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28335" windowWidth="25635" xWindow="25560" yWindow="0"/>
  </bookViews>
  <sheets>
    <sheet name="Sheet1" sheetId="1" state="visible" r:id="rId1"/>
    <sheet name="Drinking Data" sheetId="2" state="visible" r:id="rId2"/>
    <sheet name="Spill Bottles" sheetId="3" state="visible" r:id="rId3"/>
    <sheet name="Templates" sheetId="4" state="visible" r:id="rId4"/>
  </sheets>
  <externalReferences>
    <externalReference r:id="rId5"/>
  </externalReferences>
  <definedNames/>
  <calcPr calcId="162913" fullCalcOnLoad="1"/>
</workbook>
</file>

<file path=xl/sharedStrings.xml><?xml version="1.0" encoding="utf-8"?>
<sst xmlns="http://schemas.openxmlformats.org/spreadsheetml/2006/main" uniqueCount="732">
  <si>
    <t>Binge Alcohol Consumption (g/kg/4 hrs)</t>
  </si>
  <si>
    <t>24  Hr Alcohol Consumption (g/kg/24hrs)</t>
  </si>
  <si>
    <t>Water Consumption (mL/kg/24hrs)</t>
  </si>
  <si>
    <t>Water Consumption (mL/24hrs)</t>
  </si>
  <si>
    <t>Vehicle</t>
  </si>
  <si>
    <t>Bumetanide (1mg/kg)</t>
  </si>
  <si>
    <t>AB0030-4</t>
  </si>
  <si>
    <t>AB0030-5</t>
  </si>
  <si>
    <t>AB0030-6</t>
  </si>
  <si>
    <t>AB0030-10</t>
  </si>
  <si>
    <t>AB0030-11</t>
  </si>
  <si>
    <t>AB0030-12</t>
  </si>
  <si>
    <t>Males</t>
  </si>
  <si>
    <t>Average</t>
  </si>
  <si>
    <t>SEM</t>
  </si>
  <si>
    <t>Females</t>
  </si>
  <si>
    <t>Session 1</t>
  </si>
  <si>
    <t>Ethanol</t>
  </si>
  <si>
    <t>Water</t>
  </si>
  <si>
    <t>Notes:  LEFT(B5,LEN(B5)-7)</t>
  </si>
  <si>
    <t>Individual EtOH Consumption (g/kg)</t>
  </si>
  <si>
    <t>6/11-6/12</t>
  </si>
  <si>
    <t>Weight (g)</t>
  </si>
  <si>
    <t>Bottle D-1</t>
  </si>
  <si>
    <t>Bottle D</t>
  </si>
  <si>
    <t>D - D-1</t>
  </si>
  <si>
    <t>Consumption (g/kg/d)</t>
  </si>
  <si>
    <t>TT Fluid Intake (ml)</t>
  </si>
  <si>
    <t>TT Fluid Intake (ml/kg)</t>
  </si>
  <si>
    <t>Preference</t>
  </si>
  <si>
    <t>Session</t>
  </si>
  <si>
    <t>AB0036-1</t>
  </si>
  <si>
    <t xml:space="preserve">        19.5</t>
  </si>
  <si>
    <t xml:space="preserve">        86.3</t>
  </si>
  <si>
    <t xml:space="preserve">        91.0</t>
  </si>
  <si>
    <t>AB0030-1</t>
  </si>
  <si>
    <t>AB0036-2</t>
  </si>
  <si>
    <t xml:space="preserve">        21.6</t>
  </si>
  <si>
    <t xml:space="preserve">        90.7</t>
  </si>
  <si>
    <t xml:space="preserve">        87.8</t>
  </si>
  <si>
    <t>AB0030-2</t>
  </si>
  <si>
    <t>AB0036-3</t>
  </si>
  <si>
    <t xml:space="preserve">        21.5</t>
  </si>
  <si>
    <t xml:space="preserve">        82.0</t>
  </si>
  <si>
    <t xml:space="preserve">        92.9</t>
  </si>
  <si>
    <t>AB0030-3</t>
  </si>
  <si>
    <t>AB0036-4</t>
  </si>
  <si>
    <t xml:space="preserve">        20.8</t>
  </si>
  <si>
    <t xml:space="preserve">        84.4</t>
  </si>
  <si>
    <t xml:space="preserve">        84.9</t>
  </si>
  <si>
    <t>AB0036-5</t>
  </si>
  <si>
    <t xml:space="preserve">        19.0</t>
  </si>
  <si>
    <t xml:space="preserve">        83.0</t>
  </si>
  <si>
    <t xml:space="preserve">        84.2</t>
  </si>
  <si>
    <t>AB0036-6</t>
  </si>
  <si>
    <t xml:space="preserve">        20.6</t>
  </si>
  <si>
    <t xml:space="preserve">        82.5</t>
  </si>
  <si>
    <t xml:space="preserve">        87.2</t>
  </si>
  <si>
    <t>AB0036-7</t>
  </si>
  <si>
    <t xml:space="preserve">        92.5</t>
  </si>
  <si>
    <t xml:space="preserve">        78.5</t>
  </si>
  <si>
    <t>AB0030-7</t>
  </si>
  <si>
    <t>AB0036-8</t>
  </si>
  <si>
    <t xml:space="preserve">        19.1</t>
  </si>
  <si>
    <t xml:space="preserve">        87.4</t>
  </si>
  <si>
    <t xml:space="preserve">        92.8</t>
  </si>
  <si>
    <t>AB0030-8</t>
  </si>
  <si>
    <t>AB0036-9</t>
  </si>
  <si>
    <t xml:space="preserve">        90.2</t>
  </si>
  <si>
    <t xml:space="preserve">        82.8</t>
  </si>
  <si>
    <t>AB0030-9</t>
  </si>
  <si>
    <t>AB0036-10</t>
  </si>
  <si>
    <t xml:space="preserve">        18.8</t>
  </si>
  <si>
    <t xml:space="preserve">        90.6</t>
  </si>
  <si>
    <t xml:space="preserve">        85.5</t>
  </si>
  <si>
    <t>AB0036-11</t>
  </si>
  <si>
    <t xml:space="preserve">        20.7</t>
  </si>
  <si>
    <t xml:space="preserve">        84.7</t>
  </si>
  <si>
    <t>AB0036-12</t>
  </si>
  <si>
    <t xml:space="preserve">        20.9</t>
  </si>
  <si>
    <t xml:space="preserve">        89.2</t>
  </si>
  <si>
    <t>AB0036-13</t>
  </si>
  <si>
    <t xml:space="preserve">        91.4</t>
  </si>
  <si>
    <t xml:space="preserve">        87.1</t>
  </si>
  <si>
    <t>AB0030-13</t>
  </si>
  <si>
    <t>AB0036-14</t>
  </si>
  <si>
    <t xml:space="preserve">        86.9</t>
  </si>
  <si>
    <t xml:space="preserve">        81.6</t>
  </si>
  <si>
    <t>AB0030-14</t>
  </si>
  <si>
    <t>AB0036-15</t>
  </si>
  <si>
    <t xml:space="preserve">        19.7</t>
  </si>
  <si>
    <t xml:space="preserve">        86.2</t>
  </si>
  <si>
    <t xml:space="preserve">        86.7</t>
  </si>
  <si>
    <t>AB0030-15</t>
  </si>
  <si>
    <t>AB0036-16</t>
  </si>
  <si>
    <t xml:space="preserve">        21.2</t>
  </si>
  <si>
    <t xml:space="preserve">        85.1</t>
  </si>
  <si>
    <t xml:space="preserve">        87.9</t>
  </si>
  <si>
    <t>AB0030-16</t>
  </si>
  <si>
    <t>AB0036-17</t>
  </si>
  <si>
    <t xml:space="preserve">        19.8</t>
  </si>
  <si>
    <t xml:space="preserve">        91.3</t>
  </si>
  <si>
    <t>AB0030-17</t>
  </si>
  <si>
    <t>AB0036-18</t>
  </si>
  <si>
    <t xml:space="preserve">        22.2</t>
  </si>
  <si>
    <t xml:space="preserve">        85.0</t>
  </si>
  <si>
    <t xml:space="preserve">        86.4</t>
  </si>
  <si>
    <t>AB0030-18</t>
  </si>
  <si>
    <t>AB0036-19</t>
  </si>
  <si>
    <t xml:space="preserve">        18.9</t>
  </si>
  <si>
    <t xml:space="preserve">        91.6</t>
  </si>
  <si>
    <t xml:space="preserve">        84.3</t>
  </si>
  <si>
    <t>AB0030-19</t>
  </si>
  <si>
    <t>AB0036-20</t>
  </si>
  <si>
    <t xml:space="preserve">        85.2</t>
  </si>
  <si>
    <t xml:space="preserve">        86.8</t>
  </si>
  <si>
    <t>AB0030-20</t>
  </si>
  <si>
    <t>AB0036-21</t>
  </si>
  <si>
    <t xml:space="preserve">        24.0</t>
  </si>
  <si>
    <t>AB0030-21</t>
  </si>
  <si>
    <t>AB0036-22</t>
  </si>
  <si>
    <t xml:space="preserve">        24.1</t>
  </si>
  <si>
    <t xml:space="preserve">        90.9</t>
  </si>
  <si>
    <t xml:space="preserve">        92.4</t>
  </si>
  <si>
    <t>AB0030-22</t>
  </si>
  <si>
    <t>AB0036-23</t>
  </si>
  <si>
    <t xml:space="preserve">        24.9</t>
  </si>
  <si>
    <t xml:space="preserve">        81.2</t>
  </si>
  <si>
    <t xml:space="preserve">        88.2</t>
  </si>
  <si>
    <t>AB0030-23</t>
  </si>
  <si>
    <t>AB0036-24</t>
  </si>
  <si>
    <t xml:space="preserve">        22.1</t>
  </si>
  <si>
    <t xml:space="preserve">        82.6</t>
  </si>
  <si>
    <t>AB0030-24</t>
  </si>
  <si>
    <t>AB0036-25</t>
  </si>
  <si>
    <t xml:space="preserve">        24.3</t>
  </si>
  <si>
    <t xml:space="preserve">        86.5</t>
  </si>
  <si>
    <t>AB0030-25</t>
  </si>
  <si>
    <t>AB0036-26</t>
  </si>
  <si>
    <t xml:space="preserve">        24.4</t>
  </si>
  <si>
    <t xml:space="preserve">        89.7</t>
  </si>
  <si>
    <t xml:space="preserve">        90.3</t>
  </si>
  <si>
    <t>AB0030-26</t>
  </si>
  <si>
    <t>AB0036-27</t>
  </si>
  <si>
    <t xml:space="preserve">        25.7</t>
  </si>
  <si>
    <t xml:space="preserve">        86.6</t>
  </si>
  <si>
    <t xml:space="preserve">        84.1</t>
  </si>
  <si>
    <t>AB0030-27</t>
  </si>
  <si>
    <t>AB0036-28</t>
  </si>
  <si>
    <t>AB0030-28</t>
  </si>
  <si>
    <t>AB0036-29</t>
  </si>
  <si>
    <t xml:space="preserve">        23.1</t>
  </si>
  <si>
    <t xml:space="preserve">        84.6</t>
  </si>
  <si>
    <t xml:space="preserve">        94.6</t>
  </si>
  <si>
    <t>AB0030-29</t>
  </si>
  <si>
    <t>AB0036-30</t>
  </si>
  <si>
    <t xml:space="preserve">        23.4</t>
  </si>
  <si>
    <t xml:space="preserve">        87.7</t>
  </si>
  <si>
    <t>AB0030-30</t>
  </si>
  <si>
    <t>AB0036-31</t>
  </si>
  <si>
    <t xml:space="preserve">        23.2</t>
  </si>
  <si>
    <t xml:space="preserve">        83.6</t>
  </si>
  <si>
    <t>AB0030-31</t>
  </si>
  <si>
    <t>AB0036-32</t>
  </si>
  <si>
    <t xml:space="preserve">        25.4</t>
  </si>
  <si>
    <t xml:space="preserve">        89.8</t>
  </si>
  <si>
    <t>AB0030-32</t>
  </si>
  <si>
    <t>AB0036-33</t>
  </si>
  <si>
    <t xml:space="preserve">        22.4</t>
  </si>
  <si>
    <t xml:space="preserve">        91.7</t>
  </si>
  <si>
    <t>AB0030-33</t>
  </si>
  <si>
    <t>AB0036-34</t>
  </si>
  <si>
    <t xml:space="preserve">        24.7</t>
  </si>
  <si>
    <t xml:space="preserve">        89.5</t>
  </si>
  <si>
    <t>AB0030-34</t>
  </si>
  <si>
    <t>AB0036-35</t>
  </si>
  <si>
    <t xml:space="preserve">        83.7</t>
  </si>
  <si>
    <t>AB0030-35</t>
  </si>
  <si>
    <t>AB0036-36</t>
  </si>
  <si>
    <t xml:space="preserve">        25.6</t>
  </si>
  <si>
    <t xml:space="preserve">        83.4</t>
  </si>
  <si>
    <t>AB0030-36</t>
  </si>
  <si>
    <t>AB0036-37</t>
  </si>
  <si>
    <t xml:space="preserve">        25.1</t>
  </si>
  <si>
    <t xml:space="preserve">        90.5</t>
  </si>
  <si>
    <t xml:space="preserve">        83.1</t>
  </si>
  <si>
    <t>AB0030-37</t>
  </si>
  <si>
    <t>AB0036-38</t>
  </si>
  <si>
    <t xml:space="preserve">        26.1</t>
  </si>
  <si>
    <t xml:space="preserve">        81.7</t>
  </si>
  <si>
    <t>AB0030-38</t>
  </si>
  <si>
    <t>AB0036-39</t>
  </si>
  <si>
    <t xml:space="preserve">        21.3</t>
  </si>
  <si>
    <t xml:space="preserve">        86.0</t>
  </si>
  <si>
    <t xml:space="preserve">        88.4</t>
  </si>
  <si>
    <t>AB0030-39</t>
  </si>
  <si>
    <t>AB0036-40</t>
  </si>
  <si>
    <t xml:space="preserve">        79.9</t>
  </si>
  <si>
    <t xml:space="preserve">        91.8</t>
  </si>
  <si>
    <t>AB0030-40</t>
  </si>
  <si>
    <t>Moy</t>
  </si>
  <si>
    <t>Session 2</t>
  </si>
  <si>
    <t>6/13-6/14</t>
  </si>
  <si>
    <t xml:space="preserve">        84.8</t>
  </si>
  <si>
    <t xml:space="preserve">        88.5</t>
  </si>
  <si>
    <t xml:space="preserve">        79.3</t>
  </si>
  <si>
    <t xml:space="preserve">        81.8</t>
  </si>
  <si>
    <t xml:space="preserve">        80.5</t>
  </si>
  <si>
    <t xml:space="preserve">        90.0</t>
  </si>
  <si>
    <t xml:space="preserve">        77.5</t>
  </si>
  <si>
    <t xml:space="preserve">        83.3</t>
  </si>
  <si>
    <t xml:space="preserve">        90.8</t>
  </si>
  <si>
    <t xml:space="preserve">        88.7</t>
  </si>
  <si>
    <t xml:space="preserve">        79.7</t>
  </si>
  <si>
    <t xml:space="preserve">        89.1</t>
  </si>
  <si>
    <t xml:space="preserve">        82.4</t>
  </si>
  <si>
    <t xml:space="preserve">        81.9</t>
  </si>
  <si>
    <t xml:space="preserve">        88.9</t>
  </si>
  <si>
    <t xml:space="preserve">        89.3</t>
  </si>
  <si>
    <t xml:space="preserve">        85.6</t>
  </si>
  <si>
    <t xml:space="preserve">        77.8</t>
  </si>
  <si>
    <t xml:space="preserve">        83.8</t>
  </si>
  <si>
    <t xml:space="preserve">        80.1</t>
  </si>
  <si>
    <t xml:space="preserve">        82.9</t>
  </si>
  <si>
    <t xml:space="preserve">        84.0</t>
  </si>
  <si>
    <t xml:space="preserve">        89.4</t>
  </si>
  <si>
    <t xml:space="preserve">        85.3</t>
  </si>
  <si>
    <t xml:space="preserve">        88.8</t>
  </si>
  <si>
    <t xml:space="preserve">        80.8</t>
  </si>
  <si>
    <t xml:space="preserve">        80.7</t>
  </si>
  <si>
    <t xml:space="preserve">        87.6</t>
  </si>
  <si>
    <t xml:space="preserve">        80.2</t>
  </si>
  <si>
    <t xml:space="preserve">        92.7</t>
  </si>
  <si>
    <t xml:space="preserve">        79.0</t>
  </si>
  <si>
    <t xml:space="preserve">        82.1</t>
  </si>
  <si>
    <t>Individual  EtOH Preference</t>
  </si>
  <si>
    <t>Total</t>
  </si>
  <si>
    <t>Rat 1</t>
  </si>
  <si>
    <t xml:space="preserve">        88.3</t>
  </si>
  <si>
    <t>Rat 2</t>
  </si>
  <si>
    <t>Rat 3</t>
  </si>
  <si>
    <t xml:space="preserve">        89.9</t>
  </si>
  <si>
    <t>Rat 4</t>
  </si>
  <si>
    <t xml:space="preserve">        88.6</t>
  </si>
  <si>
    <t>Rat 5</t>
  </si>
  <si>
    <t xml:space="preserve">        76.7</t>
  </si>
  <si>
    <t>Rat 6</t>
  </si>
  <si>
    <t xml:space="preserve">        85.8</t>
  </si>
  <si>
    <t>Rat 7</t>
  </si>
  <si>
    <t xml:space="preserve">        76.3</t>
  </si>
  <si>
    <t>Rat 8</t>
  </si>
  <si>
    <t>Rat 9</t>
  </si>
  <si>
    <t>Rat 10</t>
  </si>
  <si>
    <t>Rat 11</t>
  </si>
  <si>
    <t>Session 3</t>
  </si>
  <si>
    <t>Rat 12</t>
  </si>
  <si>
    <t>6/15-6/16</t>
  </si>
  <si>
    <t>Rat 13</t>
  </si>
  <si>
    <t xml:space="preserve">        86.1</t>
  </si>
  <si>
    <t>Rat 14</t>
  </si>
  <si>
    <t>Rat 15</t>
  </si>
  <si>
    <t xml:space="preserve">        75.0</t>
  </si>
  <si>
    <t>Rat 16</t>
  </si>
  <si>
    <t>Rat 17</t>
  </si>
  <si>
    <t xml:space="preserve">        78.9</t>
  </si>
  <si>
    <t>Rat 18</t>
  </si>
  <si>
    <t xml:space="preserve">        77.3</t>
  </si>
  <si>
    <t>Rat 19</t>
  </si>
  <si>
    <t>Rat 20</t>
  </si>
  <si>
    <t xml:space="preserve">        81.1</t>
  </si>
  <si>
    <t>Rat 21</t>
  </si>
  <si>
    <t>Rat 22</t>
  </si>
  <si>
    <t xml:space="preserve">        81.0</t>
  </si>
  <si>
    <t>Rat 23</t>
  </si>
  <si>
    <t xml:space="preserve">        79.4</t>
  </si>
  <si>
    <t>Rat 24</t>
  </si>
  <si>
    <t>Rat 25</t>
  </si>
  <si>
    <t>Rat 26</t>
  </si>
  <si>
    <t xml:space="preserve">        74.3</t>
  </si>
  <si>
    <t>Rat 27</t>
  </si>
  <si>
    <t>Rat 28</t>
  </si>
  <si>
    <t xml:space="preserve">        82.3</t>
  </si>
  <si>
    <t>Rat 29</t>
  </si>
  <si>
    <t xml:space="preserve">        76.5</t>
  </si>
  <si>
    <t>Rat 30</t>
  </si>
  <si>
    <t xml:space="preserve">        81.4</t>
  </si>
  <si>
    <t xml:space="preserve">        80.0</t>
  </si>
  <si>
    <t xml:space="preserve">        80.9</t>
  </si>
  <si>
    <t xml:space="preserve">        80.3</t>
  </si>
  <si>
    <t xml:space="preserve">        83.2</t>
  </si>
  <si>
    <t xml:space="preserve">        77.1</t>
  </si>
  <si>
    <t xml:space="preserve">        87.3</t>
  </si>
  <si>
    <t xml:space="preserve">        76.4</t>
  </si>
  <si>
    <t xml:space="preserve">        81.5</t>
  </si>
  <si>
    <t xml:space="preserve">        79.6</t>
  </si>
  <si>
    <t xml:space="preserve">        80.6</t>
  </si>
  <si>
    <t xml:space="preserve">        74.6</t>
  </si>
  <si>
    <t xml:space="preserve">        73.3</t>
  </si>
  <si>
    <t xml:space="preserve">        88.0</t>
  </si>
  <si>
    <t>Session 4</t>
  </si>
  <si>
    <t>6/18-6/19</t>
  </si>
  <si>
    <t xml:space="preserve">        70.6</t>
  </si>
  <si>
    <t xml:space="preserve">        77.0</t>
  </si>
  <si>
    <t xml:space="preserve">        76.8</t>
  </si>
  <si>
    <t xml:space="preserve">        74.8</t>
  </si>
  <si>
    <t xml:space="preserve">        83.9</t>
  </si>
  <si>
    <t xml:space="preserve">        75.1</t>
  </si>
  <si>
    <t xml:space="preserve">        78.8</t>
  </si>
  <si>
    <t xml:space="preserve">        84.5</t>
  </si>
  <si>
    <t xml:space="preserve">        79.1</t>
  </si>
  <si>
    <t xml:space="preserve">        76.1</t>
  </si>
  <si>
    <t xml:space="preserve">        82.7</t>
  </si>
  <si>
    <t xml:space="preserve">        83.5</t>
  </si>
  <si>
    <t>Cumulated Data</t>
  </si>
  <si>
    <t xml:space="preserve">        80.4</t>
  </si>
  <si>
    <t xml:space="preserve">        79.5</t>
  </si>
  <si>
    <t xml:space="preserve">        76.9</t>
  </si>
  <si>
    <t>Rat Weight (g)</t>
  </si>
  <si>
    <t xml:space="preserve">        73.0</t>
  </si>
  <si>
    <t>Sem</t>
  </si>
  <si>
    <t xml:space="preserve">        78.6</t>
  </si>
  <si>
    <t>Total Fluid Intake (ml)</t>
  </si>
  <si>
    <t>Total Fluid Intake (ml/kg)</t>
  </si>
  <si>
    <t xml:space="preserve">        74.5</t>
  </si>
  <si>
    <t xml:space="preserve">        78.4</t>
  </si>
  <si>
    <t xml:space="preserve">        74.9</t>
  </si>
  <si>
    <t xml:space="preserve">        78.3</t>
  </si>
  <si>
    <t xml:space="preserve">        79.8</t>
  </si>
  <si>
    <t xml:space="preserve">        73.5</t>
  </si>
  <si>
    <t xml:space="preserve">        82.2</t>
  </si>
  <si>
    <t xml:space="preserve">        89.0</t>
  </si>
  <si>
    <t xml:space="preserve">        77.7</t>
  </si>
  <si>
    <t xml:space="preserve">        71.8</t>
  </si>
  <si>
    <t xml:space="preserve">        77.9</t>
  </si>
  <si>
    <t xml:space="preserve">        71.1</t>
  </si>
  <si>
    <t>Session 5</t>
  </si>
  <si>
    <t>6/20-6/21</t>
  </si>
  <si>
    <t xml:space="preserve">        78.7</t>
  </si>
  <si>
    <t xml:space="preserve">        93.2</t>
  </si>
  <si>
    <t xml:space="preserve">        73.2</t>
  </si>
  <si>
    <t xml:space="preserve">        75.6</t>
  </si>
  <si>
    <t xml:space="preserve">        75.2</t>
  </si>
  <si>
    <t xml:space="preserve">        72.0</t>
  </si>
  <si>
    <t xml:space="preserve">        75.9</t>
  </si>
  <si>
    <t xml:space="preserve">        73.7</t>
  </si>
  <si>
    <t xml:space="preserve">        75.4</t>
  </si>
  <si>
    <t xml:space="preserve">        78.0</t>
  </si>
  <si>
    <t xml:space="preserve">        77.2</t>
  </si>
  <si>
    <t xml:space="preserve">        74.7</t>
  </si>
  <si>
    <t xml:space="preserve">        79.2</t>
  </si>
  <si>
    <t xml:space="preserve">        78.1</t>
  </si>
  <si>
    <t xml:space="preserve">        76.0</t>
  </si>
  <si>
    <t xml:space="preserve">        78.2</t>
  </si>
  <si>
    <t xml:space="preserve">        72.1</t>
  </si>
  <si>
    <t xml:space="preserve">        76.2</t>
  </si>
  <si>
    <t xml:space="preserve">        75.8</t>
  </si>
  <si>
    <t xml:space="preserve">        74.4</t>
  </si>
  <si>
    <t xml:space="preserve">        90.4</t>
  </si>
  <si>
    <t xml:space="preserve">        81.3</t>
  </si>
  <si>
    <t>Session 6</t>
  </si>
  <si>
    <t>6/22-6/23</t>
  </si>
  <si>
    <t xml:space="preserve">        85.4</t>
  </si>
  <si>
    <t xml:space="preserve">        93.8</t>
  </si>
  <si>
    <t xml:space="preserve">        22.3</t>
  </si>
  <si>
    <t xml:space="preserve">        21.8</t>
  </si>
  <si>
    <t xml:space="preserve">        89.6</t>
  </si>
  <si>
    <t xml:space="preserve">        72.8</t>
  </si>
  <si>
    <t xml:space="preserve">        22.0</t>
  </si>
  <si>
    <t xml:space="preserve">        20.5</t>
  </si>
  <si>
    <t xml:space="preserve">        73.1</t>
  </si>
  <si>
    <t xml:space="preserve">        93.1</t>
  </si>
  <si>
    <t xml:space="preserve">        20.2</t>
  </si>
  <si>
    <t xml:space="preserve">        20.4</t>
  </si>
  <si>
    <t xml:space="preserve">        23.5</t>
  </si>
  <si>
    <t xml:space="preserve">        22.6</t>
  </si>
  <si>
    <t xml:space="preserve">        26.0</t>
  </si>
  <si>
    <t xml:space="preserve">        76.6</t>
  </si>
  <si>
    <t xml:space="preserve">        26.5</t>
  </si>
  <si>
    <t xml:space="preserve">        26.3</t>
  </si>
  <si>
    <t xml:space="preserve">        87.0</t>
  </si>
  <si>
    <t xml:space="preserve">        23.0</t>
  </si>
  <si>
    <t xml:space="preserve">        25.5</t>
  </si>
  <si>
    <t xml:space="preserve">        74.1</t>
  </si>
  <si>
    <t xml:space="preserve">        26.2</t>
  </si>
  <si>
    <t xml:space="preserve">        24.5</t>
  </si>
  <si>
    <t xml:space="preserve">        74.0</t>
  </si>
  <si>
    <t xml:space="preserve">        75.5</t>
  </si>
  <si>
    <t xml:space="preserve">        23.3</t>
  </si>
  <si>
    <t xml:space="preserve">        77.6</t>
  </si>
  <si>
    <t xml:space="preserve">        23.8</t>
  </si>
  <si>
    <t xml:space="preserve">        92.2</t>
  </si>
  <si>
    <t xml:space="preserve">        73.6</t>
  </si>
  <si>
    <t xml:space="preserve">        27.3</t>
  </si>
  <si>
    <t>Session 7</t>
  </si>
  <si>
    <t>6/25-6/26</t>
  </si>
  <si>
    <t xml:space="preserve">        91.1</t>
  </si>
  <si>
    <t xml:space="preserve">        90.1</t>
  </si>
  <si>
    <t xml:space="preserve">        88.1</t>
  </si>
  <si>
    <t xml:space="preserve">        92.1</t>
  </si>
  <si>
    <t xml:space="preserve">        94.1</t>
  </si>
  <si>
    <t xml:space="preserve">        75.3</t>
  </si>
  <si>
    <t xml:space="preserve">        91.5</t>
  </si>
  <si>
    <t xml:space="preserve">        93.6</t>
  </si>
  <si>
    <t xml:space="preserve">        94.7</t>
  </si>
  <si>
    <t xml:space="preserve">        96.1</t>
  </si>
  <si>
    <t>Session 8</t>
  </si>
  <si>
    <t>6/27-6/28</t>
  </si>
  <si>
    <t xml:space="preserve">        95.4</t>
  </si>
  <si>
    <t xml:space="preserve">        85.9</t>
  </si>
  <si>
    <t xml:space="preserve">        96.0</t>
  </si>
  <si>
    <t>Session 9</t>
  </si>
  <si>
    <t>6/29-6/30</t>
  </si>
  <si>
    <t xml:space="preserve">        95.2</t>
  </si>
  <si>
    <t xml:space="preserve">        92.0</t>
  </si>
  <si>
    <t>Session 10</t>
  </si>
  <si>
    <t>7/2-7/3</t>
  </si>
  <si>
    <t xml:space="preserve">        93.7</t>
  </si>
  <si>
    <t xml:space="preserve">        85.7</t>
  </si>
  <si>
    <t xml:space="preserve">        91.9</t>
  </si>
  <si>
    <t xml:space="preserve">        94.5</t>
  </si>
  <si>
    <t>Session 11</t>
  </si>
  <si>
    <t>7/4-7/5</t>
  </si>
  <si>
    <t xml:space="preserve">        75.7</t>
  </si>
  <si>
    <t xml:space="preserve">        95.6</t>
  </si>
  <si>
    <t xml:space="preserve">        77.4</t>
  </si>
  <si>
    <t xml:space="preserve">        94.4</t>
  </si>
  <si>
    <t>Session 12</t>
  </si>
  <si>
    <t>7/6-7/7</t>
  </si>
  <si>
    <t xml:space="preserve">        87.5</t>
  </si>
  <si>
    <t xml:space="preserve">        94.8</t>
  </si>
  <si>
    <t>Session 13</t>
  </si>
  <si>
    <t>7/9-7/10</t>
  </si>
  <si>
    <t>91.6</t>
  </si>
  <si>
    <t xml:space="preserve">77.2 </t>
  </si>
  <si>
    <t>81.7</t>
  </si>
  <si>
    <t xml:space="preserve">86.6 </t>
  </si>
  <si>
    <t xml:space="preserve">83.7 </t>
  </si>
  <si>
    <t xml:space="preserve">88.9 </t>
  </si>
  <si>
    <t>88.2</t>
  </si>
  <si>
    <t xml:space="preserve">76.7 </t>
  </si>
  <si>
    <t xml:space="preserve">78.9 </t>
  </si>
  <si>
    <t xml:space="preserve">79.9 </t>
  </si>
  <si>
    <t xml:space="preserve">84.6 </t>
  </si>
  <si>
    <t xml:space="preserve">80.5 </t>
  </si>
  <si>
    <t xml:space="preserve">84.3 </t>
  </si>
  <si>
    <t xml:space="preserve">85.6 </t>
  </si>
  <si>
    <t xml:space="preserve">86.9 </t>
  </si>
  <si>
    <t xml:space="preserve">84.1 </t>
  </si>
  <si>
    <t xml:space="preserve">85.4 </t>
  </si>
  <si>
    <t xml:space="preserve">90.1 </t>
  </si>
  <si>
    <t xml:space="preserve">86.2 </t>
  </si>
  <si>
    <t xml:space="preserve">84.7 </t>
  </si>
  <si>
    <t xml:space="preserve">85.5 </t>
  </si>
  <si>
    <t xml:space="preserve">90.0 </t>
  </si>
  <si>
    <t xml:space="preserve">94.4 </t>
  </si>
  <si>
    <t xml:space="preserve">79.5 </t>
  </si>
  <si>
    <t xml:space="preserve">87.9 </t>
  </si>
  <si>
    <t xml:space="preserve">77.4 </t>
  </si>
  <si>
    <t xml:space="preserve">88.8 </t>
  </si>
  <si>
    <t xml:space="preserve">91.3 </t>
  </si>
  <si>
    <t xml:space="preserve">83.4 </t>
  </si>
  <si>
    <t xml:space="preserve">81.4 </t>
  </si>
  <si>
    <t xml:space="preserve">86.1 </t>
  </si>
  <si>
    <t xml:space="preserve">81.6 </t>
  </si>
  <si>
    <t xml:space="preserve">76.0 </t>
  </si>
  <si>
    <t xml:space="preserve">84.0 </t>
  </si>
  <si>
    <t xml:space="preserve">79.0 </t>
  </si>
  <si>
    <t xml:space="preserve">76.5 </t>
  </si>
  <si>
    <t xml:space="preserve">88.0 </t>
  </si>
  <si>
    <t xml:space="preserve">84.8 </t>
  </si>
  <si>
    <t xml:space="preserve">79.7 </t>
  </si>
  <si>
    <t xml:space="preserve">89.1 </t>
  </si>
  <si>
    <t xml:space="preserve">78.3 </t>
  </si>
  <si>
    <t xml:space="preserve">89.9 </t>
  </si>
  <si>
    <t xml:space="preserve">76.2 </t>
  </si>
  <si>
    <t xml:space="preserve">78.7 </t>
  </si>
  <si>
    <t xml:space="preserve">75.8 </t>
  </si>
  <si>
    <t xml:space="preserve">86.7 </t>
  </si>
  <si>
    <t xml:space="preserve">78.8 </t>
  </si>
  <si>
    <t xml:space="preserve">77.9 </t>
  </si>
  <si>
    <t xml:space="preserve">78.2 </t>
  </si>
  <si>
    <t xml:space="preserve">84.5 </t>
  </si>
  <si>
    <t xml:space="preserve">82.8 </t>
  </si>
  <si>
    <t xml:space="preserve">87.4 </t>
  </si>
  <si>
    <t xml:space="preserve">81.1 </t>
  </si>
  <si>
    <t xml:space="preserve">80.9 </t>
  </si>
  <si>
    <t xml:space="preserve">88.7 </t>
  </si>
  <si>
    <t xml:space="preserve">90.2 </t>
  </si>
  <si>
    <t xml:space="preserve">88.5 </t>
  </si>
  <si>
    <t xml:space="preserve">78.6 </t>
  </si>
  <si>
    <t xml:space="preserve">77.7 </t>
  </si>
  <si>
    <t xml:space="preserve">82.0 </t>
  </si>
  <si>
    <t xml:space="preserve">86.8 </t>
  </si>
  <si>
    <t xml:space="preserve">87.7 </t>
  </si>
  <si>
    <t xml:space="preserve">82.1 </t>
  </si>
  <si>
    <t xml:space="preserve">91.8 </t>
  </si>
  <si>
    <t>Session 14</t>
  </si>
  <si>
    <t>7/11-7/12</t>
  </si>
  <si>
    <t xml:space="preserve">        90.1 </t>
  </si>
  <si>
    <t xml:space="preserve">        91.2 </t>
  </si>
  <si>
    <t xml:space="preserve">        78.6 </t>
  </si>
  <si>
    <t xml:space="preserve">        86.6 </t>
  </si>
  <si>
    <t xml:space="preserve">        81.1 </t>
  </si>
  <si>
    <t xml:space="preserve">        87.5 </t>
  </si>
  <si>
    <t xml:space="preserve">        85.3 </t>
  </si>
  <si>
    <t xml:space="preserve">        76.7 </t>
  </si>
  <si>
    <t xml:space="preserve">        76.4 </t>
  </si>
  <si>
    <t xml:space="preserve">        78.0 </t>
  </si>
  <si>
    <t xml:space="preserve">        82.1 </t>
  </si>
  <si>
    <t xml:space="preserve">        80.3 </t>
  </si>
  <si>
    <t xml:space="preserve">        81.7 </t>
  </si>
  <si>
    <t xml:space="preserve">        85.6 </t>
  </si>
  <si>
    <t xml:space="preserve">        84.0 </t>
  </si>
  <si>
    <t xml:space="preserve">        78.8 </t>
  </si>
  <si>
    <t xml:space="preserve">        81.8 </t>
  </si>
  <si>
    <t xml:space="preserve">        83.4 </t>
  </si>
  <si>
    <t xml:space="preserve">        88.1 </t>
  </si>
  <si>
    <t xml:space="preserve">        81.5 </t>
  </si>
  <si>
    <t xml:space="preserve">        85.2 </t>
  </si>
  <si>
    <t xml:space="preserve">        87.2 </t>
  </si>
  <si>
    <t xml:space="preserve">        93.0 </t>
  </si>
  <si>
    <t xml:space="preserve">        77.3 </t>
  </si>
  <si>
    <t xml:space="preserve">        92.9 </t>
  </si>
  <si>
    <t xml:space="preserve">        85.7 </t>
  </si>
  <si>
    <t xml:space="preserve">        88.8 </t>
  </si>
  <si>
    <t xml:space="preserve">        82.9 </t>
  </si>
  <si>
    <t xml:space="preserve">        79.3 </t>
  </si>
  <si>
    <t xml:space="preserve">        82.2 </t>
  </si>
  <si>
    <t xml:space="preserve">        79.5 </t>
  </si>
  <si>
    <t xml:space="preserve">        85.9 </t>
  </si>
  <si>
    <t xml:space="preserve">        82.7 </t>
  </si>
  <si>
    <t xml:space="preserve">        86.5 </t>
  </si>
  <si>
    <t xml:space="preserve">        77.2 </t>
  </si>
  <si>
    <t xml:space="preserve">        90.7 </t>
  </si>
  <si>
    <t xml:space="preserve">        86.0 </t>
  </si>
  <si>
    <t xml:space="preserve">        76.2 </t>
  </si>
  <si>
    <t xml:space="preserve">        82.8 </t>
  </si>
  <si>
    <t xml:space="preserve">        77.7 </t>
  </si>
  <si>
    <t xml:space="preserve">        86.3 </t>
  </si>
  <si>
    <t xml:space="preserve">        75.5 </t>
  </si>
  <si>
    <t xml:space="preserve">        89.3 </t>
  </si>
  <si>
    <t xml:space="preserve">        87.6 </t>
  </si>
  <si>
    <t xml:space="preserve">        83.1 </t>
  </si>
  <si>
    <t xml:space="preserve">        76.1 </t>
  </si>
  <si>
    <t xml:space="preserve">        95.0 </t>
  </si>
  <si>
    <t xml:space="preserve">        83.8 </t>
  </si>
  <si>
    <t xml:space="preserve">        86.1 </t>
  </si>
  <si>
    <t xml:space="preserve">        82.5 </t>
  </si>
  <si>
    <t xml:space="preserve">        78.2 </t>
  </si>
  <si>
    <t xml:space="preserve">        82.6 </t>
  </si>
  <si>
    <t xml:space="preserve">        84.3 </t>
  </si>
  <si>
    <t xml:space="preserve">        83.3 </t>
  </si>
  <si>
    <t xml:space="preserve">        79.7 </t>
  </si>
  <si>
    <t xml:space="preserve">        91.3 </t>
  </si>
  <si>
    <t xml:space="preserve">        79.8 </t>
  </si>
  <si>
    <t xml:space="preserve">        86.4 </t>
  </si>
  <si>
    <t xml:space="preserve">        90.2 </t>
  </si>
  <si>
    <t xml:space="preserve">        76.6 </t>
  </si>
  <si>
    <t xml:space="preserve">        93.7 </t>
  </si>
  <si>
    <t xml:space="preserve">        87.0 </t>
  </si>
  <si>
    <t xml:space="preserve">        88.0 </t>
  </si>
  <si>
    <t xml:space="preserve">        92.6 </t>
  </si>
  <si>
    <t xml:space="preserve">        78.9 </t>
  </si>
  <si>
    <t xml:space="preserve">        91.8 </t>
  </si>
  <si>
    <t>Session 15</t>
  </si>
  <si>
    <t>7/13-7/14</t>
  </si>
  <si>
    <t xml:space="preserve">        21.6 </t>
  </si>
  <si>
    <t xml:space="preserve">        88.6 </t>
  </si>
  <si>
    <t xml:space="preserve">        23.9 </t>
  </si>
  <si>
    <t xml:space="preserve">        89.6 </t>
  </si>
  <si>
    <t xml:space="preserve">        86.7 </t>
  </si>
  <si>
    <t xml:space="preserve">        23.4 </t>
  </si>
  <si>
    <t xml:space="preserve">        21.8 </t>
  </si>
  <si>
    <t xml:space="preserve">        82.3 </t>
  </si>
  <si>
    <t xml:space="preserve">        90.8 </t>
  </si>
  <si>
    <t xml:space="preserve">        20.6 </t>
  </si>
  <si>
    <t xml:space="preserve">        91.6 </t>
  </si>
  <si>
    <t xml:space="preserve">        22.0 </t>
  </si>
  <si>
    <t xml:space="preserve">        80.7 </t>
  </si>
  <si>
    <t xml:space="preserve">        21.7 </t>
  </si>
  <si>
    <t xml:space="preserve">        20.2 </t>
  </si>
  <si>
    <t xml:space="preserve">        80.8 </t>
  </si>
  <si>
    <t xml:space="preserve">        78.3 </t>
  </si>
  <si>
    <t xml:space="preserve">        21.5 </t>
  </si>
  <si>
    <t xml:space="preserve">        20.8 </t>
  </si>
  <si>
    <t xml:space="preserve">        22.4 </t>
  </si>
  <si>
    <t xml:space="preserve">        22.8 </t>
  </si>
  <si>
    <t xml:space="preserve">        91.9 </t>
  </si>
  <si>
    <t xml:space="preserve">        22.5 </t>
  </si>
  <si>
    <t xml:space="preserve">        93.5 </t>
  </si>
  <si>
    <t xml:space="preserve">        23.1 </t>
  </si>
  <si>
    <t xml:space="preserve">        78.5 </t>
  </si>
  <si>
    <t xml:space="preserve">        77.6 </t>
  </si>
  <si>
    <t xml:space="preserve">        24.6 </t>
  </si>
  <si>
    <t xml:space="preserve">        20.3 </t>
  </si>
  <si>
    <t xml:space="preserve">        76.0 </t>
  </si>
  <si>
    <t xml:space="preserve">        23.0 </t>
  </si>
  <si>
    <t xml:space="preserve">        88.9 </t>
  </si>
  <si>
    <t xml:space="preserve">        26.3 </t>
  </si>
  <si>
    <t xml:space="preserve">        90.6 </t>
  </si>
  <si>
    <t xml:space="preserve">        26.9 </t>
  </si>
  <si>
    <t xml:space="preserve">        75.4 </t>
  </si>
  <si>
    <t xml:space="preserve">        84.9 </t>
  </si>
  <si>
    <t xml:space="preserve">        26.7 </t>
  </si>
  <si>
    <t xml:space="preserve">        89.9 </t>
  </si>
  <si>
    <t xml:space="preserve">        88.7 </t>
  </si>
  <si>
    <t xml:space="preserve">        24.0 </t>
  </si>
  <si>
    <t xml:space="preserve">        85.5 </t>
  </si>
  <si>
    <t xml:space="preserve">        81.6 </t>
  </si>
  <si>
    <t xml:space="preserve">        25.9 </t>
  </si>
  <si>
    <t xml:space="preserve">        88.5 </t>
  </si>
  <si>
    <t xml:space="preserve">        77.8 </t>
  </si>
  <si>
    <t xml:space="preserve">        26.8 </t>
  </si>
  <si>
    <t xml:space="preserve">        83.0 </t>
  </si>
  <si>
    <t xml:space="preserve">        96.1 </t>
  </si>
  <si>
    <t xml:space="preserve">        25.2 </t>
  </si>
  <si>
    <t xml:space="preserve">        79.6 </t>
  </si>
  <si>
    <t xml:space="preserve">        25.0 </t>
  </si>
  <si>
    <t xml:space="preserve">        80.1 </t>
  </si>
  <si>
    <t xml:space="preserve">        25.5 </t>
  </si>
  <si>
    <t xml:space="preserve">        82.0 </t>
  </si>
  <si>
    <t xml:space="preserve">        24.3 </t>
  </si>
  <si>
    <t xml:space="preserve">        79.1 </t>
  </si>
  <si>
    <t xml:space="preserve">        28.3 </t>
  </si>
  <si>
    <t xml:space="preserve">        88.2 </t>
  </si>
  <si>
    <t xml:space="preserve">        81.2 </t>
  </si>
  <si>
    <t xml:space="preserve">        25.1 </t>
  </si>
  <si>
    <t xml:space="preserve">        79.2 </t>
  </si>
  <si>
    <t xml:space="preserve">        26.6 </t>
  </si>
  <si>
    <t xml:space="preserve">        83.5 </t>
  </si>
  <si>
    <t xml:space="preserve">        27.2 </t>
  </si>
  <si>
    <t xml:space="preserve">        85.1 </t>
  </si>
  <si>
    <t xml:space="preserve">        28.1 </t>
  </si>
  <si>
    <t xml:space="preserve">        88.3 </t>
  </si>
  <si>
    <t xml:space="preserve">        27.1 </t>
  </si>
  <si>
    <t xml:space="preserve">        77.1 </t>
  </si>
  <si>
    <t xml:space="preserve">        28.9 </t>
  </si>
  <si>
    <t xml:space="preserve">        84.1 </t>
  </si>
  <si>
    <t xml:space="preserve">        23.6 </t>
  </si>
  <si>
    <t xml:space="preserve">        27.5 </t>
  </si>
  <si>
    <t xml:space="preserve">        89.8 </t>
  </si>
  <si>
    <t xml:space="preserve">        94.5 </t>
  </si>
  <si>
    <t>Session 16</t>
  </si>
  <si>
    <t>7/16-7/17</t>
  </si>
  <si>
    <t xml:space="preserve">        87.3 </t>
  </si>
  <si>
    <t xml:space="preserve">        76.5 </t>
  </si>
  <si>
    <t xml:space="preserve">        80.9 </t>
  </si>
  <si>
    <t xml:space="preserve">        76.3 </t>
  </si>
  <si>
    <t xml:space="preserve">        92.2 </t>
  </si>
  <si>
    <t xml:space="preserve">        85.0 </t>
  </si>
  <si>
    <t xml:space="preserve">        77.9 </t>
  </si>
  <si>
    <t xml:space="preserve">        77.5 </t>
  </si>
  <si>
    <t xml:space="preserve">        81.4 </t>
  </si>
  <si>
    <t xml:space="preserve">        76.9 </t>
  </si>
  <si>
    <t xml:space="preserve">        92.5 </t>
  </si>
  <si>
    <t xml:space="preserve">        78.7 </t>
  </si>
  <si>
    <t xml:space="preserve">        86.8 </t>
  </si>
  <si>
    <t xml:space="preserve">        81.3 </t>
  </si>
  <si>
    <t xml:space="preserve">        92.4 </t>
  </si>
  <si>
    <t xml:space="preserve">        83.2 </t>
  </si>
  <si>
    <t xml:space="preserve">        91.1 </t>
  </si>
  <si>
    <t xml:space="preserve">        84.8 </t>
  </si>
  <si>
    <t xml:space="preserve">        84.2 </t>
  </si>
  <si>
    <t xml:space="preserve">        81.0 </t>
  </si>
  <si>
    <t xml:space="preserve">        87.1 </t>
  </si>
  <si>
    <t xml:space="preserve">        95.4 </t>
  </si>
  <si>
    <t xml:space="preserve">        77.4 </t>
  </si>
  <si>
    <t xml:space="preserve">        79.4 </t>
  </si>
  <si>
    <t xml:space="preserve">        78.1 </t>
  </si>
  <si>
    <t xml:space="preserve">        81.9 </t>
  </si>
  <si>
    <t xml:space="preserve">        82.4 </t>
  </si>
  <si>
    <t xml:space="preserve">        90.0 </t>
  </si>
  <si>
    <t xml:space="preserve">        83.7 </t>
  </si>
  <si>
    <t xml:space="preserve">        87.8 </t>
  </si>
  <si>
    <t xml:space="preserve">        80.6 </t>
  </si>
  <si>
    <t xml:space="preserve">        79.9 </t>
  </si>
  <si>
    <t>Session 17</t>
  </si>
  <si>
    <t>Notes:  LEFT(B5,LEN(B5)-7); Thursday morning (7/19/18), we discovered AB0036-15 EtOH had a crack at the base, so the bottle was replaced with AB0031-15 EtOH.</t>
  </si>
  <si>
    <t>7/18-7/19</t>
  </si>
  <si>
    <t xml:space="preserve">        84.7 </t>
  </si>
  <si>
    <t xml:space="preserve">        78.4 </t>
  </si>
  <si>
    <t xml:space="preserve">        89.2 </t>
  </si>
  <si>
    <t xml:space="preserve">        93.4 </t>
  </si>
  <si>
    <t xml:space="preserve">        84.5 </t>
  </si>
  <si>
    <t xml:space="preserve">        91.0 </t>
  </si>
  <si>
    <t xml:space="preserve">        75.6 </t>
  </si>
  <si>
    <t xml:space="preserve">        94.0 </t>
  </si>
  <si>
    <t xml:space="preserve">        90.5 </t>
  </si>
  <si>
    <t xml:space="preserve">        90.4 </t>
  </si>
  <si>
    <t xml:space="preserve">        93.6 </t>
  </si>
  <si>
    <t xml:space="preserve">        92.3 </t>
  </si>
  <si>
    <t xml:space="preserve">        79.0 </t>
  </si>
  <si>
    <t xml:space="preserve">        87.7 </t>
  </si>
  <si>
    <t xml:space="preserve">        83.9 </t>
  </si>
  <si>
    <t xml:space="preserve">        80.4 </t>
  </si>
  <si>
    <t xml:space="preserve">        91.7 </t>
  </si>
  <si>
    <t>Session 18</t>
  </si>
  <si>
    <t>7/20-7/21</t>
  </si>
  <si>
    <t>Session 19</t>
  </si>
  <si>
    <t>7/23-7/24</t>
  </si>
  <si>
    <t xml:space="preserve">        80.5 </t>
  </si>
  <si>
    <t xml:space="preserve">        80.2 </t>
  </si>
  <si>
    <t xml:space="preserve">        84.4 </t>
  </si>
  <si>
    <t xml:space="preserve">        89.5 </t>
  </si>
  <si>
    <t xml:space="preserve">        93.9 </t>
  </si>
  <si>
    <t xml:space="preserve">        77.0 </t>
  </si>
  <si>
    <t xml:space="preserve">        94.3 </t>
  </si>
  <si>
    <t xml:space="preserve">        84.6 </t>
  </si>
  <si>
    <t xml:space="preserve">        93.2 </t>
  </si>
  <si>
    <t xml:space="preserve">        92.8 </t>
  </si>
  <si>
    <t xml:space="preserve">        89.0 </t>
  </si>
  <si>
    <t>Session 20</t>
  </si>
  <si>
    <t>7/25-7/26</t>
  </si>
  <si>
    <t xml:space="preserve">        85.8 </t>
  </si>
  <si>
    <t xml:space="preserve">        90.9 </t>
  </si>
  <si>
    <t xml:space="preserve">        86.2 </t>
  </si>
  <si>
    <t xml:space="preserve">        94.4 </t>
  </si>
  <si>
    <t xml:space="preserve">        89.4 </t>
  </si>
  <si>
    <t xml:space="preserve">        69.1 </t>
  </si>
  <si>
    <t xml:space="preserve">        87.9 </t>
  </si>
  <si>
    <t xml:space="preserve">        89.7 </t>
  </si>
  <si>
    <t>Session 21</t>
  </si>
  <si>
    <t>7/27-7/28</t>
  </si>
  <si>
    <t xml:space="preserve">        91.4 </t>
  </si>
  <si>
    <t xml:space="preserve">        92.7 </t>
  </si>
  <si>
    <t xml:space="preserve">        90.3 </t>
  </si>
  <si>
    <t xml:space="preserve">        75.9 </t>
  </si>
  <si>
    <t xml:space="preserve">        75.8 </t>
  </si>
  <si>
    <t>4/6-4/7</t>
  </si>
  <si>
    <t>Date</t>
  </si>
  <si>
    <t>Spill 1</t>
  </si>
  <si>
    <t xml:space="preserve">Notes: </t>
  </si>
</sst>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2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14"/>
    </font>
    <font>
      <name val="Arial"/>
      <family val="2"/>
      <sz val="10"/>
    </font>
    <font>
      <name val="Arial"/>
      <family val="2"/>
      <b val="1"/>
      <color indexed="10"/>
      <sz val="16"/>
    </font>
    <font>
      <name val="Arial"/>
      <family val="2"/>
      <b val="1"/>
      <sz val="10"/>
    </font>
    <font>
      <name val="Arial"/>
      <family val="2"/>
      <b val="1"/>
      <color indexed="17"/>
      <sz val="11"/>
    </font>
    <font>
      <name val="Arial"/>
      <family val="2"/>
      <b val="1"/>
      <sz val="11"/>
    </font>
    <font>
      <name val="Arial"/>
      <family val="2"/>
      <b val="1"/>
      <color indexed="17"/>
      <sz val="10"/>
    </font>
    <font>
      <name val="Arial"/>
      <family val="2"/>
      <b val="1"/>
      <color indexed="10"/>
      <sz val="11"/>
    </font>
    <font>
      <name val="Arial"/>
      <family val="2"/>
      <b val="1"/>
      <color indexed="12"/>
      <sz val="11"/>
    </font>
    <font>
      <name val="Arial"/>
      <family val="2"/>
      <color indexed="12"/>
      <sz val="10"/>
    </font>
    <font>
      <name val="Arial"/>
      <family val="2"/>
      <b val="1"/>
      <sz val="12"/>
    </font>
    <font>
      <name val="Arial"/>
      <family val="2"/>
      <b val="1"/>
      <color rgb="FFFF0000"/>
      <sz val="11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541FF"/>
      <sz val="11"/>
      <scheme val="minor"/>
    </font>
    <font>
      <name val="Arial"/>
      <family val="2"/>
      <b val="1"/>
      <color rgb="FF0541FF"/>
      <sz val="11"/>
    </font>
    <font>
      <name val="Arial"/>
      <family val="2"/>
      <b val="1"/>
      <color indexed="10"/>
      <sz val="12"/>
    </font>
    <font>
      <name val="Calibri"/>
      <family val="2"/>
      <color theme="1"/>
      <sz val="10"/>
      <scheme val="minor"/>
    </font>
    <font>
      <name val="Arial"/>
      <family val="2"/>
      <b val="1"/>
      <color theme="0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color theme="11"/>
      <sz val="11"/>
      <u val="single"/>
      <scheme val="minor"/>
    </font>
    <font>
      <name val="Arial"/>
      <family val="2"/>
      <b val="1"/>
      <sz val="10"/>
      <u val="single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borderId="0" fillId="0" fontId="0" numFmtId="0"/>
    <xf borderId="0" fillId="0" fontId="20" numFmtId="0"/>
    <xf borderId="0" fillId="0" fontId="21" numFmtId="0"/>
  </cellStyleXfs>
  <cellXfs count="136">
    <xf borderId="0" fillId="0" fontId="0" numFmtId="0" pivotButton="0" quotePrefix="0" xfId="0"/>
    <xf applyAlignment="1" borderId="6" fillId="0" fontId="0" numFmtId="0" pivotButton="0" quotePrefix="0" xfId="0">
      <alignment horizontal="center" vertical="center"/>
    </xf>
    <xf borderId="8" fillId="0" fontId="8" numFmtId="2" pivotButton="0" quotePrefix="0" xfId="0"/>
    <xf borderId="6" fillId="0" fontId="0" numFmtId="0" pivotButton="0" quotePrefix="0" xfId="0"/>
    <xf borderId="10" fillId="0" fontId="9" numFmtId="2" pivotButton="0" quotePrefix="0" xfId="0"/>
    <xf borderId="6" fillId="0" fontId="9" numFmtId="2" pivotButton="0" quotePrefix="0" xfId="0"/>
    <xf borderId="12" fillId="0" fontId="10" numFmtId="2" pivotButton="0" quotePrefix="0" xfId="0"/>
    <xf borderId="13" fillId="0" fontId="11" numFmtId="2" pivotButton="0" quotePrefix="0" xfId="0"/>
    <xf borderId="13" fillId="0" fontId="10" numFmtId="2" pivotButton="0" quotePrefix="0" xfId="0"/>
    <xf applyAlignment="1" borderId="2" fillId="0" fontId="3" numFmtId="0" pivotButton="0" quotePrefix="0" xfId="0">
      <alignment horizontal="center" vertical="center" wrapText="1"/>
    </xf>
    <xf applyAlignment="1" borderId="10" fillId="0" fontId="9" numFmtId="2" pivotButton="0" quotePrefix="0" xfId="0">
      <alignment wrapText="1"/>
    </xf>
    <xf applyAlignment="1" borderId="12" fillId="0" fontId="10" numFmtId="2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4" fillId="0" fontId="3" numFmtId="0" pivotButton="0" quotePrefix="0" xfId="0">
      <alignment horizontal="center" vertical="center" wrapText="1"/>
    </xf>
    <xf applyAlignment="1" borderId="1" fillId="0" fontId="12" numFmtId="2" pivotButton="0" quotePrefix="0" xfId="0">
      <alignment horizontal="center" vertical="center"/>
    </xf>
    <xf applyAlignment="1" borderId="14" fillId="2" fontId="3" numFmtId="0" pivotButton="0" quotePrefix="0" xfId="0">
      <alignment horizontal="center"/>
    </xf>
    <xf applyAlignment="1" borderId="1" fillId="3" fontId="3" numFmtId="0" pivotButton="0" quotePrefix="0" xfId="0">
      <alignment horizontal="center"/>
    </xf>
    <xf applyAlignment="1" borderId="11" fillId="3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10" fillId="5" fontId="5" numFmtId="2" pivotButton="0" quotePrefix="0" xfId="0"/>
    <xf applyAlignment="1" borderId="0" fillId="0" fontId="0" numFmtId="2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0" fillId="0" fontId="4" numFmtId="14" pivotButton="0" quotePrefix="0" xfId="0">
      <alignment horizontal="center" vertical="center"/>
    </xf>
    <xf applyAlignment="1" borderId="10" fillId="0" fontId="13" numFmtId="2" pivotButton="0" quotePrefix="0" xfId="0">
      <alignment vertical="center"/>
    </xf>
    <xf applyAlignment="1" borderId="7" fillId="6" fontId="14" numFmtId="0" pivotButton="0" quotePrefix="0" xfId="0">
      <alignment horizontal="center" vertical="center"/>
    </xf>
    <xf applyAlignment="1" borderId="9" fillId="6" fontId="14" numFmtId="0" pivotButton="0" quotePrefix="0" xfId="0">
      <alignment horizontal="center" vertical="center"/>
    </xf>
    <xf applyAlignment="1" borderId="15" fillId="6" fontId="15" numFmtId="0" pivotButton="0" quotePrefix="0" xfId="0">
      <alignment horizontal="center" vertical="center"/>
    </xf>
    <xf applyAlignment="1" borderId="9" fillId="6" fontId="15" numFmtId="0" pivotButton="0" quotePrefix="0" xfId="0">
      <alignment horizontal="center" vertical="center"/>
    </xf>
    <xf applyAlignment="1" borderId="12" fillId="0" fontId="16" numFmtId="2" pivotButton="0" quotePrefix="0" xfId="0">
      <alignment vertical="center"/>
    </xf>
    <xf applyAlignment="1" borderId="2" fillId="0" fontId="1" numFmtId="0" pivotButton="0" quotePrefix="0" xfId="0">
      <alignment vertical="center"/>
    </xf>
    <xf borderId="10" fillId="0" fontId="3" numFmtId="0" pivotButton="0" quotePrefix="0" xfId="0"/>
    <xf borderId="8" fillId="0" fontId="3" numFmtId="0" pivotButton="0" quotePrefix="0" xfId="0"/>
    <xf borderId="8" fillId="5" fontId="5" numFmtId="2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/>
    </xf>
    <xf borderId="0" fillId="0" fontId="8" numFmtId="2" pivotButton="0" quotePrefix="0" xfId="0"/>
    <xf borderId="0" fillId="0" fontId="10" numFmtId="2" pivotButton="0" quotePrefix="0" xfId="0"/>
    <xf applyAlignment="1" borderId="0" fillId="0" fontId="5" numFmtId="0" pivotButton="0" quotePrefix="0" xfId="0">
      <alignment horizontal="center"/>
    </xf>
    <xf applyAlignment="1" borderId="2" fillId="0" fontId="17" numFmtId="14" pivotButton="0" quotePrefix="0" xfId="0">
      <alignment horizontal="center" vertical="center"/>
    </xf>
    <xf applyAlignment="1" borderId="4" fillId="0" fontId="18" numFmtId="0" pivotButton="0" quotePrefix="0" xfId="0">
      <alignment horizontal="center" vertical="center"/>
    </xf>
    <xf applyAlignment="1" borderId="5" fillId="0" fontId="18" numFmtId="0" pivotButton="0" quotePrefix="0" xfId="0">
      <alignment horizontal="center" vertical="center" wrapText="1"/>
    </xf>
    <xf applyAlignment="1" borderId="2" fillId="0" fontId="18" numFmtId="0" pivotButton="0" quotePrefix="0" xfId="0">
      <alignment horizontal="center" vertical="center" wrapText="1"/>
    </xf>
    <xf applyAlignment="1" borderId="4" fillId="0" fontId="18" numFmtId="0" pivotButton="0" quotePrefix="0" xfId="0">
      <alignment horizontal="center" vertical="center" wrapText="1"/>
    </xf>
    <xf applyAlignment="1" borderId="2" fillId="0" fontId="18" numFmtId="0" pivotButton="0" quotePrefix="0" xfId="0">
      <alignment horizontal="center" vertical="center"/>
    </xf>
    <xf borderId="1" fillId="0" fontId="3" numFmtId="0" pivotButton="0" quotePrefix="0" xfId="0"/>
    <xf applyAlignment="1" borderId="8" fillId="0" fontId="6" numFmtId="2" pivotButton="0" quotePrefix="0" xfId="0">
      <alignment wrapText="1"/>
    </xf>
    <xf borderId="14" fillId="0" fontId="3" numFmtId="0" pivotButton="0" quotePrefix="0" xfId="0"/>
    <xf applyAlignment="1" borderId="11" fillId="2" fontId="3" numFmtId="0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13" fillId="0" fontId="0" numFmtId="2" pivotButton="0" quotePrefix="0" xfId="0">
      <alignment horizontal="center"/>
    </xf>
    <xf applyAlignment="1" borderId="13" fillId="0" fontId="0" numFmtId="2" pivotButton="0" quotePrefix="0" xfId="0">
      <alignment horizontal="center" vertical="center"/>
    </xf>
    <xf borderId="12" fillId="5" fontId="5" numFmtId="2" pivotButton="0" quotePrefix="0" xfId="0"/>
    <xf applyAlignment="1" borderId="2" fillId="0" fontId="7" numFmtId="0" pivotButton="0" quotePrefix="0" xfId="0">
      <alignment horizontal="center" vertical="center"/>
    </xf>
    <xf applyAlignment="1" borderId="10" fillId="0" fontId="7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13" fillId="0" fontId="0" numFmtId="2" pivotButton="0" quotePrefix="0" xfId="0"/>
    <xf borderId="9" fillId="0" fontId="7" numFmtId="2" pivotButton="0" quotePrefix="0" xfId="0"/>
    <xf applyAlignment="1" borderId="2" fillId="0" fontId="1" numFmtId="2" pivotButton="0" quotePrefix="0" xfId="0">
      <alignment vertical="center"/>
    </xf>
    <xf applyAlignment="1" borderId="5" fillId="0" fontId="18" numFmtId="2" pivotButton="0" quotePrefix="0" xfId="0">
      <alignment horizontal="center" vertical="center" wrapText="1"/>
    </xf>
    <xf applyAlignment="1" borderId="0" fillId="0" fontId="0" numFmtId="2" pivotButton="0" quotePrefix="0" xfId="0">
      <alignment wrapText="1"/>
    </xf>
    <xf applyAlignment="1" borderId="4" fillId="0" fontId="3" numFmtId="2" pivotButton="0" quotePrefix="0" xfId="0">
      <alignment horizontal="center" vertical="center" wrapText="1"/>
    </xf>
    <xf applyAlignment="1" borderId="2" fillId="0" fontId="3" numFmtId="2" pivotButton="0" quotePrefix="0" xfId="0">
      <alignment horizontal="center" vertical="center" wrapText="1"/>
    </xf>
    <xf applyAlignment="1" borderId="2" fillId="0" fontId="18" numFmtId="2" pivotButton="0" quotePrefix="0" xfId="0">
      <alignment horizontal="center" vertical="center"/>
    </xf>
    <xf borderId="2" fillId="2" fontId="3" numFmtId="0" pivotButton="0" quotePrefix="0" xfId="0"/>
    <xf borderId="5" fillId="0" fontId="0" numFmtId="0" pivotButton="0" quotePrefix="0" xfId="0"/>
    <xf borderId="2" fillId="0" fontId="5" numFmtId="0" pivotButton="0" quotePrefix="0" xfId="0"/>
    <xf borderId="2" fillId="0" fontId="0" numFmtId="0" pivotButton="0" quotePrefix="0" xfId="0"/>
    <xf borderId="4" fillId="0" fontId="0" numFmtId="0" pivotButton="0" quotePrefix="0" xfId="0"/>
    <xf applyAlignment="1" borderId="14" fillId="7" fontId="3" numFmtId="0" pivotButton="0" quotePrefix="0" xfId="0">
      <alignment horizontal="center"/>
    </xf>
    <xf borderId="10" fillId="0" fontId="5" numFmtId="2" pivotButton="0" quotePrefix="0" xfId="0"/>
    <xf applyAlignment="1" borderId="11" fillId="7" fontId="3" numFmtId="0" pivotButton="0" quotePrefix="0" xfId="0">
      <alignment horizontal="center"/>
    </xf>
    <xf borderId="10" fillId="8" fontId="5" numFmtId="2" pivotButton="0" quotePrefix="0" xfId="0"/>
    <xf borderId="10" fillId="9" fontId="5" numFmtId="2" pivotButton="0" quotePrefix="0" xfId="0"/>
    <xf borderId="17" fillId="0" fontId="0" numFmtId="0" pivotButton="0" quotePrefix="0" xfId="0"/>
    <xf borderId="17" fillId="0" fontId="1" numFmtId="0" pivotButton="0" quotePrefix="0" xfId="0"/>
    <xf applyAlignment="1" borderId="14" fillId="10" fontId="3" numFmtId="0" pivotButton="0" quotePrefix="0" xfId="0">
      <alignment horizontal="center"/>
    </xf>
    <xf borderId="0" fillId="10" fontId="0" numFmtId="0" pivotButton="0" quotePrefix="0" xfId="0"/>
    <xf applyAlignment="1" borderId="8" fillId="10" fontId="6" numFmtId="2" pivotButton="0" quotePrefix="0" xfId="0">
      <alignment wrapText="1"/>
    </xf>
    <xf borderId="9" fillId="10" fontId="7" numFmtId="2" pivotButton="0" quotePrefix="0" xfId="0"/>
    <xf borderId="8" fillId="10" fontId="8" numFmtId="2" pivotButton="0" quotePrefix="0" xfId="0"/>
    <xf applyAlignment="1" borderId="0" fillId="0" fontId="3" numFmtId="0" pivotButton="0" quotePrefix="0" xfId="0">
      <alignment horizontal="center"/>
    </xf>
    <xf borderId="19" fillId="0" fontId="0" numFmtId="0" pivotButton="0" quotePrefix="0" xfId="0"/>
    <xf borderId="20" fillId="0" fontId="0" numFmtId="0" pivotButton="0" quotePrefix="0" xfId="0"/>
    <xf borderId="16" fillId="0" fontId="1" numFmtId="0" pivotButton="0" quotePrefix="0" xfId="0"/>
    <xf applyAlignment="1" borderId="17" fillId="2" fontId="3" numFmtId="0" pivotButton="0" quotePrefix="0" xfId="0">
      <alignment horizontal="center"/>
    </xf>
    <xf borderId="21" fillId="0" fontId="1" numFmtId="0" pivotButton="0" quotePrefix="0" xfId="0"/>
    <xf applyAlignment="1" borderId="21" fillId="0" fontId="1" numFmtId="0" pivotButton="0" quotePrefix="0" xfId="0">
      <alignment wrapText="1"/>
    </xf>
    <xf applyAlignment="1" borderId="0" fillId="0" fontId="1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24" numFmtId="0" pivotButton="0" quotePrefix="0" xfId="0">
      <alignment horizontal="center"/>
    </xf>
    <xf borderId="0" fillId="0" fontId="24" numFmtId="0" pivotButton="0" quotePrefix="0" xfId="0"/>
    <xf borderId="18" fillId="0" fontId="0" numFmtId="0" pivotButton="0" quotePrefix="0" xfId="0"/>
    <xf borderId="0" fillId="0" fontId="23" numFmtId="0" pivotButton="0" quotePrefix="0" xfId="0"/>
    <xf borderId="0" fillId="0" fontId="5" numFmtId="2" pivotButton="0" quotePrefix="0" xfId="0"/>
    <xf applyAlignment="1" borderId="0" fillId="7" fontId="3" numFmtId="0" pivotButton="0" quotePrefix="0" xfId="0">
      <alignment horizontal="center"/>
    </xf>
    <xf borderId="7" fillId="0" fontId="5" numFmtId="2" pivotButton="0" quotePrefix="0" xfId="0"/>
    <xf borderId="0" fillId="0" fontId="25" numFmtId="0" pivotButton="0" quotePrefix="0" xfId="0"/>
    <xf applyAlignment="1" borderId="4" fillId="0" fontId="7" numFmtId="0" pivotButton="0" quotePrefix="0" xfId="0">
      <alignment horizontal="center" vertical="center"/>
    </xf>
    <xf applyAlignment="1" borderId="2" fillId="0" fontId="18" numFmtId="164" pivotButton="0" quotePrefix="0" xfId="0">
      <alignment horizontal="center" vertical="center"/>
    </xf>
    <xf applyAlignment="1" borderId="4" fillId="0" fontId="18" numFmtId="164" pivotButton="0" quotePrefix="0" xfId="0">
      <alignment horizontal="center" vertical="center"/>
    </xf>
    <xf applyAlignment="1" borderId="2" fillId="0" fontId="18" numFmtId="164" pivotButton="0" quotePrefix="0" xfId="0">
      <alignment horizontal="center" vertical="center" wrapText="1"/>
    </xf>
    <xf applyAlignment="1" borderId="4" fillId="0" fontId="18" numFmtId="164" pivotButton="0" quotePrefix="0" xfId="0">
      <alignment horizontal="center" vertical="center" wrapText="1"/>
    </xf>
    <xf borderId="8" fillId="0" fontId="5" numFmtId="164" pivotButton="0" quotePrefix="0" xfId="0"/>
    <xf borderId="0" fillId="0" fontId="3" numFmtId="164" pivotButton="0" quotePrefix="0" xfId="0"/>
    <xf borderId="9" fillId="0" fontId="3" numFmtId="164" pivotButton="0" quotePrefix="0" xfId="0"/>
    <xf borderId="10" fillId="0" fontId="9" numFmtId="164" pivotButton="0" quotePrefix="0" xfId="0"/>
    <xf borderId="6" fillId="0" fontId="0" numFmtId="164" pivotButton="0" quotePrefix="0" xfId="0"/>
    <xf borderId="13" fillId="0" fontId="11" numFmtId="164" pivotButton="0" quotePrefix="0" xfId="0"/>
    <xf applyAlignment="1" borderId="10" fillId="0" fontId="13" numFmtId="164" pivotButton="0" quotePrefix="0" xfId="0">
      <alignment vertical="center"/>
    </xf>
    <xf applyAlignment="1" borderId="12" fillId="0" fontId="16" numFmtId="164" pivotButton="0" quotePrefix="0" xfId="0">
      <alignment vertical="center"/>
    </xf>
    <xf applyAlignment="1" borderId="10" fillId="0" fontId="13" numFmtId="165" pivotButton="0" quotePrefix="0" xfId="0">
      <alignment vertical="center"/>
    </xf>
    <xf applyAlignment="1" borderId="12" fillId="0" fontId="16" numFmtId="165" pivotButton="0" quotePrefix="0" xfId="0">
      <alignment vertical="center"/>
    </xf>
    <xf borderId="14" fillId="10" fontId="3" numFmtId="164" pivotButton="0" quotePrefix="0" xfId="0"/>
    <xf borderId="8" fillId="10" fontId="3" numFmtId="164" pivotButton="0" quotePrefix="0" xfId="0"/>
    <xf borderId="8" fillId="10" fontId="5" numFmtId="164" pivotButton="0" quotePrefix="0" xfId="0"/>
    <xf borderId="8" fillId="0" fontId="3" numFmtId="164" pivotButton="0" quotePrefix="0" xfId="0"/>
    <xf borderId="14" fillId="0" fontId="3" numFmtId="164" pivotButton="0" quotePrefix="0" xfId="0"/>
    <xf borderId="6" fillId="0" fontId="9" numFmtId="164" pivotButton="0" quotePrefix="0" xfId="0"/>
    <xf borderId="13" fillId="0" fontId="10" numFmtId="164" pivotButton="0" quotePrefix="0" xfId="0"/>
    <xf borderId="0" fillId="0" fontId="1" numFmtId="0" pivotButton="0" quotePrefix="0" xfId="0"/>
    <xf applyAlignment="1" borderId="3" fillId="0" fontId="7" numFmtId="0" pivotButton="0" quotePrefix="0" xfId="0">
      <alignment horizontal="center" vertical="center"/>
    </xf>
    <xf borderId="0" fillId="0" fontId="0" numFmtId="164" pivotButton="0" quotePrefix="0" xfId="0"/>
    <xf borderId="0" fillId="0" fontId="0" numFmtId="0" pivotButton="0" quotePrefix="0" xfId="0"/>
    <xf borderId="0" fillId="0" fontId="0" numFmtId="2" pivotButton="0" quotePrefix="0" xfId="0"/>
    <xf applyAlignment="1" borderId="17" fillId="0" fontId="1" numFmtId="0" pivotButton="0" quotePrefix="0" xfId="0">
      <alignment horizontal="center"/>
    </xf>
    <xf borderId="0" fillId="0" fontId="1" numFmtId="0" pivotButton="0" quotePrefix="0" xfId="0"/>
    <xf applyAlignment="1" borderId="3" fillId="0" fontId="7" numFmtId="0" pivotButton="0" quotePrefix="0" xfId="0">
      <alignment horizontal="center" vertical="center"/>
    </xf>
    <xf borderId="0" fillId="0" fontId="0" numFmtId="164" pivotButton="0" quotePrefix="0" xfId="0"/>
    <xf borderId="0" fillId="0" fontId="0" numFmtId="0" pivotButton="0" quotePrefix="0" xfId="0"/>
    <xf applyAlignment="1" borderId="3" fillId="4" fontId="19" numFmtId="0" pivotButton="0" quotePrefix="0" xfId="0">
      <alignment horizontal="center" vertical="center"/>
    </xf>
    <xf applyAlignment="1" borderId="10" fillId="0" fontId="7" numFmtId="0" pivotButton="0" quotePrefix="0" xfId="0">
      <alignment horizontal="center" vertical="center" wrapText="1"/>
    </xf>
    <xf applyAlignment="1" borderId="3" fillId="0" fontId="1" numFmtId="2" pivotButton="0" quotePrefix="0" xfId="0">
      <alignment horizontal="left" vertical="center" wrapText="1"/>
    </xf>
    <xf borderId="0" fillId="0" fontId="0" numFmtId="2" pivotButton="0" quotePrefix="0" xfId="0"/>
    <xf applyAlignment="1" borderId="3" fillId="0" fontId="3" numFmtId="0" pivotButton="0" quotePrefix="0" xfId="0">
      <alignment horizontal="center" vertical="center"/>
    </xf>
    <xf applyAlignment="1" borderId="3" fillId="0" fontId="1" numFmtId="0" pivotButton="0" quotePrefix="0" xfId="0">
      <alignment horizontal="left" vertical="center" wrapText="1"/>
    </xf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3200"/>
            </a:pPr>
            <a:r>
              <a:rPr lang="en-US" sz="3200"/>
              <a:t>Consumption (g/kg)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'Drinking Data'!#REF!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2591096"/>
        <axId val="2131871784"/>
      </lineChart>
      <catAx>
        <axId val="2132591096"/>
        <scaling>
          <orientation val="minMax"/>
        </scaling>
        <delete val="0"/>
        <axPos val="b"/>
        <majorTickMark val="out"/>
        <minorTickMark val="none"/>
        <tickLblPos val="nextTo"/>
        <txPr>
          <a:bodyPr/>
          <a:lstStyle/>
          <a:p>
            <a:pPr>
              <a:defRPr sz="2800"/>
            </a:pPr>
            <a:r>
              <a:t>None</a:t>
            </a:r>
            <a:endParaRPr lang="en-US"/>
          </a:p>
        </txPr>
        <crossAx val="2131871784"/>
        <crosses val="autoZero"/>
        <auto val="1"/>
        <lblAlgn val="ctr"/>
        <lblOffset val="100"/>
        <noMultiLvlLbl val="0"/>
      </catAx>
      <valAx>
        <axId val="2131871784"/>
        <scaling>
          <orientation val="minMax"/>
        </scaling>
        <delete val="0"/>
        <axPos val="l"/>
        <numFmt formatCode="General" sourceLinked="0"/>
        <majorTickMark val="out"/>
        <minorTickMark val="none"/>
        <tickLblPos val="nextTo"/>
        <txPr>
          <a:bodyPr/>
          <a:lstStyle/>
          <a:p>
            <a:pPr>
              <a:defRPr sz="2800"/>
            </a:pPr>
            <a:r>
              <a:t>None</a:t>
            </a:r>
            <a:endParaRPr lang="en-US"/>
          </a:p>
        </txPr>
        <crossAx val="213259109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68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EtOH</a:t>
            </a:r>
            <a:r>
              <a:rPr baseline="0" lang="en-US"/>
              <a:t> </a:t>
            </a:r>
            <a:r>
              <a:rPr lang="en-US"/>
              <a:t>Consumption (g/kg/d)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'Drinking Data'!$P$156:$AN$156</f>
                <numCache>
                  <formatCode>General</formatCode>
                  <ptCount val="25"/>
                  <pt idx="0">
                    <v>0.8502446712433862</v>
                  </pt>
                  <pt idx="1">
                    <v>7.559055118110256</v>
                  </pt>
                  <pt idx="2">
                    <v>13.27800829875519</v>
                  </pt>
                  <pt idx="3">
                    <v>14.54545454545448</v>
                  </pt>
                  <pt idx="4">
                    <v>16.29629629629632</v>
                  </pt>
                  <pt idx="5">
                    <v>6.374501992031873</v>
                  </pt>
                  <pt idx="6">
                    <v>188.7022900763359</v>
                  </pt>
                  <pt idx="7">
                    <v>19.6078431372549</v>
                  </pt>
                  <pt idx="8">
                    <v>19.34883720930229</v>
                  </pt>
                  <pt idx="9">
                    <v>6.835344995437715</v>
                  </pt>
                  <pt idx="10">
                    <v>10.46153846153848</v>
                  </pt>
                  <pt idx="11">
                    <v>7.849056603773654</v>
                  </pt>
                  <pt idx="12">
                    <v>22.17821782178216</v>
                  </pt>
                  <pt idx="13">
                    <v>6.457399103138953</v>
                  </pt>
                  <pt idx="14">
                    <v>3.622641509433929</v>
                  </pt>
                  <pt idx="15">
                    <v>16.48854961832072</v>
                  </pt>
                  <pt idx="16">
                    <v>31.37254901960796</v>
                  </pt>
                  <pt idx="17">
                    <v>5.898617511520717</v>
                  </pt>
                  <pt idx="18">
                    <v>1.3960038669676</v>
                  </pt>
                  <pt idx="19">
                    <v>1.696113074204931</v>
                  </pt>
                  <pt idx="20">
                    <v>13.08550185873608</v>
                  </pt>
                  <pt idx="21">
                    <v>23.85964912280706</v>
                  </pt>
                  <pt idx="22">
                    <v>14.0585774058578</v>
                  </pt>
                  <pt idx="23">
                    <v>10.62730627306271</v>
                  </pt>
                  <pt idx="24">
                    <v>13.13432835820889</v>
                  </pt>
                </numCache>
              </numRef>
            </minus>
            <plus>
              <numRef>
                <f>'Drinking Data'!$P$156:$AN$156</f>
                <numCache>
                  <formatCode>General</formatCode>
                  <ptCount val="25"/>
                  <pt idx="0">
                    <v>0.8502446712433862</v>
                  </pt>
                  <pt idx="1">
                    <v>7.559055118110256</v>
                  </pt>
                  <pt idx="2">
                    <v>13.27800829875519</v>
                  </pt>
                  <pt idx="3">
                    <v>14.54545454545448</v>
                  </pt>
                  <pt idx="4">
                    <v>16.29629629629632</v>
                  </pt>
                  <pt idx="5">
                    <v>6.374501992031873</v>
                  </pt>
                  <pt idx="6">
                    <v>188.7022900763359</v>
                  </pt>
                  <pt idx="7">
                    <v>19.6078431372549</v>
                  </pt>
                  <pt idx="8">
                    <v>19.34883720930229</v>
                  </pt>
                  <pt idx="9">
                    <v>6.835344995437715</v>
                  </pt>
                  <pt idx="10">
                    <v>10.46153846153848</v>
                  </pt>
                  <pt idx="11">
                    <v>7.849056603773654</v>
                  </pt>
                  <pt idx="12">
                    <v>22.17821782178216</v>
                  </pt>
                  <pt idx="13">
                    <v>6.457399103138953</v>
                  </pt>
                  <pt idx="14">
                    <v>3.622641509433929</v>
                  </pt>
                  <pt idx="15">
                    <v>16.48854961832072</v>
                  </pt>
                  <pt idx="16">
                    <v>31.37254901960796</v>
                  </pt>
                  <pt idx="17">
                    <v>5.898617511520717</v>
                  </pt>
                  <pt idx="18">
                    <v>1.3960038669676</v>
                  </pt>
                  <pt idx="19">
                    <v>1.696113074204931</v>
                  </pt>
                  <pt idx="20">
                    <v>13.08550185873608</v>
                  </pt>
                  <pt idx="21">
                    <v>23.85964912280706</v>
                  </pt>
                  <pt idx="22">
                    <v>14.0585774058578</v>
                  </pt>
                  <pt idx="23">
                    <v>10.62730627306271</v>
                  </pt>
                  <pt idx="24">
                    <v>13.13432835820889</v>
                  </pt>
                </numCache>
              </numRef>
            </plus>
          </errBars>
          <val>
            <numRef>
              <f>'Drinking Data'!$P$155:$AN$155</f>
              <numCache>
                <formatCode>0.00</formatCode>
                <ptCount val="25"/>
                <pt idx="0">
                  <v>12.63560636941016</v>
                </pt>
                <pt idx="1">
                  <v>14.48275862068962</v>
                </pt>
                <pt idx="2">
                  <v>12.66666666666661</v>
                </pt>
                <pt idx="3">
                  <v>14.68599033816419</v>
                </pt>
                <pt idx="4">
                  <v>34.46153846153849</v>
                </pt>
                <pt idx="5">
                  <v>31.25</v>
                </pt>
                <pt idx="6">
                  <v>8.18897637795274</v>
                </pt>
                <pt idx="7">
                  <v>24.28571428571423</v>
                </pt>
                <pt idx="8">
                  <v>22.5454545454545</v>
                </pt>
                <pt idx="9">
                  <v>25.4277337398255</v>
                </pt>
                <pt idx="10">
                  <v>22.66094420600866</v>
                </pt>
                <pt idx="11">
                  <v>11.69230769230773</v>
                </pt>
                <pt idx="12">
                  <v>21.78403755868549</v>
                </pt>
                <pt idx="13">
                  <v>1.531100478468922</v>
                </pt>
                <pt idx="14">
                  <v>5.517241379310381</v>
                </pt>
                <pt idx="15">
                  <v>17.63779527559062</v>
                </pt>
                <pt idx="16">
                  <v>17.85714285714296</v>
                </pt>
                <pt idx="17">
                  <v>3.636363636363637</v>
                </pt>
                <pt idx="18">
                  <v>7.816237402772873</v>
                </pt>
                <pt idx="19">
                  <v>11.85185185185193</v>
                </pt>
                <pt idx="20">
                  <v>16.425855513308</v>
                </pt>
                <pt idx="21">
                  <v>18.89763779527568</v>
                </pt>
                <pt idx="22">
                  <v>13.33333333333331</v>
                </pt>
                <pt idx="23">
                  <v>9.679715302491118</v>
                </pt>
                <pt idx="24">
                  <v>8.389513108614267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2434024"/>
        <axId val="2135544552"/>
      </lineChart>
      <catAx>
        <axId val="21324340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544552"/>
        <crosses val="autoZero"/>
        <auto val="1"/>
        <lblAlgn val="ctr"/>
        <lblOffset val="100"/>
        <noMultiLvlLbl val="0"/>
      </catAx>
      <valAx>
        <axId val="2135544552"/>
        <scaling>
          <orientation val="minMax"/>
        </scaling>
        <delete val="0"/>
        <axPos val="l"/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24340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68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Fluid Intake (mL)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'Drinking Data'!$P$158:$AN$158</f>
                <numCache>
                  <formatCode>General</formatCode>
                  <ptCount val="25"/>
                  <pt idx="0">
                    <v>0.1911088835297424</v>
                  </pt>
                  <pt idx="1">
                    <v>4.700000000000003</v>
                  </pt>
                  <pt idx="2">
                    <v>2.000000000000014</v>
                  </pt>
                  <pt idx="3">
                    <v>3.399999999999991</v>
                  </pt>
                  <pt idx="4">
                    <v>4.100000000000009</v>
                  </pt>
                  <pt idx="5">
                    <v>3.300000000000011</v>
                  </pt>
                  <pt idx="6">
                    <v>32.6</v>
                  </pt>
                  <pt idx="7">
                    <v>4.700000000000017</v>
                  </pt>
                  <pt idx="8">
                    <v>2.5</v>
                  </pt>
                  <pt idx="9">
                    <v>0.9697392705637758</v>
                  </pt>
                  <pt idx="10">
                    <v>3.5</v>
                  </pt>
                  <pt idx="11">
                    <v>4.100000000000023</v>
                  </pt>
                  <pt idx="12">
                    <v>3.5</v>
                  </pt>
                  <pt idx="13">
                    <v>1.700000000000003</v>
                  </pt>
                  <pt idx="14">
                    <v>1.299999999999997</v>
                  </pt>
                  <pt idx="15">
                    <v>3.700000000000017</v>
                  </pt>
                  <pt idx="16">
                    <v>6.100000000000023</v>
                  </pt>
                  <pt idx="17">
                    <v>0.7999999999999972</v>
                  </pt>
                  <pt idx="18">
                    <v>0.1914704142687053</v>
                  </pt>
                  <pt idx="19">
                    <v>2.099999999999994</v>
                  </pt>
                  <pt idx="20">
                    <v>2.200000000000003</v>
                  </pt>
                  <pt idx="21">
                    <v>3</v>
                  </pt>
                  <pt idx="22">
                    <v>4.800000000000011</v>
                  </pt>
                  <pt idx="23">
                    <v>3.200000000000003</v>
                  </pt>
                  <pt idx="24">
                    <v>3.699999999999989</v>
                  </pt>
                </numCache>
              </numRef>
            </minus>
            <plus>
              <numRef>
                <f>'Drinking Data'!$P$158:$AN$158</f>
                <numCache>
                  <formatCode>General</formatCode>
                  <ptCount val="25"/>
                  <pt idx="0">
                    <v>0.1911088835297424</v>
                  </pt>
                  <pt idx="1">
                    <v>4.700000000000003</v>
                  </pt>
                  <pt idx="2">
                    <v>2.000000000000014</v>
                  </pt>
                  <pt idx="3">
                    <v>3.399999999999991</v>
                  </pt>
                  <pt idx="4">
                    <v>4.100000000000009</v>
                  </pt>
                  <pt idx="5">
                    <v>3.300000000000011</v>
                  </pt>
                  <pt idx="6">
                    <v>32.6</v>
                  </pt>
                  <pt idx="7">
                    <v>4.700000000000017</v>
                  </pt>
                  <pt idx="8">
                    <v>2.5</v>
                  </pt>
                  <pt idx="9">
                    <v>0.9697392705637758</v>
                  </pt>
                  <pt idx="10">
                    <v>3.5</v>
                  </pt>
                  <pt idx="11">
                    <v>4.100000000000023</v>
                  </pt>
                  <pt idx="12">
                    <v>3.5</v>
                  </pt>
                  <pt idx="13">
                    <v>1.700000000000003</v>
                  </pt>
                  <pt idx="14">
                    <v>1.299999999999997</v>
                  </pt>
                  <pt idx="15">
                    <v>3.700000000000017</v>
                  </pt>
                  <pt idx="16">
                    <v>6.100000000000023</v>
                  </pt>
                  <pt idx="17">
                    <v>0.7999999999999972</v>
                  </pt>
                  <pt idx="18">
                    <v>0.1914704142687053</v>
                  </pt>
                  <pt idx="19">
                    <v>2.099999999999994</v>
                  </pt>
                  <pt idx="20">
                    <v>2.200000000000003</v>
                  </pt>
                  <pt idx="21">
                    <v>3</v>
                  </pt>
                  <pt idx="22">
                    <v>4.800000000000011</v>
                  </pt>
                  <pt idx="23">
                    <v>3.200000000000003</v>
                  </pt>
                  <pt idx="24">
                    <v>3.699999999999989</v>
                  </pt>
                </numCache>
              </numRef>
            </plus>
          </errBars>
          <val>
            <numRef>
              <f>'Drinking Data'!$P$157:$AN$157</f>
              <numCache>
                <formatCode>0.0</formatCode>
                <ptCount val="25"/>
                <pt idx="0">
                  <v>3.646666666666673</v>
                </pt>
                <pt idx="1">
                  <v>3.199999999999989</v>
                </pt>
                <pt idx="2">
                  <v>3.5</v>
                </pt>
                <pt idx="3">
                  <v>3.999999999999986</v>
                </pt>
                <pt idx="4">
                  <v>7.700000000000003</v>
                </pt>
                <pt idx="5">
                  <v>7.600000000000009</v>
                </pt>
                <pt idx="6">
                  <v>4.799999999999997</v>
                </pt>
                <pt idx="7">
                  <v>4.799999999999997</v>
                </pt>
                <pt idx="8">
                  <v>3.100000000000009</v>
                </pt>
                <pt idx="9">
                  <v>4.369999999999999</v>
                </pt>
                <pt idx="10">
                  <v>3.200000000000003</v>
                </pt>
                <pt idx="11">
                  <v>3.600000000000009</v>
                </pt>
                <pt idx="12">
                  <v>4.5</v>
                </pt>
                <pt idx="13">
                  <v>1.5</v>
                </pt>
                <pt idx="14">
                  <v>2.500000000000014</v>
                </pt>
                <pt idx="15">
                  <v>2.600000000000009</v>
                </pt>
                <pt idx="16">
                  <v>3.200000000000017</v>
                </pt>
                <pt idx="17">
                  <v>1</v>
                </pt>
                <pt idx="18">
                  <v>1.449999999999991</v>
                </pt>
                <pt idx="19">
                  <v>1.700000000000003</v>
                </pt>
                <pt idx="20">
                  <v>45.2</v>
                </pt>
                <pt idx="21">
                  <v>2.299999999999997</v>
                </pt>
                <pt idx="22">
                  <v>4.100000000000009</v>
                </pt>
                <pt idx="23">
                  <v>4.500000000000014</v>
                </pt>
                <pt idx="24">
                  <v>3.90000000000002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5271544"/>
        <axId val="2133791928"/>
      </lineChart>
      <catAx>
        <axId val="213527154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3791928"/>
        <crosses val="autoZero"/>
        <auto val="1"/>
        <lblAlgn val="ctr"/>
        <lblOffset val="100"/>
        <noMultiLvlLbl val="0"/>
      </catAx>
      <valAx>
        <axId val="2133791928"/>
        <scaling>
          <orientation val="minMax"/>
        </scaling>
        <delete val="0"/>
        <axPos val="l"/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271544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68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Fluid Intake (mL/kg)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'Drinking Data'!$P$160:$AN$160</f>
                <numCache>
                  <formatCode>General</formatCode>
                  <ptCount val="25"/>
                  <pt idx="0">
                    <v>9.590595220984561</v>
                  </pt>
                  <pt idx="1">
                    <v>185.0393700787403</v>
                  </pt>
                  <pt idx="2">
                    <v>82.9875518672205</v>
                  </pt>
                  <pt idx="3">
                    <v>162.6794258373202</v>
                  </pt>
                  <pt idx="4">
                    <v>189.8148148148152</v>
                  </pt>
                  <pt idx="5">
                    <v>131.4741035856578</v>
                  </pt>
                  <pt idx="6">
                    <v>1244.274809160305</v>
                  </pt>
                  <pt idx="7">
                    <v>230.3921568627459</v>
                  </pt>
                  <pt idx="8">
                    <v>116.2790697674419</v>
                  </pt>
                  <pt idx="9">
                    <v>46.65514003020384</v>
                  </pt>
                  <pt idx="10">
                    <v>134.6153846153846</v>
                  </pt>
                  <pt idx="11">
                    <v>154.7169811320763</v>
                  </pt>
                  <pt idx="12">
                    <v>173.2673267326733</v>
                  </pt>
                  <pt idx="13">
                    <v>76.23318385650236</v>
                  </pt>
                  <pt idx="14">
                    <v>49.0566037735848</v>
                  </pt>
                  <pt idx="15">
                    <v>141.2213740458022</v>
                  </pt>
                  <pt idx="16">
                    <v>299.0196078431384</v>
                  </pt>
                  <pt idx="17">
                    <v>36.86635944700448</v>
                  </pt>
                  <pt idx="18">
                    <v>8.468906303440352</v>
                  </pt>
                  <pt idx="19">
                    <v>74.20494699646622</v>
                  </pt>
                  <pt idx="20">
                    <v>81.78438661710048</v>
                  </pt>
                  <pt idx="21">
                    <v>131.578947368421</v>
                  </pt>
                  <pt idx="22">
                    <v>200.8368200836825</v>
                  </pt>
                  <pt idx="23">
                    <v>118.0811808118082</v>
                  </pt>
                  <pt idx="24">
                    <v>138.0597014925369</v>
                  </pt>
                </numCache>
              </numRef>
            </minus>
            <plus>
              <numRef>
                <f>'Drinking Data'!$P$160:$AN$160</f>
                <numCache>
                  <formatCode>General</formatCode>
                  <ptCount val="25"/>
                  <pt idx="0">
                    <v>9.590595220984561</v>
                  </pt>
                  <pt idx="1">
                    <v>185.0393700787403</v>
                  </pt>
                  <pt idx="2">
                    <v>82.9875518672205</v>
                  </pt>
                  <pt idx="3">
                    <v>162.6794258373202</v>
                  </pt>
                  <pt idx="4">
                    <v>189.8148148148152</v>
                  </pt>
                  <pt idx="5">
                    <v>131.4741035856578</v>
                  </pt>
                  <pt idx="6">
                    <v>1244.274809160305</v>
                  </pt>
                  <pt idx="7">
                    <v>230.3921568627459</v>
                  </pt>
                  <pt idx="8">
                    <v>116.2790697674419</v>
                  </pt>
                  <pt idx="9">
                    <v>46.65514003020384</v>
                  </pt>
                  <pt idx="10">
                    <v>134.6153846153846</v>
                  </pt>
                  <pt idx="11">
                    <v>154.7169811320763</v>
                  </pt>
                  <pt idx="12">
                    <v>173.2673267326733</v>
                  </pt>
                  <pt idx="13">
                    <v>76.23318385650236</v>
                  </pt>
                  <pt idx="14">
                    <v>49.0566037735848</v>
                  </pt>
                  <pt idx="15">
                    <v>141.2213740458022</v>
                  </pt>
                  <pt idx="16">
                    <v>299.0196078431384</v>
                  </pt>
                  <pt idx="17">
                    <v>36.86635944700448</v>
                  </pt>
                  <pt idx="18">
                    <v>8.468906303440352</v>
                  </pt>
                  <pt idx="19">
                    <v>74.20494699646622</v>
                  </pt>
                  <pt idx="20">
                    <v>81.78438661710048</v>
                  </pt>
                  <pt idx="21">
                    <v>131.578947368421</v>
                  </pt>
                  <pt idx="22">
                    <v>200.8368200836825</v>
                  </pt>
                  <pt idx="23">
                    <v>118.0811808118082</v>
                  </pt>
                  <pt idx="24">
                    <v>138.0597014925369</v>
                  </pt>
                </numCache>
              </numRef>
            </plus>
          </errBars>
          <val>
            <numRef>
              <f>'Drinking Data'!$P$159:$AN$159</f>
              <numCache>
                <formatCode>0.0</formatCode>
                <ptCount val="25"/>
                <pt idx="0">
                  <v>170.6476121200442</v>
                </pt>
                <pt idx="1">
                  <v>137.9310344827582</v>
                </pt>
                <pt idx="2">
                  <v>145.8333333333333</v>
                </pt>
                <pt idx="3">
                  <v>193.2367149758447</v>
                </pt>
                <pt idx="4">
                  <v>394.871794871795</v>
                </pt>
                <pt idx="5">
                  <v>296.8750000000003</v>
                </pt>
                <pt idx="6">
                  <v>188.9763779527558</v>
                </pt>
                <pt idx="7">
                  <v>214.2857142857142</v>
                </pt>
                <pt idx="8">
                  <v>140.9090909090913</v>
                </pt>
                <pt idx="9">
                  <v>199.2353671197851</v>
                </pt>
                <pt idx="10">
                  <v>137.3390557939915</v>
                </pt>
                <pt idx="11">
                  <v>138.4615384615388</v>
                </pt>
                <pt idx="12">
                  <v>211.2676056338028</v>
                </pt>
                <pt idx="13">
                  <v>71.77033492822966</v>
                </pt>
                <pt idx="14">
                  <v>95.78544061302736</v>
                </pt>
                <pt idx="15">
                  <v>102.3622047244098</v>
                </pt>
                <pt idx="16">
                  <v>142.8571428571436</v>
                </pt>
                <pt idx="17">
                  <v>45.45454545454545</v>
                </pt>
                <pt idx="18">
                  <v>62.02663312307405</v>
                </pt>
                <pt idx="19">
                  <v>69.95884773662563</v>
                </pt>
                <pt idx="20">
                  <v>1718.631178707224</v>
                </pt>
                <pt idx="21">
                  <v>102.6785714285713</v>
                </pt>
                <pt idx="22">
                  <v>189.8148148148152</v>
                </pt>
                <pt idx="23">
                  <v>160.1423487544489</v>
                </pt>
                <pt idx="24">
                  <v>146.0674157303378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938696"/>
        <axId val="2132662728"/>
      </lineChart>
      <catAx>
        <axId val="2131938696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2662728"/>
        <crosses val="autoZero"/>
        <auto val="1"/>
        <lblAlgn val="ctr"/>
        <lblOffset val="100"/>
        <noMultiLvlLbl val="0"/>
      </catAx>
      <valAx>
        <axId val="2132662728"/>
        <scaling>
          <orientation val="minMax"/>
        </scaling>
        <delete val="0"/>
        <axPos val="l"/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193869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68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'Drinking Data'!$P$162:$AN$162</f>
                <numCache>
                  <formatCode>General</formatCode>
                  <ptCount val="25"/>
                  <pt idx="0">
                    <v>0.04323913695208965</v>
                  </pt>
                  <pt idx="1">
                    <v>0.2553191489361706</v>
                  </pt>
                  <pt idx="2">
                    <v>0.9999999999999929</v>
                  </pt>
                  <pt idx="3">
                    <v>0.5588235294117636</v>
                  </pt>
                  <pt idx="4">
                    <v>0.5365853658536581</v>
                  </pt>
                  <pt idx="5">
                    <v>0.303030303030302</v>
                  </pt>
                  <pt idx="6">
                    <v>0.9478527607361963</v>
                  </pt>
                  <pt idx="7">
                    <v>0.5319148936170194</v>
                  </pt>
                  <pt idx="8">
                    <v>1.039999999999998</v>
                  </pt>
                  <pt idx="9">
                    <v>0.04611500352706881</v>
                  </pt>
                  <pt idx="10">
                    <v>0.4857142857142865</v>
                  </pt>
                  <pt idx="11">
                    <v>0.3170731707317083</v>
                  </pt>
                  <pt idx="12">
                    <v>0.7999999999999992</v>
                  </pt>
                  <pt idx="13">
                    <v>0.5294117647058765</v>
                  </pt>
                  <pt idx="14">
                    <v>0.4615384615384582</v>
                  </pt>
                  <pt idx="15">
                    <v>0.7297297297297309</v>
                  </pt>
                  <pt idx="16">
                    <v>0.6557377049180326</v>
                  </pt>
                  <pt idx="17">
                    <v>1</v>
                  </pt>
                  <pt idx="18">
                    <v>0.04283016165181206</v>
                  </pt>
                  <pt idx="19">
                    <v>0.1428571428571419</v>
                  </pt>
                  <pt idx="20">
                    <v>1</v>
                  </pt>
                  <pt idx="21">
                    <v>1.133333333333335</v>
                  </pt>
                  <pt idx="22">
                    <v>0.4375000000000007</v>
                  </pt>
                  <pt idx="23">
                    <v>0.5624999999999987</v>
                  </pt>
                  <pt idx="24">
                    <v>0.5945945945945933</v>
                  </pt>
                </numCache>
              </numRef>
            </minus>
            <plus>
              <numRef>
                <f>'Drinking Data'!$P$162:$AN$162</f>
                <numCache>
                  <formatCode>General</formatCode>
                  <ptCount val="25"/>
                  <pt idx="0">
                    <v>0.04323913695208965</v>
                  </pt>
                  <pt idx="1">
                    <v>0.2553191489361706</v>
                  </pt>
                  <pt idx="2">
                    <v>0.9999999999999929</v>
                  </pt>
                  <pt idx="3">
                    <v>0.5588235294117636</v>
                  </pt>
                  <pt idx="4">
                    <v>0.5365853658536581</v>
                  </pt>
                  <pt idx="5">
                    <v>0.303030303030302</v>
                  </pt>
                  <pt idx="6">
                    <v>0.9478527607361963</v>
                  </pt>
                  <pt idx="7">
                    <v>0.5319148936170194</v>
                  </pt>
                  <pt idx="8">
                    <v>1.039999999999998</v>
                  </pt>
                  <pt idx="9">
                    <v>0.04611500352706881</v>
                  </pt>
                  <pt idx="10">
                    <v>0.4857142857142865</v>
                  </pt>
                  <pt idx="11">
                    <v>0.3170731707317083</v>
                  </pt>
                  <pt idx="12">
                    <v>0.7999999999999992</v>
                  </pt>
                  <pt idx="13">
                    <v>0.5294117647058765</v>
                  </pt>
                  <pt idx="14">
                    <v>0.4615384615384582</v>
                  </pt>
                  <pt idx="15">
                    <v>0.7297297297297309</v>
                  </pt>
                  <pt idx="16">
                    <v>0.6557377049180326</v>
                  </pt>
                  <pt idx="17">
                    <v>1</v>
                  </pt>
                  <pt idx="18">
                    <v>0.04283016165181206</v>
                  </pt>
                  <pt idx="19">
                    <v>0.1428571428571419</v>
                  </pt>
                  <pt idx="20">
                    <v>1</v>
                  </pt>
                  <pt idx="21">
                    <v>1.133333333333335</v>
                  </pt>
                  <pt idx="22">
                    <v>0.4375000000000007</v>
                  </pt>
                  <pt idx="23">
                    <v>0.5624999999999987</v>
                  </pt>
                  <pt idx="24">
                    <v>0.5945945945945933</v>
                  </pt>
                </numCache>
              </numRef>
            </plus>
          </errBars>
          <val>
            <numRef>
              <f>'Drinking Data'!$P$161:$AN$161</f>
              <numCache>
                <formatCode>0.000</formatCode>
                <ptCount val="25"/>
                <pt idx="0">
                  <v>0.506691487154266</v>
                </pt>
                <pt idx="1">
                  <v>0.6562500000000006</v>
                </pt>
                <pt idx="2">
                  <v>0.5428571428571404</v>
                </pt>
                <pt idx="3">
                  <v>0.4749999999999995</v>
                </pt>
                <pt idx="4">
                  <v>0.5454545454545456</v>
                </pt>
                <pt idx="5">
                  <v>0.6578947368421045</v>
                </pt>
                <pt idx="6">
                  <v>0.2708333333333329</v>
                </pt>
                <pt idx="7">
                  <v>0.7083333333333319</v>
                </pt>
                <pt idx="8">
                  <v>0.9999999999999954</v>
                </pt>
                <pt idx="9">
                  <v>0.8038331877324344</v>
                </pt>
                <pt idx="10">
                  <v>1.031250000000003</v>
                </pt>
                <pt idx="11">
                  <v>0.5277777777777781</v>
                </pt>
                <pt idx="12">
                  <v>0.6444444444444457</v>
                </pt>
                <pt idx="13">
                  <v>0.1333333333333352</v>
                </pt>
                <pt idx="14">
                  <v>0.3600000000000002</v>
                </pt>
                <pt idx="15">
                  <v>1.076923076923078</v>
                </pt>
                <pt idx="16">
                  <v>0.7812500000000002</v>
                </pt>
                <pt idx="17">
                  <v>0.5</v>
                </pt>
                <pt idx="18">
                  <v>0.7707722288604649</v>
                </pt>
                <pt idx="19">
                  <v>1.05882352941177</v>
                </pt>
                <pt idx="20">
                  <v>0.05973451327433634</v>
                </pt>
                <pt idx="21">
                  <v>1.130434782608695</v>
                </pt>
                <pt idx="22">
                  <v>0.4390243902439008</v>
                </pt>
                <pt idx="23">
                  <v>0.3777777777777772</v>
                </pt>
                <pt idx="24">
                  <v>0.3589743589743586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4175016"/>
        <axId val="2135511528"/>
      </lineChart>
      <catAx>
        <axId val="2134175016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511528"/>
        <crosses val="autoZero"/>
        <auto val="1"/>
        <lblAlgn val="ctr"/>
        <lblOffset val="100"/>
        <noMultiLvlLbl val="0"/>
      </catAx>
      <valAx>
        <axId val="2135511528"/>
        <scaling>
          <orientation val="minMax"/>
        </scaling>
        <delete val="0"/>
        <axPos val="l"/>
        <numFmt formatCode="0.0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4175016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216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b="1" lang="en-US"/>
              <a:t>EtOH Preference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x val="0.0306133173107637"/>
          <y val="0.0527825669624464"/>
          <w val="0.959414262961315"/>
          <h val="0.889517818352027"/>
        </manualLayout>
      </layout>
      <lineChart>
        <grouping val="standard"/>
        <varyColors val="0"/>
        <ser>
          <idx val="0"/>
          <order val="0"/>
          <tx>
            <strRef>
              <f>'Drinking Data'!$O$80</f>
              <strCache>
                <ptCount val="1"/>
                <pt idx="0">
                  <v>Rat 1</v>
                </pt>
              </strCache>
            </strRef>
          </tx>
          <spPr>
            <a:ln cap="rnd" w="3810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/>
              </a:solidFill>
              <a:ln>
                <a:noFill/>
                <a:prstDash val="solid"/>
              </a:ln>
            </spPr>
          </marker>
          <val>
            <numRef>
              <f>'Drinking Data'!$P$80:$AN$80</f>
              <numCache>
                <formatCode>0.00</formatCode>
                <ptCount val="25"/>
                <pt idx="0">
                  <v>0.3529411764705885</v>
                </pt>
                <pt idx="1">
                  <v>0.539999999999999</v>
                </pt>
                <pt idx="2">
                  <v>0.02325581395349022</v>
                </pt>
                <pt idx="3">
                  <v>1</v>
                </pt>
                <pt idx="4">
                  <v>0.8516949152542374</v>
                </pt>
                <pt idx="5">
                  <v>0.4500000000000005</v>
                </pt>
                <pt idx="6">
                  <v>0.5408279560975995</v>
                </pt>
                <pt idx="7">
                  <v>1.037037037037035</v>
                </pt>
                <pt idx="8">
                  <v>0.3421052631578918</v>
                </pt>
                <pt idx="9">
                  <v>1.038461538461536</v>
                </pt>
                <pt idx="10">
                  <v>0.5121951219512205</v>
                </pt>
                <pt idx="11">
                  <v>0.2826086956521758</v>
                </pt>
                <pt idx="12">
                  <v>0.9761904761904775</v>
                </pt>
                <pt idx="13">
                  <v>0.6458333333333325</v>
                </pt>
                <pt idx="14">
                  <v>1</v>
                </pt>
                <pt idx="15">
                  <v>0.5842031977458945</v>
                </pt>
                <pt idx="16">
                  <v>1.076923076923078</v>
                </pt>
                <pt idx="17">
                  <v>0.8611111111111115</v>
                </pt>
                <pt idx="18">
                  <v>0.9848484848484856</v>
                </pt>
                <pt idx="19">
                  <v>0.2857142857142857</v>
                </pt>
                <pt idx="20">
                  <v>0.06896551724138016</v>
                </pt>
                <pt idx="21">
                  <v>1</v>
                </pt>
                <pt idx="22">
                  <v>0.594594594594595</v>
                </pt>
                <pt idx="23">
                  <v>0.2999999999999995</v>
                </pt>
                <pt idx="24">
                  <v>0.6462159623142586</v>
                </pt>
              </numCache>
            </numRef>
          </val>
          <smooth val="0"/>
        </ser>
        <ser>
          <idx val="1"/>
          <order val="1"/>
          <tx>
            <strRef>
              <f>'Drinking Data'!$O$81</f>
              <strCache>
                <ptCount val="1"/>
                <pt idx="0">
                  <v>Rat 2</v>
                </pt>
              </strCache>
            </strRef>
          </tx>
          <spPr>
            <a:ln cap="rnd" w="381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/>
              </a:solidFill>
              <a:ln>
                <a:noFill/>
                <a:prstDash val="solid"/>
              </a:ln>
            </spPr>
          </marker>
          <val>
            <numRef>
              <f>'Drinking Data'!$P$81:$AN$81</f>
              <numCache>
                <formatCode>0.00</formatCode>
                <ptCount val="25"/>
                <pt idx="0">
                  <v>0.3243243243243248</v>
                </pt>
                <pt idx="1">
                  <v>0.4897959183673475</v>
                </pt>
                <pt idx="2">
                  <v>1.117647058823532</v>
                </pt>
                <pt idx="3">
                  <v>0.522727272727273</v>
                </pt>
                <pt idx="4">
                  <v>0.473684210526316</v>
                </pt>
                <pt idx="5">
                  <v>0.4727272727272717</v>
                </pt>
                <pt idx="6">
                  <v>0.03491398872566112</v>
                </pt>
                <pt idx="7">
                  <v>0.5624999999999987</v>
                </pt>
                <pt idx="8">
                  <v>0.3437499999999979</v>
                </pt>
                <pt idx="9">
                  <v>0.6969696969696924</v>
                </pt>
                <pt idx="10">
                  <v>1.064516129032259</v>
                </pt>
                <pt idx="11">
                  <v>1.052631578947373</v>
                </pt>
                <pt idx="12">
                  <v>0.5094339622641504</v>
                </pt>
                <pt idx="13">
                  <v>0.5531914893617019</v>
                </pt>
                <pt idx="14">
                  <v>0.5454545454545361</v>
                </pt>
                <pt idx="15">
                  <v>0.06172597296059646</v>
                </pt>
                <pt idx="16">
                  <v>1.071428571428572</v>
                </pt>
                <pt idx="17">
                  <v>0.5666666666666677</v>
                </pt>
                <pt idx="18">
                  <v>0.9166666666666597</v>
                </pt>
                <pt idx="19">
                  <v>1.222222222222216</v>
                </pt>
                <pt idx="20">
                  <v>0.08695652173913178</v>
                </pt>
                <pt idx="21">
                  <v>0.8571428571428577</v>
                </pt>
                <pt idx="22">
                  <v>1.085714285714289</v>
                </pt>
                <pt idx="23">
                  <v>0.9599999999999966</v>
                </pt>
                <pt idx="24">
                  <v>0.05311542051823177</v>
                </pt>
              </numCache>
            </numRef>
          </val>
          <smooth val="0"/>
        </ser>
        <ser>
          <idx val="2"/>
          <order val="2"/>
          <tx>
            <strRef>
              <f>'Drinking Data'!$O$82</f>
              <strCache>
                <ptCount val="1"/>
                <pt idx="0">
                  <v>Rat 3</v>
                </pt>
              </strCache>
            </strRef>
          </tx>
          <spPr>
            <a:ln cap="rnd" w="38100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/>
              </a:solidFill>
              <a:ln>
                <a:noFill/>
                <a:prstDash val="solid"/>
              </a:ln>
            </spPr>
          </marker>
          <val>
            <numRef>
              <f>'Drinking Data'!$P$82:$AN$82</f>
              <numCache>
                <formatCode>0.00</formatCode>
                <ptCount val="25"/>
                <pt idx="0">
                  <v>0.5999999999999993</v>
                </pt>
                <pt idx="1">
                  <v>0.6551724137931033</v>
                </pt>
                <pt idx="2">
                  <v>0.2666666666666674</v>
                </pt>
                <pt idx="3">
                  <v>0.9499999999999961</v>
                </pt>
                <pt idx="4">
                  <v>0.3953488372093032</v>
                </pt>
                <pt idx="5">
                  <v>0.6499999999999998</v>
                </pt>
                <pt idx="6">
                  <v>0</v>
                </pt>
                <pt idx="7">
                  <v>0.5428571428571445</v>
                </pt>
                <pt idx="8">
                  <v>1.033333333333331</v>
                </pt>
                <pt idx="9">
                  <v>1.058823529411761</v>
                </pt>
                <pt idx="10">
                  <v>0.7400000000000005</v>
                </pt>
                <pt idx="11">
                  <v>1.058823529411765</v>
                </pt>
                <pt idx="12">
                  <v>0.6666666666666666</v>
                </pt>
                <pt idx="13">
                  <v>0.3999999999999994</v>
                </pt>
                <pt idx="14">
                  <v>0.5833333333333344</v>
                </pt>
                <pt idx="15">
                  <v>0</v>
                </pt>
                <pt idx="16">
                  <v>0.7692307692307682</v>
                </pt>
                <pt idx="17">
                  <v>0.8437500000000001</v>
                </pt>
                <pt idx="18">
                  <v>1</v>
                </pt>
                <pt idx="19">
                  <v>0.2142857142857114</v>
                </pt>
                <pt idx="20">
                  <v>0.4749999999999995</v>
                </pt>
                <pt idx="21">
                  <v>0.9708222811671089</v>
                </pt>
                <pt idx="22">
                  <v>0.4857142857142864</v>
                </pt>
                <pt idx="23">
                  <v>0.7096774193548376</v>
                </pt>
                <pt idx="24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'Drinking Data'!$O$83</f>
              <strCache>
                <ptCount val="1"/>
                <pt idx="0">
                  <v>Rat 4</v>
                </pt>
              </strCache>
            </strRef>
          </tx>
          <spPr>
            <a:ln cap="rnd" w="38100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/>
              </a:solidFill>
              <a:ln>
                <a:noFill/>
                <a:prstDash val="solid"/>
              </a:ln>
            </spPr>
          </marker>
          <val>
            <numRef>
              <f>'Drinking Data'!$P$83:$AN$83</f>
              <numCache>
                <formatCode>0.00</formatCode>
                <ptCount val="25"/>
                <pt idx="0">
                  <v>0.9999999999999938</v>
                </pt>
                <pt idx="1">
                  <v>0.2820512820512812</v>
                </pt>
                <pt idx="2">
                  <v>0.3243243243243222</v>
                </pt>
                <pt idx="3">
                  <v>1.038461538461536</v>
                </pt>
                <pt idx="4">
                  <v>0.7045454545454524</v>
                </pt>
                <pt idx="5">
                  <v>0.5416666666666659</v>
                </pt>
                <pt idx="6">
                  <v>0</v>
                </pt>
                <pt idx="7">
                  <v>0.1714285714285698</v>
                </pt>
                <pt idx="8">
                  <v>0.4374999999999969</v>
                </pt>
                <pt idx="9">
                  <v>0.9599999999999966</v>
                </pt>
                <pt idx="10">
                  <v>1.039999999999998</v>
                </pt>
                <pt idx="11">
                  <v>0.51851851851852</v>
                </pt>
                <pt idx="12">
                  <v>1.058823529411761</v>
                </pt>
                <pt idx="13">
                  <v>0.3611111111111109</v>
                </pt>
                <pt idx="14">
                  <v>0.4761904761904775</v>
                </pt>
                <pt idx="15">
                  <v>0</v>
                </pt>
                <pt idx="16">
                  <v>1.100000000000001</v>
                </pt>
                <pt idx="17">
                  <v>0.5172413793103439</v>
                </pt>
                <pt idx="18">
                  <v>1.142857142857134</v>
                </pt>
                <pt idx="19">
                  <v>0.4800000000000011</v>
                </pt>
                <pt idx="20">
                  <v>2.499999999999858</v>
                </pt>
                <pt idx="21">
                  <v>0.7419354838709682</v>
                </pt>
                <pt idx="22">
                  <v>0.6774193548387091</v>
                </pt>
                <pt idx="23">
                  <v>0.5384615384615379</v>
                </pt>
                <pt idx="24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'Drinking Data'!$O$84</f>
              <strCache>
                <ptCount val="1"/>
                <pt idx="0">
                  <v>Rat 5</v>
                </pt>
              </strCache>
            </strRef>
          </tx>
          <spPr>
            <a:ln cap="rnd" w="38100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/>
              </a:solidFill>
              <a:ln>
                <a:noFill/>
                <a:prstDash val="solid"/>
              </a:ln>
            </spPr>
          </marker>
          <val>
            <numRef>
              <f>'Drinking Data'!$P$84:$AN$84</f>
              <numCache>
                <formatCode>0.00</formatCode>
                <ptCount val="25"/>
                <pt idx="0">
                  <v>0.4054054054054051</v>
                </pt>
                <pt idx="1">
                  <v>0.1562499999999999</v>
                </pt>
                <pt idx="2">
                  <v>0.5434782608695642</v>
                </pt>
                <pt idx="3">
                  <v>0.5</v>
                </pt>
                <pt idx="4">
                  <v>0.315789473684209</v>
                </pt>
                <pt idx="5">
                  <v>0.06382978723404191</v>
                </pt>
                <pt idx="6">
                  <v>0</v>
                </pt>
                <pt idx="7">
                  <v>0.5370370370370349</v>
                </pt>
                <pt idx="8">
                  <v>0.5</v>
                </pt>
                <pt idx="9">
                  <v>1.035714285714284</v>
                </pt>
                <pt idx="10">
                  <v>0.9259259259259264</v>
                </pt>
                <pt idx="11">
                  <v>1</v>
                </pt>
                <pt idx="12">
                  <v>0.880952380952378</v>
                </pt>
                <pt idx="13">
                  <v>0.5937500000000012</v>
                </pt>
                <pt idx="14">
                  <v>0.1666666666666686</v>
                </pt>
                <pt idx="15">
                  <v>0</v>
                </pt>
                <pt idx="16">
                  <v>0.307692307692308</v>
                </pt>
                <pt idx="17">
                  <v>0.4117647058823539</v>
                </pt>
                <pt idx="18">
                  <v>0.6666666666666666</v>
                </pt>
                <pt idx="19">
                  <v>0.4285714285714271</v>
                </pt>
                <pt idx="20">
                  <v>1.133333333333336</v>
                </pt>
                <pt idx="21">
                  <v>0.8636363636363651</v>
                </pt>
                <pt idx="22">
                  <v>0.6071428571428588</v>
                </pt>
                <pt idx="23">
                  <v>0.4523809523809501</v>
                </pt>
                <pt idx="24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'Drinking Data'!$O$85</f>
              <strCache>
                <ptCount val="1"/>
                <pt idx="0">
                  <v>Rat 6</v>
                </pt>
              </strCache>
            </strRef>
          </tx>
          <spPr>
            <a:ln cap="rnd" w="3810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/>
              </a:solidFill>
              <a:ln>
                <a:noFill/>
                <a:prstDash val="solid"/>
              </a:ln>
            </spPr>
          </marker>
          <val>
            <numRef>
              <f>'Drinking Data'!$P$85:$AN$85</f>
              <numCache>
                <formatCode>0.00</formatCode>
                <ptCount val="25"/>
                <pt idx="0">
                  <v>0.3863636363636365</v>
                </pt>
                <pt idx="1">
                  <v>1.038461538461536</v>
                </pt>
                <pt idx="2">
                  <v>0.4684274801682127</v>
                </pt>
                <pt idx="3">
                  <v>1.043478260869563</v>
                </pt>
                <pt idx="4">
                  <v>0.4242424242424263</v>
                </pt>
                <pt idx="5">
                  <v>0.5416666666666642</v>
                </pt>
                <pt idx="6">
                  <v>0.6826923076923082</v>
                </pt>
                <pt idx="7">
                  <v>0.9306722689075628</v>
                </pt>
                <pt idx="8">
                  <v>0.9655172413793075</v>
                </pt>
                <pt idx="9">
                  <v>0.7439024390243892</v>
                </pt>
                <pt idx="10">
                  <v>1.043478260869563</v>
                </pt>
                <pt idx="11">
                  <v>0.8359456857879003</v>
                </pt>
                <pt idx="12">
                  <v>1.024390243902437</v>
                </pt>
                <pt idx="13">
                  <v>0.5365853658536581</v>
                </pt>
                <pt idx="14">
                  <v>0.8124999999999939</v>
                </pt>
                <pt idx="15">
                  <v>0.3684210526315793</v>
                </pt>
                <pt idx="16">
                  <v>0.4523809523809534</v>
                </pt>
                <pt idx="17">
                  <v>0.7954545454545444</v>
                </pt>
                <pt idx="18">
                  <v>0.6923076923076948</v>
                </pt>
                <pt idx="19">
                  <v>0.1481481481481475</v>
                </pt>
                <pt idx="20">
                  <v>0.4907699798287516</v>
                </pt>
                <pt idx="21">
                  <v>1</v>
                </pt>
                <pt idx="22">
                  <v>0.5217391304347829</v>
                </pt>
                <pt idx="23">
                  <v>0.6923076923076921</v>
                </pt>
                <pt idx="24">
                  <v>0.4571428571428577</v>
                </pt>
              </numCache>
            </numRef>
          </val>
          <smooth val="0"/>
        </ser>
        <ser>
          <idx val="6"/>
          <order val="6"/>
          <tx>
            <strRef>
              <f>'Drinking Data'!$O$86</f>
              <strCache>
                <ptCount val="1"/>
                <pt idx="0">
                  <v>Rat 7</v>
                </pt>
              </strCache>
            </strRef>
          </tx>
          <spPr>
            <a:ln cap="rnd" w="3810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Data'!$P$86:$AN$86</f>
              <numCache>
                <formatCode>0.00</formatCode>
                <ptCount val="25"/>
                <pt idx="0">
                  <v>0.7586206896551719</v>
                </pt>
                <pt idx="1">
                  <v>1.025641025641024</v>
                </pt>
                <pt idx="2">
                  <v>0.04541208123680638</v>
                </pt>
                <pt idx="3">
                  <v>1</v>
                </pt>
                <pt idx="4">
                  <v>0.1724137931034488</v>
                </pt>
                <pt idx="5">
                  <v>0.6571428571428564</v>
                </pt>
                <pt idx="6">
                  <v>0.9331395348837206</v>
                </pt>
                <pt idx="7">
                  <v>0.4117647058823539</v>
                </pt>
                <pt idx="8">
                  <v>0.7749999999999986</v>
                </pt>
                <pt idx="9">
                  <v>0.6999999999999981</v>
                </pt>
                <pt idx="10">
                  <v>1.040000000000004</v>
                </pt>
                <pt idx="11">
                  <v>0.04750156017602543</v>
                </pt>
                <pt idx="12">
                  <v>0.5999999999999992</v>
                </pt>
                <pt idx="13">
                  <v>0.3999999999999991</v>
                </pt>
                <pt idx="14">
                  <v>0.7000000000000028</v>
                </pt>
                <pt idx="15">
                  <v>1.071428571428572</v>
                </pt>
                <pt idx="16">
                  <v>1.200000000000003</v>
                </pt>
                <pt idx="17">
                  <v>0.5813953488372078</v>
                </pt>
                <pt idx="18">
                  <v>0.6666666666666635</v>
                </pt>
                <pt idx="19">
                  <v>0.866666666666666</v>
                </pt>
                <pt idx="20">
                  <v>0.05444509862547539</v>
                </pt>
                <pt idx="21">
                  <v>0.6562500000000006</v>
                </pt>
                <pt idx="22">
                  <v>0.517241379310344</v>
                </pt>
                <pt idx="23">
                  <v>0.5434782608695642</v>
                </pt>
                <pt idx="24">
                  <v>0.3888888888888896</v>
                </pt>
              </numCache>
            </numRef>
          </val>
          <smooth val="0"/>
        </ser>
        <ser>
          <idx val="7"/>
          <order val="7"/>
          <tx>
            <strRef>
              <f>'Drinking Data'!$O$87</f>
              <strCache>
                <ptCount val="1"/>
                <pt idx="0">
                  <v>Rat 8</v>
                </pt>
              </strCache>
            </strRef>
          </tx>
          <spPr>
            <a:ln cap="rnd" w="38100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Data'!$P$87:$AN$87</f>
              <numCache>
                <formatCode>0.00</formatCode>
                <ptCount val="25"/>
                <pt idx="0">
                  <v>0.6909090909090911</v>
                </pt>
                <pt idx="1">
                  <v>0.5151515151515142</v>
                </pt>
                <pt idx="2">
                  <v>0</v>
                </pt>
                <pt idx="3">
                  <v>1.047619047619045</v>
                </pt>
                <pt idx="4">
                  <v>0.5428571428571423</v>
                </pt>
                <pt idx="5">
                  <v>0.4285714285714276</v>
                </pt>
                <pt idx="6">
                  <v>0.639344262295082</v>
                </pt>
                <pt idx="7">
                  <v>1</v>
                </pt>
                <pt idx="8">
                  <v>0.6666666666666652</v>
                </pt>
                <pt idx="9">
                  <v>0.9999999999999941</v>
                </pt>
                <pt idx="10">
                  <v>0.8000000000000019</v>
                </pt>
                <pt idx="11">
                  <v>0</v>
                </pt>
                <pt idx="12">
                  <v>1.033333333333331</v>
                </pt>
                <pt idx="13">
                  <v>1</v>
                </pt>
                <pt idx="14">
                  <v>-0.1999999999999993</v>
                </pt>
                <pt idx="15">
                  <v>0.6756756756756764</v>
                </pt>
                <pt idx="16">
                  <v>1.161290322580645</v>
                </pt>
                <pt idx="17">
                  <v>0.8518518518518506</v>
                </pt>
                <pt idx="18">
                  <v>0.6666666666666706</v>
                </pt>
                <pt idx="19">
                  <v>0.8181818181818158</v>
                </pt>
                <pt idx="20">
                  <v>0</v>
                </pt>
                <pt idx="21">
                  <v>1.03703703703704</v>
                </pt>
                <pt idx="22">
                  <v>0.8529411764705879</v>
                </pt>
                <pt idx="23">
                  <v>1.043478260869563</v>
                </pt>
                <pt idx="24">
                  <v>0.6249999999999994</v>
                </pt>
              </numCache>
            </numRef>
          </val>
          <smooth val="0"/>
        </ser>
        <ser>
          <idx val="8"/>
          <order val="8"/>
          <tx>
            <strRef>
              <f>'Drinking Data'!$O$88</f>
              <strCache>
                <ptCount val="1"/>
                <pt idx="0">
                  <v>Rat 9</v>
                </pt>
              </strCache>
            </strRef>
          </tx>
          <spPr>
            <a:ln cap="rnd" w="38100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Data'!$P$88:$AN$88</f>
              <numCache>
                <formatCode>0.00</formatCode>
                <ptCount val="25"/>
                <pt idx="0">
                  <v>0.3000000000000007</v>
                </pt>
                <pt idx="1">
                  <v>0.408163265306122</v>
                </pt>
                <pt idx="2">
                  <v>0</v>
                </pt>
                <pt idx="3">
                  <v>0.2682926829268282</v>
                </pt>
                <pt idx="4">
                  <v>1</v>
                </pt>
                <pt idx="5">
                  <v>0.3658536585365859</v>
                </pt>
                <pt idx="6">
                  <v>0.956521739130431</v>
                </pt>
                <pt idx="7">
                  <v>0.3157894736842115</v>
                </pt>
                <pt idx="8">
                  <v>0.7105263157894723</v>
                </pt>
                <pt idx="9">
                  <v>0.5675675675675655</v>
                </pt>
                <pt idx="10">
                  <v>1.038461538461542</v>
                </pt>
                <pt idx="11">
                  <v>0</v>
                </pt>
                <pt idx="12">
                  <v>0.9411764705882345</v>
                </pt>
                <pt idx="13">
                  <v>0.8260869565217375</v>
                </pt>
                <pt idx="14">
                  <v>0.4999999999999949</v>
                </pt>
                <pt idx="15">
                  <v>1.076923076923078</v>
                </pt>
                <pt idx="16">
                  <v>0.4285714285714278</v>
                </pt>
                <pt idx="17">
                  <v>0.7954545454545444</v>
                </pt>
                <pt idx="18">
                  <v>0.75</v>
                </pt>
                <pt idx="19">
                  <v>0.4117647058823505</v>
                </pt>
                <pt idx="20">
                  <v>0</v>
                </pt>
                <pt idx="21">
                  <v>0.9583333333333302</v>
                </pt>
                <pt idx="22">
                  <v>0.03586497890295336</v>
                </pt>
                <pt idx="23">
                  <v>0.317073170731707</v>
                </pt>
                <pt idx="24">
                  <v>0.6363636363636352</v>
                </pt>
              </numCache>
            </numRef>
          </val>
          <smooth val="0"/>
        </ser>
        <ser>
          <idx val="9"/>
          <order val="9"/>
          <tx>
            <strRef>
              <f>'Drinking Data'!$O$89</f>
              <strCache>
                <ptCount val="1"/>
                <pt idx="0">
                  <v>Rat 10</v>
                </pt>
              </strCache>
            </strRef>
          </tx>
          <spPr>
            <a:ln cap="rnd" w="38100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Data'!$P$89:$AN$89</f>
              <numCache>
                <formatCode>0.00</formatCode>
                <ptCount val="25"/>
                <pt idx="0">
                  <v>0.3333333333333333</v>
                </pt>
                <pt idx="1">
                  <v>0.5405405405405401</v>
                </pt>
                <pt idx="2">
                  <v>0</v>
                </pt>
                <pt idx="3">
                  <v>4.958333333333347</v>
                </pt>
                <pt idx="4">
                  <v>0.3249999999999993</v>
                </pt>
                <pt idx="5">
                  <v>0.5217391304347814</v>
                </pt>
                <pt idx="6">
                  <v>0.6730769230769227</v>
                </pt>
                <pt idx="7">
                  <v>0.4499999999999993</v>
                </pt>
                <pt idx="8">
                  <v>0.3636363636363605</v>
                </pt>
                <pt idx="9">
                  <v>1.016666666666666</v>
                </pt>
                <pt idx="10">
                  <v>0.4411764705882346</v>
                </pt>
                <pt idx="11">
                  <v>0</v>
                </pt>
                <pt idx="12">
                  <v>0.8333333333333334</v>
                </pt>
                <pt idx="13">
                  <v>0.4634146341463419</v>
                </pt>
                <pt idx="14">
                  <v>0.545454545454549</v>
                </pt>
                <pt idx="15">
                  <v>0.5853658536585368</v>
                </pt>
                <pt idx="16">
                  <v>1.068965517241381</v>
                </pt>
                <pt idx="17">
                  <v>0.871794871794872</v>
                </pt>
                <pt idx="18">
                  <v>0.1818181818181853</v>
                </pt>
                <pt idx="19">
                  <v>0.2399999999999977</v>
                </pt>
                <pt idx="20">
                  <v>0</v>
                </pt>
                <pt idx="21">
                  <v>0.4054054054054051</v>
                </pt>
                <pt idx="22">
                  <v>1.222222222222227</v>
                </pt>
                <pt idx="23">
                  <v>0.5517241379310315</v>
                </pt>
                <pt idx="24">
                  <v>1.093749999999999</v>
                </pt>
              </numCache>
            </numRef>
          </val>
          <smooth val="0"/>
        </ser>
        <ser>
          <idx val="10"/>
          <order val="10"/>
          <tx>
            <strRef>
              <f>'Drinking Data'!$O$90</f>
              <strCache>
                <ptCount val="1"/>
                <pt idx="0">
                  <v>Rat 11</v>
                </pt>
              </strCache>
            </strRef>
          </tx>
          <spPr>
            <a:ln cap="rnd" w="38100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Data'!$P$90:$AN$90</f>
              <numCache>
                <formatCode>0.00</formatCode>
                <ptCount val="25"/>
                <pt idx="0">
                  <v>1.111111111111113</v>
                </pt>
                <pt idx="1">
                  <v>0.5681818181818175</v>
                </pt>
                <pt idx="2">
                  <v>0.3333333333333322</v>
                </pt>
                <pt idx="3">
                  <v>0.4423076923076915</v>
                </pt>
                <pt idx="4">
                  <v>1</v>
                </pt>
                <pt idx="5">
                  <v>0.6415094339622629</v>
                </pt>
                <pt idx="6">
                  <v>0.3265306122448964</v>
                </pt>
                <pt idx="7">
                  <v>0.6008419924844641</v>
                </pt>
                <pt idx="8">
                  <v>1.027777777777776</v>
                </pt>
                <pt idx="9">
                  <v>1.045454545454543</v>
                </pt>
                <pt idx="10">
                  <v>1.025641025641028</v>
                </pt>
                <pt idx="11">
                  <v>0.994047619047619</v>
                </pt>
                <pt idx="12">
                  <v>0.4117647058823528</v>
                </pt>
                <pt idx="13">
                  <v>1.034482758620688</v>
                </pt>
                <pt idx="14">
                  <v>0.9698795180722891</v>
                </pt>
                <pt idx="15">
                  <v>1</v>
                </pt>
                <pt idx="16">
                  <v>0.7058462923216484</v>
                </pt>
                <pt idx="17">
                  <v>1.058823529411761</v>
                </pt>
                <pt idx="18">
                  <v>0.7222222222222195</v>
                </pt>
                <pt idx="19">
                  <v>0.7083333333333328</v>
                </pt>
                <pt idx="20">
                  <v>0.4186046511627903</v>
                </pt>
                <pt idx="21">
                  <v>0.3541666666666656</v>
                </pt>
                <pt idx="22">
                  <v>1.120000000000005</v>
                </pt>
                <pt idx="23">
                  <v>0.6304347826086946</v>
                </pt>
                <pt idx="24">
                  <v>0.4390243902439008</v>
                </pt>
              </numCache>
            </numRef>
          </val>
          <smooth val="0"/>
        </ser>
        <ser>
          <idx val="11"/>
          <order val="11"/>
          <tx>
            <strRef>
              <f>'Drinking Data'!$O$91</f>
              <strCache>
                <ptCount val="1"/>
                <pt idx="0">
                  <v>Rat 12</v>
                </pt>
              </strCache>
            </strRef>
          </tx>
          <spPr>
            <a:ln cap="rnd" w="38100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Data'!$P$91:$AN$91</f>
              <numCache>
                <formatCode>0.00</formatCode>
                <ptCount val="25"/>
                <pt idx="0">
                  <v>0.5142857142857135</v>
                </pt>
                <pt idx="1">
                  <v>0.4857142857142845</v>
                </pt>
                <pt idx="2">
                  <v>0.5454545454545427</v>
                </pt>
                <pt idx="3">
                  <v>0.1142857142857154</v>
                </pt>
                <pt idx="4">
                  <v>0.9239130434782605</v>
                </pt>
                <pt idx="5">
                  <v>0.5128205128205121</v>
                </pt>
                <pt idx="6">
                  <v>0.6756756756756725</v>
                </pt>
                <pt idx="7">
                  <v>0.04477477442263725</v>
                </pt>
                <pt idx="8">
                  <v>0.4285714285714263</v>
                </pt>
                <pt idx="9">
                  <v>1.071428571428567</v>
                </pt>
                <pt idx="10">
                  <v>0.7352941176470618</v>
                </pt>
                <pt idx="11">
                  <v>1.024999999999999</v>
                </pt>
                <pt idx="12">
                  <v>0.7666666666666621</v>
                </pt>
                <pt idx="13">
                  <v>0.6595744680851058</v>
                </pt>
                <pt idx="14">
                  <v>0.6999999999999929</v>
                </pt>
                <pt idx="15">
                  <v>1.086956521739132</v>
                </pt>
                <pt idx="16">
                  <v>0.04660329594285116</v>
                </pt>
                <pt idx="17">
                  <v>1.086956521739132</v>
                </pt>
                <pt idx="18">
                  <v>1.090909090909085</v>
                </pt>
                <pt idx="19">
                  <v>0.5357142857142863</v>
                </pt>
                <pt idx="20">
                  <v>0.5400000000000006</v>
                </pt>
                <pt idx="21">
                  <v>0.4666666666666638</v>
                </pt>
                <pt idx="22">
                  <v>0.522727272727273</v>
                </pt>
                <pt idx="23">
                  <v>1.034482758620688</v>
                </pt>
                <pt idx="24">
                  <v>1.041666666666664</v>
                </pt>
              </numCache>
            </numRef>
          </val>
          <smooth val="0"/>
        </ser>
        <ser>
          <idx val="12"/>
          <order val="12"/>
          <tx>
            <strRef>
              <f>'Drinking Data'!$O$92</f>
              <strCache>
                <ptCount val="1"/>
                <pt idx="0">
                  <v>Rat 13</v>
                </pt>
              </strCache>
            </strRef>
          </tx>
          <spPr>
            <a:ln cap="rnd" w="38100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Data'!$P$92:$AN$92</f>
              <numCache>
                <formatCode>0.00</formatCode>
                <ptCount val="25"/>
                <pt idx="0">
                  <v>0.428571428571431</v>
                </pt>
                <pt idx="1">
                  <v>0.2499999999999984</v>
                </pt>
                <pt idx="2">
                  <v>0.6290322580645153</v>
                </pt>
                <pt idx="3">
                  <v>0.5476190476190466</v>
                </pt>
                <pt idx="4">
                  <v>1</v>
                </pt>
                <pt idx="5">
                  <v>0.4634146341463419</v>
                </pt>
                <pt idx="6">
                  <v>0.64705882352941</v>
                </pt>
                <pt idx="7">
                  <v>0</v>
                </pt>
                <pt idx="8">
                  <v>1.041666666666664</v>
                </pt>
                <pt idx="9">
                  <v>1</v>
                </pt>
                <pt idx="10">
                  <v>1.052631578947373</v>
                </pt>
                <pt idx="11">
                  <v>0.4500000000000012</v>
                </pt>
                <pt idx="12">
                  <v>1</v>
                </pt>
                <pt idx="13">
                  <v>1.038461538461536</v>
                </pt>
                <pt idx="14">
                  <v>1.33333333333331</v>
                </pt>
                <pt idx="15">
                  <v>0.7567567567567564</v>
                </pt>
                <pt idx="16">
                  <v>0</v>
                </pt>
                <pt idx="17">
                  <v>0.814814814814815</v>
                </pt>
                <pt idx="18">
                  <v>0.8666666666666648</v>
                </pt>
                <pt idx="19">
                  <v>0.07692307692307776</v>
                </pt>
                <pt idx="20">
                  <v>0.4736842105263154</v>
                </pt>
                <pt idx="21">
                  <v>1</v>
                </pt>
                <pt idx="22">
                  <v>0.8750000000000022</v>
                </pt>
                <pt idx="23">
                  <v>0.2325581395348831</v>
                </pt>
                <pt idx="24">
                  <v>0.8399999999999977</v>
                </pt>
              </numCache>
            </numRef>
          </val>
          <smooth val="0"/>
        </ser>
        <ser>
          <idx val="13"/>
          <order val="13"/>
          <tx>
            <strRef>
              <f>'Drinking Data'!$O$93</f>
              <strCache>
                <ptCount val="1"/>
                <pt idx="0">
                  <v>Rat 14</v>
                </pt>
              </strCache>
            </strRef>
          </tx>
          <spPr>
            <a:ln cap="rnd" w="38100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Data'!$P$93:$AN$93</f>
              <numCache>
                <formatCode>0.00</formatCode>
                <ptCount val="25"/>
                <pt idx="0">
                  <v>0.2222222222222247</v>
                </pt>
                <pt idx="1">
                  <v>0.227272727272727</v>
                </pt>
                <pt idx="2">
                  <v>0.9999999999999948</v>
                </pt>
                <pt idx="3">
                  <v>0.413793103448276</v>
                </pt>
                <pt idx="4">
                  <v>0.7000000000000014</v>
                </pt>
                <pt idx="5">
                  <v>0.4736842105263154</v>
                </pt>
                <pt idx="6">
                  <v>0.5476190476190466</v>
                </pt>
                <pt idx="7">
                  <v>0</v>
                </pt>
                <pt idx="8">
                  <v>1</v>
                </pt>
                <pt idx="9">
                  <v>1</v>
                </pt>
                <pt idx="10">
                  <v>1.086956521739132</v>
                </pt>
                <pt idx="11">
                  <v>1</v>
                </pt>
                <pt idx="12">
                  <v>1</v>
                </pt>
                <pt idx="13">
                  <v>0.6249999999999994</v>
                </pt>
                <pt idx="14">
                  <v>0.4666666666666641</v>
                </pt>
                <pt idx="15">
                  <v>0.5500000000000007</v>
                </pt>
                <pt idx="16">
                  <v>0</v>
                </pt>
                <pt idx="17">
                  <v>1.045454545454543</v>
                </pt>
                <pt idx="18">
                  <v>0.6923076923076948</v>
                </pt>
                <pt idx="19">
                  <v>0.8906882591093116</v>
                </pt>
                <pt idx="20">
                  <v>0.625</v>
                </pt>
                <pt idx="21">
                  <v>1.041666666666664</v>
                </pt>
                <pt idx="22">
                  <v>0.7647058823529415</v>
                </pt>
                <pt idx="23">
                  <v>0.765957446808512</v>
                </pt>
                <pt idx="24">
                  <v>0.594594594594595</v>
                </pt>
              </numCache>
            </numRef>
          </val>
          <smooth val="0"/>
        </ser>
        <ser>
          <idx val="14"/>
          <order val="14"/>
          <tx>
            <strRef>
              <f>'Drinking Data'!$O$94</f>
              <strCache>
                <ptCount val="1"/>
                <pt idx="0">
                  <v>Rat 15</v>
                </pt>
              </strCache>
            </strRef>
          </tx>
          <spPr>
            <a:ln cap="rnd" w="38100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Data'!$P$94:$AN$94</f>
              <numCache>
                <formatCode>0.00</formatCode>
                <ptCount val="25"/>
                <pt idx="0">
                  <v>0.4444444444444458</v>
                </pt>
                <pt idx="1">
                  <v>0.3157894736842103</v>
                </pt>
                <pt idx="2">
                  <v>0.4871794871794862</v>
                </pt>
                <pt idx="3">
                  <v>0.5151515151515142</v>
                </pt>
                <pt idx="4">
                  <v>0.4571428571428555</v>
                </pt>
                <pt idx="5">
                  <v>0.9159159159159156</v>
                </pt>
                <pt idx="6">
                  <v>0.2432432432432417</v>
                </pt>
                <pt idx="7">
                  <v>0</v>
                </pt>
                <pt idx="8">
                  <v>1.030303030303028</v>
                </pt>
                <pt idx="9">
                  <v>0.3589743589743576</v>
                </pt>
                <pt idx="10">
                  <v>1.035714285714284</v>
                </pt>
                <pt idx="11">
                  <v>0.4374999999999994</v>
                </pt>
                <pt idx="12">
                  <v>1.005128205128205</v>
                </pt>
                <pt idx="13">
                  <v>0.7428571428571423</v>
                </pt>
                <pt idx="14">
                  <v>0.07142857142856708</v>
                </pt>
                <pt idx="15">
                  <v>0.4871794871794879</v>
                </pt>
                <pt idx="16">
                  <v>0</v>
                </pt>
                <pt idx="17">
                  <v>0.4166666666666696</v>
                </pt>
                <pt idx="18">
                  <v>0.8333333333333314</v>
                </pt>
                <pt idx="19">
                  <v>0.9088669950738916</v>
                </pt>
                <pt idx="20">
                  <v>0.5588235294117655</v>
                </pt>
                <pt idx="21">
                  <v>1</v>
                </pt>
                <pt idx="22">
                  <v>1.099999999999999</v>
                </pt>
                <pt idx="23">
                  <v>0.6176470588235267</v>
                </pt>
                <pt idx="24">
                  <v>0.6500000000000009</v>
                </pt>
              </numCache>
            </numRef>
          </val>
          <smooth val="0"/>
        </ser>
        <ser>
          <idx val="15"/>
          <order val="15"/>
          <tx>
            <strRef>
              <f>'Drinking Data'!$O$95</f>
              <strCache>
                <ptCount val="1"/>
                <pt idx="0">
                  <v>Rat 16</v>
                </pt>
              </strCache>
            </strRef>
          </tx>
          <spPr>
            <a:ln cap="rnd" w="38100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Data'!$P$95:$AN$95</f>
              <numCache>
                <formatCode>0.00</formatCode>
                <ptCount val="25"/>
                <pt idx="0">
                  <v>0.2499999999999991</v>
                </pt>
                <pt idx="1">
                  <v>0.4883720930232548</v>
                </pt>
                <pt idx="2">
                  <v>0.909090909090908</v>
                </pt>
                <pt idx="3">
                  <v>0.6442764354067153</v>
                </pt>
                <pt idx="4">
                  <v>1</v>
                </pt>
                <pt idx="5">
                  <v>0.5128205128205121</v>
                </pt>
                <pt idx="6">
                  <v>0.5624999999999987</v>
                </pt>
                <pt idx="7">
                  <v>0.5581395348837194</v>
                </pt>
                <pt idx="8">
                  <v>0.2162162162162153</v>
                </pt>
                <pt idx="9">
                  <v>0.2727272727272707</v>
                </pt>
                <pt idx="10">
                  <v>0.75</v>
                </pt>
                <pt idx="11">
                  <v>0.06818181818182045</v>
                </pt>
                <pt idx="12">
                  <v>0.6476780144421458</v>
                </pt>
                <pt idx="13">
                  <v>0.8709677419354824</v>
                </pt>
                <pt idx="14">
                  <v>0.3124999999999983</v>
                </pt>
                <pt idx="15">
                  <v>0.9687500000000018</v>
                </pt>
                <pt idx="16">
                  <v>0.3749999999999987</v>
                </pt>
                <pt idx="17">
                  <v>0.4117647058823522</v>
                </pt>
                <pt idx="18">
                  <v>0.7222222222222218</v>
                </pt>
                <pt idx="19">
                  <v>0.4324324324324327</v>
                </pt>
                <pt idx="20">
                  <v>0.4857142857142865</v>
                </pt>
                <pt idx="21">
                  <v>0.6864703054958797</v>
                </pt>
                <pt idx="22">
                  <v>1.142857142857142</v>
                </pt>
                <pt idx="23">
                  <v>0.05967078189300394</v>
                </pt>
                <pt idx="24">
                  <v>1.034482758620688</v>
                </pt>
              </numCache>
            </numRef>
          </val>
          <smooth val="0"/>
        </ser>
        <ser>
          <idx val="16"/>
          <order val="16"/>
          <tx>
            <strRef>
              <f>'Drinking Data'!$O$96</f>
              <strCache>
                <ptCount val="1"/>
                <pt idx="0">
                  <v>Rat 17</v>
                </pt>
              </strCache>
            </strRef>
          </tx>
          <spPr>
            <a:ln cap="rnd" w="38100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Data'!$P$96:$AN$96</f>
              <numCache>
                <formatCode>0.00</formatCode>
                <ptCount val="25"/>
                <pt idx="0">
                  <v>0.4102564102564119</v>
                </pt>
                <pt idx="1">
                  <v>0.5636363636363626</v>
                </pt>
                <pt idx="2">
                  <v>0.5208333333333321</v>
                </pt>
                <pt idx="3">
                  <v>0.04241686600713181</v>
                </pt>
                <pt idx="4">
                  <v>0.9583333333333299</v>
                </pt>
                <pt idx="5">
                  <v>0.2702702702702701</v>
                </pt>
                <pt idx="6">
                  <v>0.5405405405405401</v>
                </pt>
                <pt idx="7">
                  <v>0.6829268292682906</v>
                </pt>
                <pt idx="8">
                  <v>1.052631578947366</v>
                </pt>
                <pt idx="9">
                  <v>0.5897435897435866</v>
                </pt>
                <pt idx="10">
                  <v>0.3250000000000028</v>
                </pt>
                <pt idx="11">
                  <v>1.041666666666664</v>
                </pt>
                <pt idx="12">
                  <v>0.0537961801005413</v>
                </pt>
                <pt idx="13">
                  <v>0.7567567567567554</v>
                </pt>
                <pt idx="14">
                  <v>0.3076923076923018</v>
                </pt>
                <pt idx="15">
                  <v>0.6923076923076921</v>
                </pt>
                <pt idx="16">
                  <v>1.076923076923078</v>
                </pt>
                <pt idx="17">
                  <v>1.058823529411761</v>
                </pt>
                <pt idx="18">
                  <v>0.7058823529411804</v>
                </pt>
                <pt idx="19">
                  <v>0.375</v>
                </pt>
                <pt idx="20">
                  <v>0.9600000000000023</v>
                </pt>
                <pt idx="21">
                  <v>0.04838976613196884</v>
                </pt>
                <pt idx="22">
                  <v>0.4062499999999988</v>
                </pt>
                <pt idx="23">
                  <v>0.4871794871794862</v>
                </pt>
                <pt idx="24">
                  <v>0.7058823529411757</v>
                </pt>
              </numCache>
            </numRef>
          </val>
          <smooth val="0"/>
        </ser>
        <ser>
          <idx val="17"/>
          <order val="17"/>
          <tx>
            <strRef>
              <f>'Drinking Data'!$O$97</f>
              <strCache>
                <ptCount val="1"/>
                <pt idx="0">
                  <v>Rat 18</v>
                </pt>
              </strCache>
            </strRef>
          </tx>
          <spPr>
            <a:ln cap="rnd" w="38100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Data'!$P$97:$AN$97</f>
              <numCache>
                <formatCode>0.00</formatCode>
                <ptCount val="25"/>
                <pt idx="0">
                  <v>0.4615384615384601</v>
                </pt>
                <pt idx="1">
                  <v>0.204081632653061</v>
                </pt>
                <pt idx="2">
                  <v>0.6428571428571425</v>
                </pt>
                <pt idx="3">
                  <v>0</v>
                </pt>
                <pt idx="4">
                  <v>0.3870967741935472</v>
                </pt>
                <pt idx="5">
                  <v>0.5111111111111105</v>
                </pt>
                <pt idx="6">
                  <v>1</v>
                </pt>
                <pt idx="7">
                  <v>0.5999999999999979</v>
                </pt>
                <pt idx="8">
                  <v>0.9333333333333323</v>
                </pt>
                <pt idx="9">
                  <v>1.041666666666665</v>
                </pt>
                <pt idx="10">
                  <v>1.100000000000001</v>
                </pt>
                <pt idx="11">
                  <v>0.7352941176470587</v>
                </pt>
                <pt idx="12">
                  <v>0</v>
                </pt>
                <pt idx="13">
                  <v>0.3750000000000006</v>
                </pt>
                <pt idx="14">
                  <v>1</v>
                </pt>
                <pt idx="15">
                  <v>0.1909090909090914</v>
                </pt>
                <pt idx="16">
                  <v>0.8620689655172397</v>
                </pt>
                <pt idx="17">
                  <v>0.4411764705882357</v>
                </pt>
                <pt idx="18">
                  <v>0.9444444444444471</v>
                </pt>
                <pt idx="19">
                  <v>0.294117647058823</v>
                </pt>
                <pt idx="20">
                  <v>0.6842105263157885</v>
                </pt>
                <pt idx="21">
                  <v>0</v>
                </pt>
                <pt idx="22">
                  <v>1.124999999999999</v>
                </pt>
                <pt idx="23">
                  <v>1.037037037037035</v>
                </pt>
                <pt idx="24">
                  <v>1.149999999999997</v>
                </pt>
              </numCache>
            </numRef>
          </val>
          <smooth val="0"/>
        </ser>
        <ser>
          <idx val="18"/>
          <order val="18"/>
          <tx>
            <strRef>
              <f>'Drinking Data'!$O$98</f>
              <strCache>
                <ptCount val="1"/>
                <pt idx="0">
                  <v>Rat 19</v>
                </pt>
              </strCache>
            </strRef>
          </tx>
          <spPr>
            <a:ln cap="rnd" w="38100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Data'!$P$98:$AN$98</f>
              <numCache>
                <formatCode>0.00</formatCode>
                <ptCount val="25"/>
                <pt idx="0">
                  <v>0.6333333333333335</v>
                </pt>
                <pt idx="1">
                  <v>0.5869565217391299</v>
                </pt>
                <pt idx="2">
                  <v>0.5384615384615379</v>
                </pt>
                <pt idx="3">
                  <v>0</v>
                </pt>
                <pt idx="4">
                  <v>0.3823529411764691</v>
                </pt>
                <pt idx="5">
                  <v>0.2972972972972966</v>
                </pt>
                <pt idx="6">
                  <v>0.5588235294117631</v>
                </pt>
                <pt idx="7">
                  <v>0.5588235294117655</v>
                </pt>
                <pt idx="8">
                  <v>1</v>
                </pt>
                <pt idx="9">
                  <v>0.6216216216216189</v>
                </pt>
                <pt idx="10">
                  <v>0.7380952380952387</v>
                </pt>
                <pt idx="11">
                  <v>0.9999999999999969</v>
                </pt>
                <pt idx="12">
                  <v>0</v>
                </pt>
                <pt idx="13">
                  <v>1.039999999999998</v>
                </pt>
                <pt idx="14">
                  <v>0.3333333333333281</v>
                </pt>
                <pt idx="15">
                  <v>0.4313725490196105</v>
                </pt>
                <pt idx="16">
                  <v>0.6486486486486472</v>
                </pt>
                <pt idx="17">
                  <v>0.3030303030303033</v>
                </pt>
                <pt idx="18">
                  <v>0.7619047619047664</v>
                </pt>
                <pt idx="19">
                  <v>0.5897435897435882</v>
                </pt>
                <pt idx="20">
                  <v>0.5750000000000013</v>
                </pt>
                <pt idx="21">
                  <v>0</v>
                </pt>
                <pt idx="22">
                  <v>1.166666666666675</v>
                </pt>
                <pt idx="23">
                  <v>0.04356846473029061</v>
                </pt>
                <pt idx="24">
                  <v>0.8372093023255807</v>
                </pt>
              </numCache>
            </numRef>
          </val>
          <smooth val="0"/>
        </ser>
        <ser>
          <idx val="19"/>
          <order val="19"/>
          <tx>
            <strRef>
              <f>'Drinking Data'!$O$99</f>
              <strCache>
                <ptCount val="1"/>
                <pt idx="0">
                  <v>Rat 20</v>
                </pt>
              </strCache>
            </strRef>
          </tx>
          <spPr>
            <a:ln cap="rnd" w="38100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Data'!$P$99:$AN$99</f>
              <numCache>
                <formatCode>0.00</formatCode>
                <ptCount val="25"/>
                <pt idx="0">
                  <v>0.3529411764705885</v>
                </pt>
                <pt idx="1">
                  <v>0.2619047619047629</v>
                </pt>
                <pt idx="2">
                  <v>0.4705882352941152</v>
                </pt>
                <pt idx="3">
                  <v>0</v>
                </pt>
                <pt idx="4">
                  <v>0.9677419354838728</v>
                </pt>
                <pt idx="5">
                  <v>0.3749999999999987</v>
                </pt>
                <pt idx="6">
                  <v>0.6410256410256401</v>
                </pt>
                <pt idx="7">
                  <v>0.6545454545454535</v>
                </pt>
                <pt idx="8">
                  <v>0.2444444444444432</v>
                </pt>
                <pt idx="9">
                  <v>0.3548387096774182</v>
                </pt>
                <pt idx="10">
                  <v>1.052631578947365</v>
                </pt>
                <pt idx="11">
                  <v>0.4571428571428577</v>
                </pt>
                <pt idx="12">
                  <v>0</v>
                </pt>
                <pt idx="13">
                  <v>0.2187499999999997</v>
                </pt>
                <pt idx="14">
                  <v>0.3888888888888832</v>
                </pt>
                <pt idx="15">
                  <v>0.615384615384616</v>
                </pt>
                <pt idx="16">
                  <v>0.7692307692307679</v>
                </pt>
                <pt idx="17">
                  <v>7.999999999999645</v>
                </pt>
                <pt idx="18">
                  <v>1.05882352941177</v>
                </pt>
                <pt idx="19">
                  <v>0.8916083916083913</v>
                </pt>
                <pt idx="20">
                  <v>0.5111111111111121</v>
                </pt>
                <pt idx="21">
                  <v>0</v>
                </pt>
                <pt idx="22">
                  <v>0.4062500000000006</v>
                </pt>
                <pt idx="23">
                  <v>0.9615384615384583</v>
                </pt>
                <pt idx="24">
                  <v>1.166666666666665</v>
                </pt>
              </numCache>
            </numRef>
          </val>
          <smooth val="0"/>
        </ser>
        <ser>
          <idx val="20"/>
          <order val="20"/>
          <tx>
            <strRef>
              <f>'Drinking Data'!$O$100</f>
              <strCache>
                <ptCount val="1"/>
                <pt idx="0">
                  <v>Rat 21</v>
                </pt>
              </strCache>
            </strRef>
          </tx>
          <spPr>
            <a:ln cap="rnd" w="38100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Data'!$P$100:$AN$100</f>
              <numCache>
                <formatCode>0.00</formatCode>
                <ptCount val="25"/>
                <pt idx="0">
                  <v>0.4054054054054051</v>
                </pt>
                <pt idx="1">
                  <v>0.4249999999999992</v>
                </pt>
                <pt idx="2">
                  <v>0.5490196078431371</v>
                </pt>
                <pt idx="3">
                  <v>0.3432835820895517</v>
                </pt>
                <pt idx="4">
                  <v>0.4893617021276602</v>
                </pt>
                <pt idx="5">
                  <v>0.9166666666666637</v>
                </pt>
                <pt idx="6">
                  <v>0.6511627906976748</v>
                </pt>
                <pt idx="7">
                  <v>0.6666666666666666</v>
                </pt>
                <pt idx="8">
                  <v>0.6971870303386097</v>
                </pt>
                <pt idx="9">
                  <v>1.037037037037035</v>
                </pt>
                <pt idx="10">
                  <v>0.594594594594595</v>
                </pt>
                <pt idx="11">
                  <v>0.820512820512817</v>
                </pt>
                <pt idx="12">
                  <v>-0.02499999999999849</v>
                </pt>
                <pt idx="13">
                  <v>0.4102564102564097</v>
                </pt>
                <pt idx="14">
                  <v>0.9999999999999797</v>
                </pt>
                <pt idx="15">
                  <v>0.5581395348837208</v>
                </pt>
                <pt idx="16">
                  <v>0.1126760563380279</v>
                </pt>
                <pt idx="17">
                  <v>0.7527008190204891</v>
                </pt>
                <pt idx="18">
                  <v>1</v>
                </pt>
                <pt idx="19">
                  <v>0.0386363636363637</v>
                </pt>
                <pt idx="20">
                  <v>0.9655172413793122</v>
                </pt>
                <pt idx="21">
                  <v>0.4166666666666674</v>
                </pt>
                <pt idx="22">
                  <v>0.3953488372093032</v>
                </pt>
                <pt idx="23">
                  <v>1</v>
                </pt>
                <pt idx="24">
                  <v>1.200000000000003</v>
                </pt>
              </numCache>
            </numRef>
          </val>
          <smooth val="0"/>
        </ser>
        <ser>
          <idx val="21"/>
          <order val="21"/>
          <tx>
            <strRef>
              <f>'Drinking Data'!$O$101</f>
              <strCache>
                <ptCount val="1"/>
                <pt idx="0">
                  <v>Rat 22</v>
                </pt>
              </strCache>
            </strRef>
          </tx>
          <spPr>
            <a:ln cap="rnd" w="38100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Data'!$P$101:$AN$101</f>
              <numCache>
                <formatCode>0.00</formatCode>
                <ptCount val="25"/>
                <pt idx="0">
                  <v>0.6923076923076906</v>
                </pt>
                <pt idx="1">
                  <v>0.3055555555555545</v>
                </pt>
                <pt idx="2">
                  <v>0.6562499999999992</v>
                </pt>
                <pt idx="3">
                  <v>0.5</v>
                </pt>
                <pt idx="4">
                  <v>0.3461538461538436</v>
                </pt>
                <pt idx="5">
                  <v>0.7073170731707317</v>
                </pt>
                <pt idx="6">
                  <v>0.6153846153846154</v>
                </pt>
                <pt idx="7">
                  <v>1</v>
                </pt>
                <pt idx="8">
                  <v>0.04039655339497546</v>
                </pt>
                <pt idx="9">
                  <v>0.6170212765957456</v>
                </pt>
                <pt idx="10">
                  <v>1.000000000000006</v>
                </pt>
                <pt idx="11">
                  <v>0.6785714285714278</v>
                </pt>
                <pt idx="12">
                  <v>0.4901960784313718</v>
                </pt>
                <pt idx="13">
                  <v>0.105263157894738</v>
                </pt>
                <pt idx="14">
                  <v>0.5714285714285728</v>
                </pt>
                <pt idx="15">
                  <v>0.6666666666666675</v>
                </pt>
                <pt idx="16">
                  <v>0.8800000000000011</v>
                </pt>
                <pt idx="17">
                  <v>0.05529824958659465</v>
                </pt>
                <pt idx="18">
                  <v>1.090909090909085</v>
                </pt>
                <pt idx="19">
                  <v>0.3478260869565249</v>
                </pt>
                <pt idx="20">
                  <v>0.6052631578947365</v>
                </pt>
                <pt idx="21">
                  <v>0.6119402985074629</v>
                </pt>
                <pt idx="22">
                  <v>0.6250000000000022</v>
                </pt>
                <pt idx="23">
                  <v>0.7865853658536579</v>
                </pt>
                <pt idx="24">
                  <v>1.11111111111111</v>
                </pt>
              </numCache>
            </numRef>
          </val>
          <smooth val="0"/>
        </ser>
        <ser>
          <idx val="22"/>
          <order val="22"/>
          <tx>
            <strRef>
              <f>'Drinking Data'!$O$102</f>
              <strCache>
                <ptCount val="1"/>
                <pt idx="0">
                  <v>Rat 23</v>
                </pt>
              </strCache>
            </strRef>
          </tx>
          <spPr>
            <a:ln cap="rnd" w="38100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Data'!$P$102:$AN$102</f>
              <numCache>
                <formatCode>0.00</formatCode>
                <ptCount val="25"/>
                <pt idx="0">
                  <v>0.4848484848484858</v>
                </pt>
                <pt idx="1">
                  <v>0.5384615384615362</v>
                </pt>
                <pt idx="2">
                  <v>0.8695652173913001</v>
                </pt>
                <pt idx="3">
                  <v>0.6666666666666666</v>
                </pt>
                <pt idx="4">
                  <v>0.9666666666666638</v>
                </pt>
                <pt idx="5">
                  <v>0.5333333333333314</v>
                </pt>
                <pt idx="6">
                  <v>0.5882352941176461</v>
                </pt>
                <pt idx="7">
                  <v>0.7931034482758595</v>
                </pt>
                <pt idx="8">
                  <v>0</v>
                </pt>
                <pt idx="9">
                  <v>1.043478260869563</v>
                </pt>
                <pt idx="10">
                  <v>1.06896551724138</v>
                </pt>
                <pt idx="11">
                  <v>0.2978723404255321</v>
                </pt>
                <pt idx="12">
                  <v>0.699999999999998</v>
                </pt>
                <pt idx="13">
                  <v>0.460000000000001</v>
                </pt>
                <pt idx="14">
                  <v>1</v>
                </pt>
                <pt idx="15">
                  <v>0.7317073170731717</v>
                </pt>
                <pt idx="16">
                  <v>0.8666666666666654</v>
                </pt>
                <pt idx="17">
                  <v>0</v>
                </pt>
                <pt idx="19">
                  <v>0.5000000000000028</v>
                </pt>
                <pt idx="20">
                  <v>0.9285714285714275</v>
                </pt>
                <pt idx="21">
                  <v>0.4848484848484856</v>
                </pt>
                <pt idx="22">
                  <v>1.003500583430572</v>
                </pt>
                <pt idx="23">
                  <v>0.8333333333333294</v>
                </pt>
                <pt idx="24">
                  <v>0.9199999999999988</v>
                </pt>
              </numCache>
            </numRef>
          </val>
          <smooth val="0"/>
        </ser>
        <ser>
          <idx val="23"/>
          <order val="23"/>
          <tx>
            <strRef>
              <f>'Drinking Data'!$O$103</f>
              <strCache>
                <ptCount val="1"/>
                <pt idx="0">
                  <v>Rat 24</v>
                </pt>
              </strCache>
            </strRef>
          </tx>
          <spPr>
            <a:ln cap="rnd" w="38100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Data'!$P$103:$AN$103</f>
              <numCache>
                <formatCode>0.00</formatCode>
                <ptCount val="25"/>
                <pt idx="0">
                  <v>0.2054794520547946</v>
                </pt>
                <pt idx="1">
                  <v>0</v>
                </pt>
                <pt idx="2">
                  <v>0.2093023255813935</v>
                </pt>
                <pt idx="3">
                  <v>1</v>
                </pt>
                <pt idx="4">
                  <v>0.3142857142857154</v>
                </pt>
                <pt idx="5">
                  <v>0.7380952380952371</v>
                </pt>
                <pt idx="6">
                  <v>0.6428571428571431</v>
                </pt>
                <pt idx="7">
                  <v>0.5749999999999993</v>
                </pt>
                <pt idx="8">
                  <v>0</v>
                </pt>
                <pt idx="9">
                  <v>1.099999999999994</v>
                </pt>
                <pt idx="10">
                  <v>0.3666666666666678</v>
                </pt>
                <pt idx="11">
                  <v>0.318181818181818</v>
                </pt>
                <pt idx="12">
                  <v>1</v>
                </pt>
                <pt idx="13">
                  <v>1.043478260869563</v>
                </pt>
                <pt idx="14">
                  <v>0.4374999999999994</v>
                </pt>
                <pt idx="15">
                  <v>0.5555555555555565</v>
                </pt>
                <pt idx="16">
                  <v>0.6571428571428537</v>
                </pt>
                <pt idx="17">
                  <v>0</v>
                </pt>
                <pt idx="18">
                  <v>1</v>
                </pt>
                <pt idx="19">
                  <v>0.03370786516853939</v>
                </pt>
                <pt idx="20">
                  <v>0.3589743589743576</v>
                </pt>
                <pt idx="21">
                  <v>0.8800000000000011</v>
                </pt>
                <pt idx="22">
                  <v>1.272727272727284</v>
                </pt>
                <pt idx="23">
                  <v>1</v>
                </pt>
                <pt idx="24">
                  <v>0.6388888888888866</v>
                </pt>
              </numCache>
            </numRef>
          </val>
          <smooth val="0"/>
        </ser>
        <ser>
          <idx val="24"/>
          <order val="24"/>
          <tx>
            <strRef>
              <f>'Drinking Data'!$O$104</f>
              <strCache>
                <ptCount val="1"/>
                <pt idx="0">
                  <v>Rat 25</v>
                </pt>
              </strCache>
            </strRef>
          </tx>
          <spPr>
            <a:ln cap="rnd" w="38100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Data'!$P$104:$AN$104</f>
              <numCache>
                <formatCode>0.00</formatCode>
                <ptCount val="25"/>
                <pt idx="0">
                  <v>0.4062499999999988</v>
                </pt>
                <pt idx="1">
                  <v>0.4500000000000012</v>
                </pt>
                <pt idx="2">
                  <v>0.4473684210526289</v>
                </pt>
                <pt idx="3">
                  <v>0.5151515151515165</v>
                </pt>
                <pt idx="4">
                  <v>0.6333333333333335</v>
                </pt>
                <pt idx="5">
                  <v>0.5263157894736846</v>
                </pt>
                <pt idx="6">
                  <v>0.3235294117647078</v>
                </pt>
                <pt idx="7">
                  <v>1.052631578947365</v>
                </pt>
                <pt idx="8">
                  <v>0</v>
                </pt>
                <pt idx="9">
                  <v>0.323529411764705</v>
                </pt>
                <pt idx="10">
                  <v>0.3157894736842115</v>
                </pt>
                <pt idx="11">
                  <v>0.5294117647058848</v>
                </pt>
                <pt idx="12">
                  <v>0.5625000000000006</v>
                </pt>
                <pt idx="13">
                  <v>0.5681818181818175</v>
                </pt>
                <pt idx="14">
                  <v>1</v>
                </pt>
                <pt idx="15">
                  <v>0.5135135135135147</v>
                </pt>
                <pt idx="16">
                  <v>0.5142857142857135</v>
                </pt>
                <pt idx="17">
                  <v>0</v>
                </pt>
                <pt idx="18">
                  <v>0.6249999999999989</v>
                </pt>
                <pt idx="19">
                  <v>0.2499999999999985</v>
                </pt>
                <pt idx="20">
                  <v>0.8992443324937027</v>
                </pt>
                <pt idx="21">
                  <v>1.130434782608695</v>
                </pt>
                <pt idx="22">
                  <v>1.073170731707316</v>
                </pt>
                <pt idx="23">
                  <v>1.041666666666664</v>
                </pt>
                <pt idx="24">
                  <v>0.5312499999999981</v>
                </pt>
              </numCache>
            </numRef>
          </val>
          <smooth val="0"/>
        </ser>
        <ser>
          <idx val="25"/>
          <order val="25"/>
          <tx>
            <strRef>
              <f>'Drinking Data'!$O$105</f>
              <strCache>
                <ptCount val="1"/>
                <pt idx="0">
                  <v>Rat 26</v>
                </pt>
              </strCache>
            </strRef>
          </tx>
          <spPr>
            <a:ln cap="rnd" w="38100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Data'!$P$105:$AN$105</f>
              <numCache>
                <formatCode>0.00</formatCode>
                <ptCount val="25"/>
                <pt idx="0">
                  <v>0.545454545454547</v>
                </pt>
                <pt idx="1">
                  <v>0.5999999999999979</v>
                </pt>
                <pt idx="2">
                  <v>0.8443113772455086</v>
                </pt>
                <pt idx="3">
                  <v>0.9666666666666638</v>
                </pt>
                <pt idx="4">
                  <v>0.6099790808346732</v>
                </pt>
                <pt idx="5">
                  <v>0.9999999999999951</v>
                </pt>
                <pt idx="6">
                  <v>0.3409090909090905</v>
                </pt>
                <pt idx="7">
                  <v>0.6976744186046493</v>
                </pt>
                <pt idx="8">
                  <v>0.9047619047619043</v>
                </pt>
                <pt idx="9">
                  <v>0.3636363636363621</v>
                </pt>
                <pt idx="10">
                  <v>1.025641025641024</v>
                </pt>
                <pt idx="11">
                  <v>0.5084745762711871</v>
                </pt>
                <pt idx="12">
                  <v>1.041666666666664</v>
                </pt>
                <pt idx="13">
                  <v>0.6573726953520588</v>
                </pt>
                <pt idx="14">
                  <v>0.7647058823529382</v>
                </pt>
                <pt idx="15">
                  <v>0.6000000000000006</v>
                </pt>
                <pt idx="16">
                  <v>1.812500000000017</v>
                </pt>
                <pt idx="17">
                  <v>0.4285714285714315</v>
                </pt>
                <pt idx="18">
                  <v>0.3636363636363642</v>
                </pt>
                <pt idx="19">
                  <v>0.3437500000000023</v>
                </pt>
                <pt idx="20">
                  <v>0.5849056603773577</v>
                </pt>
                <pt idx="21">
                  <v>1.190476190476194</v>
                </pt>
                <pt idx="22">
                  <v>0.7855730816198043</v>
                </pt>
                <pt idx="23">
                  <v>0.7954545454545444</v>
                </pt>
                <pt idx="24">
                  <v>0.06728538283062657</v>
                </pt>
              </numCache>
            </numRef>
          </val>
          <smooth val="0"/>
        </ser>
        <ser>
          <idx val="26"/>
          <order val="26"/>
          <tx>
            <strRef>
              <f>'Drinking Data'!$O$106</f>
              <strCache>
                <ptCount val="1"/>
                <pt idx="0">
                  <v>Rat 27</v>
                </pt>
              </strCache>
            </strRef>
          </tx>
          <spPr>
            <a:ln cap="rnd" w="38100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Data'!$P$106:$AN$106</f>
              <numCache>
                <formatCode>0.00</formatCode>
                <ptCount val="25"/>
                <pt idx="0">
                  <v>0.2340425531914887</v>
                </pt>
                <pt idx="1">
                  <v>0.2682926829268298</v>
                </pt>
                <pt idx="2">
                  <v>0.652173913043477</v>
                </pt>
                <pt idx="3">
                  <v>0.4655172413793111</v>
                </pt>
                <pt idx="4">
                  <v>0.04923717738837042</v>
                </pt>
                <pt idx="5">
                  <v>0.4210526315789483</v>
                </pt>
                <pt idx="6">
                  <v>0.9999999999999921</v>
                </pt>
                <pt idx="7">
                  <v>0.6875000000000002</v>
                </pt>
                <pt idx="8">
                  <v>1</v>
                </pt>
                <pt idx="9">
                  <v>0.1333333333333346</v>
                </pt>
                <pt idx="10">
                  <v>0.5000000000000019</v>
                </pt>
                <pt idx="11">
                  <v>1.034482758620688</v>
                </pt>
                <pt idx="12">
                  <v>0.9615384615384583</v>
                </pt>
                <pt idx="13">
                  <v>0.0473643487193174</v>
                </pt>
                <pt idx="14">
                  <v>0.9090909090909021</v>
                </pt>
                <pt idx="15">
                  <v>0.4222222222222235</v>
                </pt>
                <pt idx="16">
                  <v>0.7368421052631586</v>
                </pt>
                <pt idx="17">
                  <v>0.6666666666666635</v>
                </pt>
                <pt idx="18">
                  <v>0.4999999999999929</v>
                </pt>
                <pt idx="19">
                  <v>0.4000000000000011</v>
                </pt>
                <pt idx="20">
                  <v>1</v>
                </pt>
                <pt idx="21">
                  <v>1.16666666666667</v>
                </pt>
                <pt idx="22">
                  <v>0.05541933742531149</v>
                </pt>
                <pt idx="23">
                  <v>0.5675675675675672</v>
                </pt>
                <pt idx="24">
                  <v>0.5161290322580636</v>
                </pt>
              </numCache>
            </numRef>
          </val>
          <smooth val="0"/>
        </ser>
        <ser>
          <idx val="27"/>
          <order val="27"/>
          <tx>
            <strRef>
              <f>'Drinking Data'!$O$107</f>
              <strCache>
                <ptCount val="1"/>
                <pt idx="0">
                  <v>Rat 28</v>
                </pt>
              </strCache>
            </strRef>
          </tx>
          <spPr>
            <a:ln cap="rnd" w="38100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Data'!$P$107:$AN$107</f>
              <numCache>
                <formatCode>0.00</formatCode>
                <ptCount val="25"/>
                <pt idx="0">
                  <v>1.052631578947365</v>
                </pt>
                <pt idx="1">
                  <v>0.2352941176470576</v>
                </pt>
                <pt idx="2">
                  <v>0.3658536585365846</v>
                </pt>
                <pt idx="3">
                  <v>1</v>
                </pt>
                <pt idx="4">
                  <v>0</v>
                </pt>
                <pt idx="5">
                  <v>0.6470588235294088</v>
                </pt>
                <pt idx="6">
                  <v>0.1463414634146339</v>
                </pt>
                <pt idx="7">
                  <v>0.9166666666666656</v>
                </pt>
                <pt idx="8">
                  <v>0.6530612244897948</v>
                </pt>
                <pt idx="9">
                  <v>1.030303030303028</v>
                </pt>
                <pt idx="10">
                  <v>0.6499999999999998</v>
                </pt>
                <pt idx="11">
                  <v>0.3888888888888901</v>
                </pt>
                <pt idx="12">
                  <v>0.7272727272727253</v>
                </pt>
                <pt idx="13">
                  <v>0</v>
                </pt>
                <pt idx="14">
                  <v>0.8181818181818147</v>
                </pt>
                <pt idx="15">
                  <v>0.8709677419354824</v>
                </pt>
                <pt idx="16">
                  <v>1.100000000000001</v>
                </pt>
                <pt idx="17">
                  <v>0.7857142857142865</v>
                </pt>
                <pt idx="18">
                  <v>0.5</v>
                </pt>
                <pt idx="19">
                  <v>0.4166666666666657</v>
                </pt>
                <pt idx="20">
                  <v>0.9012345679012348</v>
                </pt>
                <pt idx="21">
                  <v>0.7692307692307709</v>
                </pt>
                <pt idx="22">
                  <v>0</v>
                </pt>
                <pt idx="23">
                  <v>1.041666666666664</v>
                </pt>
                <pt idx="24">
                  <v>0.7600000000000022</v>
                </pt>
              </numCache>
            </numRef>
          </val>
          <smooth val="0"/>
        </ser>
        <ser>
          <idx val="28"/>
          <order val="28"/>
          <tx>
            <strRef>
              <f>'Drinking Data'!$O$108</f>
              <strCache>
                <ptCount val="1"/>
                <pt idx="0">
                  <v>Rat 29</v>
                </pt>
              </strCache>
            </strRef>
          </tx>
          <spPr>
            <a:ln cap="rnd" w="38100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Data'!$P$108:$AN$108</f>
              <numCache>
                <formatCode>0.00</formatCode>
                <ptCount val="25"/>
                <pt idx="0">
                  <v>0.5151515151515165</v>
                </pt>
                <pt idx="1">
                  <v>0.5937499999999968</v>
                </pt>
                <pt idx="2">
                  <v>0.6744186046511623</v>
                </pt>
                <pt idx="3">
                  <v>0.5384615384615382</v>
                </pt>
                <pt idx="4">
                  <v>0</v>
                </pt>
                <pt idx="5">
                  <v>0.5555555555555542</v>
                </pt>
                <pt idx="6">
                  <v>1.058823529411761</v>
                </pt>
                <pt idx="7">
                  <v>0.3673469387755092</v>
                </pt>
                <pt idx="8">
                  <v>0.3999999999999986</v>
                </pt>
                <pt idx="9">
                  <v>1.052631578947366</v>
                </pt>
                <pt idx="10">
                  <v>0.9655172413793124</v>
                </pt>
                <pt idx="11">
                  <v>0.5789473684210529</v>
                </pt>
                <pt idx="12">
                  <v>0.4418604651162792</v>
                </pt>
                <pt idx="13">
                  <v>0</v>
                </pt>
                <pt idx="14">
                  <v>0.8571428571428455</v>
                </pt>
                <pt idx="15">
                  <v>0.4250000000000007</v>
                </pt>
                <pt idx="16">
                  <v>1.023809523809522</v>
                </pt>
                <pt idx="17">
                  <v>1.250000000000009</v>
                </pt>
                <pt idx="18">
                  <v>1</v>
                </pt>
                <pt idx="19">
                  <v>0.7499999999999947</v>
                </pt>
                <pt idx="20">
                  <v>0.7115384615384617</v>
                </pt>
                <pt idx="21">
                  <v>0.7142857142857135</v>
                </pt>
                <pt idx="22">
                  <v>0</v>
                </pt>
                <pt idx="23">
                  <v>1.055555555555552</v>
                </pt>
                <pt idx="24">
                  <v>0.7352941176470575</v>
                </pt>
              </numCache>
            </numRef>
          </val>
          <smooth val="0"/>
        </ser>
        <ser>
          <idx val="29"/>
          <order val="29"/>
          <tx>
            <strRef>
              <f>'Drinking Data'!$O$109</f>
              <strCache>
                <ptCount val="1"/>
                <pt idx="0">
                  <v>Rat 30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'Drinking Data'!$P$109:$AN$109</f>
              <numCache>
                <formatCode>0.00</formatCode>
                <ptCount val="25"/>
                <pt idx="0">
                  <v>0.6785714285714278</v>
                </pt>
                <pt idx="1">
                  <v>1.033333333333331</v>
                </pt>
                <pt idx="2">
                  <v>0.3846153846153841</v>
                </pt>
                <pt idx="3">
                  <v>1</v>
                </pt>
                <pt idx="4">
                  <v>0</v>
                </pt>
                <pt idx="5">
                  <v>1.047619047619045</v>
                </pt>
                <pt idx="6">
                  <v>0.3500000000000014</v>
                </pt>
                <pt idx="7">
                  <v>1</v>
                </pt>
                <pt idx="8">
                  <v>0.606060606060604</v>
                </pt>
                <pt idx="9">
                  <v>1.041666666666664</v>
                </pt>
                <pt idx="10">
                  <v>1.043478260869569</v>
                </pt>
                <pt idx="11">
                  <v>1.006097560975609</v>
                </pt>
                <pt idx="12">
                  <v>1.039999999999998</v>
                </pt>
                <pt idx="13">
                  <v>0</v>
                </pt>
                <pt idx="14">
                  <v>0.2307692307692291</v>
                </pt>
                <pt idx="15">
                  <v>1.136363636363641</v>
                </pt>
                <pt idx="16">
                  <v>1.045454545454543</v>
                </pt>
                <pt idx="17">
                  <v>0.3333333333333294</v>
                </pt>
                <pt idx="18">
                  <v>0.3249999999999993</v>
                </pt>
                <pt idx="19">
                  <v>0.8235294117646995</v>
                </pt>
                <pt idx="20">
                  <v>0.5357142857142863</v>
                </pt>
                <pt idx="21">
                  <v>0.6666666666666684</v>
                </pt>
                <pt idx="22">
                  <v>0</v>
                </pt>
                <pt idx="23">
                  <v>0.3913043478260856</v>
                </pt>
                <pt idx="24">
                  <v>1.210526315789467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135529064"/>
        <axId val="2111894168"/>
      </lineChart>
      <catAx>
        <axId val="21355290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1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1894168"/>
        <crosses val="autoZero"/>
        <auto val="1"/>
        <lblAlgn val="ctr"/>
        <lblOffset val="100"/>
        <noMultiLvlLbl val="0"/>
      </catAx>
      <valAx>
        <axId val="2111894168"/>
        <scaling>
          <orientation val="minMax"/>
        </scaling>
        <delete val="0"/>
        <axPos val="l"/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52906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normalizeH="0" spc="0" strike="noStrike" sz="216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EtOH Preference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x val="0.0306133173107637"/>
          <y val="0.0527825669624464"/>
          <w val="0.959414262961315"/>
          <h val="0.889517818352027"/>
        </manualLayout>
      </layout>
      <lineChart>
        <grouping val="standard"/>
        <varyColors val="0"/>
        <ser>
          <idx val="0"/>
          <order val="0"/>
          <spPr>
            <a:ln cap="rnd" w="3810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/>
              </a:solidFill>
              <a:ln>
                <a:noFill/>
                <a:prstDash val="solid"/>
              </a:ln>
            </spPr>
          </marker>
          <val>
            <numRef>
              <f>'[1]Drinking Data'!$P$70:$AN$70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1"/>
          <order val="1"/>
          <spPr>
            <a:ln cap="rnd" w="381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/>
              </a:solidFill>
              <a:ln>
                <a:noFill/>
                <a:prstDash val="solid"/>
              </a:ln>
            </spPr>
          </marker>
          <val>
            <numRef>
              <f>'[1]Drinking Data'!$P$71:$AN$71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2"/>
          <order val="2"/>
          <spPr>
            <a:ln cap="rnd" w="38100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/>
              </a:solidFill>
              <a:ln>
                <a:noFill/>
                <a:prstDash val="solid"/>
              </a:ln>
            </spPr>
          </marker>
          <val>
            <numRef>
              <f>'[1]Drinking Data'!$P$72:$AN$72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3"/>
          <order val="3"/>
          <spPr>
            <a:ln cap="rnd" w="38100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/>
              </a:solidFill>
              <a:ln>
                <a:noFill/>
                <a:prstDash val="solid"/>
              </a:ln>
            </spPr>
          </marker>
          <val>
            <numRef>
              <f>'[1]Drinking Data'!$P$73:$AN$73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4"/>
          <order val="4"/>
          <spPr>
            <a:ln cap="rnd" w="38100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/>
              </a:solidFill>
              <a:ln>
                <a:noFill/>
                <a:prstDash val="solid"/>
              </a:ln>
            </spPr>
          </marker>
          <val>
            <numRef>
              <f>'[1]Drinking Data'!$P$74:$AN$74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5"/>
          <order val="5"/>
          <spPr>
            <a:ln cap="rnd" w="3810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/>
              </a:solidFill>
              <a:ln>
                <a:noFill/>
                <a:prstDash val="solid"/>
              </a:ln>
            </spPr>
          </marker>
          <val>
            <numRef>
              <f>'[1]Drinking Data'!$P$75:$AN$75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6"/>
          <order val="6"/>
          <spPr>
            <a:ln cap="rnd" w="3810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Data'!$P$76:$AN$76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7"/>
          <order val="7"/>
          <spPr>
            <a:ln cap="rnd" w="38100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Data'!$P$77:$AN$77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8"/>
          <order val="8"/>
          <spPr>
            <a:ln cap="rnd" w="38100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Data'!$P$78:$AN$78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9"/>
          <order val="9"/>
          <spPr>
            <a:ln cap="rnd" w="38100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Data'!$P$79:$AN$79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10"/>
          <order val="10"/>
          <spPr>
            <a:ln cap="rnd" w="38100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Data'!$P$80:$AN$80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11"/>
          <order val="11"/>
          <spPr>
            <a:ln cap="rnd" w="38100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Data'!$P$81:$AN$81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12"/>
          <order val="12"/>
          <spPr>
            <a:ln cap="rnd" w="38100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Data'!$P$82:$AN$82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13"/>
          <order val="13"/>
          <spPr>
            <a:ln cap="rnd" w="38100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Data'!$P$83:$AN$83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14"/>
          <order val="14"/>
          <spPr>
            <a:ln cap="rnd" w="38100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Data'!$P$84:$AN$84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15"/>
          <order val="15"/>
          <spPr>
            <a:ln cap="rnd" w="38100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Data'!$P$85:$AN$85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16"/>
          <order val="16"/>
          <spPr>
            <a:ln cap="rnd" w="38100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Data'!$P$86:$AN$86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17"/>
          <order val="17"/>
          <spPr>
            <a:ln cap="rnd" w="38100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Data'!$P$87:$AN$87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18"/>
          <order val="18"/>
          <spPr>
            <a:ln cap="rnd" w="38100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Data'!$P$88:$AN$88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19"/>
          <order val="19"/>
          <spPr>
            <a:ln cap="rnd" w="38100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Data'!$P$89:$AN$89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20"/>
          <order val="20"/>
          <spPr>
            <a:ln cap="rnd" w="38100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Data'!$P$90:$AN$90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21"/>
          <order val="21"/>
          <spPr>
            <a:ln cap="rnd" w="38100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Data'!$P$91:$AN$91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22"/>
          <order val="22"/>
          <spPr>
            <a:ln cap="rnd" w="38100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Data'!$P$92:$AN$92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23"/>
          <order val="23"/>
          <spPr>
            <a:ln cap="rnd" w="38100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Data'!$P$93:$AN$93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24"/>
          <order val="24"/>
          <spPr>
            <a:ln cap="rnd" w="38100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Data'!$P$94:$AN$94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25"/>
          <order val="25"/>
          <spPr>
            <a:ln cap="rnd" w="38100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Data'!$P$95:$AN$95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26"/>
          <order val="26"/>
          <spPr>
            <a:ln cap="rnd" w="38100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Data'!$P$96:$AN$96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27"/>
          <order val="27"/>
          <spPr>
            <a:ln cap="rnd" w="38100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Data'!$P$97:$AN$97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ser>
          <idx val="28"/>
          <order val="28"/>
          <spPr>
            <a:ln cap="rnd" w="38100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'[1]Drinking Data'!$P$98:$AN$98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136316168"/>
        <axId val="2136495624"/>
      </lineChart>
      <catAx>
        <axId val="21363161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1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6495624"/>
        <crosses val="autoZero"/>
        <auto val="1"/>
        <lblAlgn val="ctr"/>
        <lblOffset val="100"/>
        <noMultiLvlLbl val="0"/>
      </catAx>
      <valAx>
        <axId val="2136495624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2136316168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216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b="1" lang="en-US"/>
              <a:t>EtOH Consumption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x val="0.0306133173107637"/>
          <y val="0.0527825669624464"/>
          <w val="0.959414262961315"/>
          <h val="0.889517818352027"/>
        </manualLayout>
      </layout>
      <lineChart>
        <grouping val="standard"/>
        <varyColors val="0"/>
        <ser>
          <idx val="0"/>
          <order val="0"/>
          <tx>
            <strRef>
              <f>'Drinking Data'!$O$3</f>
              <strCache>
                <ptCount val="1"/>
                <pt idx="0">
                  <v>AB0030-1</v>
                </pt>
              </strCache>
            </strRef>
          </tx>
          <spPr>
            <a:ln cap="rnd" w="3810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/>
              </a:solidFill>
              <a:ln>
                <a:noFill/>
                <a:prstDash val="solid"/>
              </a:ln>
            </spPr>
          </marker>
          <val>
            <numRef>
              <f>'Drinking Data'!$P$3:$AN$3</f>
              <numCache>
                <formatCode>0.00</formatCode>
                <ptCount val="25"/>
                <pt idx="0">
                  <v>9.846153846153872</v>
                </pt>
                <pt idx="1">
                  <v>22.15384615384618</v>
                </pt>
                <pt idx="2">
                  <v>11.48717948717942</v>
                </pt>
                <pt idx="3">
                  <v>18.87179487179485</v>
                </pt>
                <pt idx="4">
                  <v>34.46153846153849</v>
                </pt>
                <pt idx="5">
                  <v>54.354066985646</v>
                </pt>
                <pt idx="6">
                  <v>18.37320574162673</v>
                </pt>
                <pt idx="7">
                  <v>19.22746781115878</v>
                </pt>
                <pt idx="8">
                  <v>7.999999999999896</v>
                </pt>
                <pt idx="9">
                  <v>20.28169014084498</v>
                </pt>
                <pt idx="10">
                  <v>16.07655502392351</v>
                </pt>
                <pt idx="11">
                  <v>7.969348659003901</v>
                </pt>
                <pt idx="12">
                  <v>25.82677165354328</v>
                </pt>
                <pt idx="13">
                  <v>22.1428571428571</v>
                </pt>
                <pt idx="14">
                  <v>5.818181818181798</v>
                </pt>
                <pt idx="15">
                  <v>8.655382492445392</v>
                </pt>
                <pt idx="16">
                  <v>19.22746781115887</v>
                </pt>
                <pt idx="17">
                  <v>19.07692307692313</v>
                </pt>
                <pt idx="18">
                  <v>46.42857142857133</v>
                </pt>
                <pt idx="19">
                  <v>7.407407407407408</v>
                </pt>
              </numCache>
            </numRef>
          </val>
          <smooth val="0"/>
        </ser>
        <ser>
          <idx val="1"/>
          <order val="1"/>
          <tx>
            <strRef>
              <f>'Drinking Data'!$O$4</f>
              <strCache>
                <ptCount val="1"/>
                <pt idx="0">
                  <v>AB0030-2</v>
                </pt>
              </strCache>
            </strRef>
          </tx>
          <spPr>
            <a:ln cap="rnd" w="381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/>
              </a:solidFill>
              <a:ln>
                <a:noFill/>
                <a:prstDash val="solid"/>
              </a:ln>
            </spPr>
          </marker>
          <val>
            <numRef>
              <f>'Drinking Data'!$P$4:$AN$4</f>
              <numCache>
                <formatCode>0.00</formatCode>
                <ptCount val="25"/>
                <pt idx="0">
                  <v>8.888888888888911</v>
                </pt>
                <pt idx="1">
                  <v>17.77777777777782</v>
                </pt>
                <pt idx="2">
                  <v>13.33333333333331</v>
                </pt>
                <pt idx="3">
                  <v>15.55555555555551</v>
                </pt>
                <pt idx="4">
                  <v>16.29629629629632</v>
                </pt>
                <pt idx="5">
                  <v>230.3139013452915</v>
                </pt>
                <pt idx="6">
                  <v>20.08968609865469</v>
                </pt>
                <pt idx="7">
                  <v>11.07692307692306</v>
                </pt>
                <pt idx="8">
                  <v>6.64150943396223</v>
                </pt>
                <pt idx="9">
                  <v>18.21782178217808</v>
                </pt>
                <pt idx="10">
                  <v>23.67713004484303</v>
                </pt>
                <pt idx="11">
                  <v>12.07547169811321</v>
                </pt>
                <pt idx="12">
                  <v>16.48854961832063</v>
                </pt>
                <pt idx="13">
                  <v>20.39215686274517</v>
                </pt>
                <pt idx="14">
                  <v>4.465116279069726</v>
                </pt>
                <pt idx="15">
                  <v>3.684489636848439</v>
                </pt>
                <pt idx="16">
                  <v>18.46153846153855</v>
                </pt>
                <pt idx="17">
                  <v>10.26415094339624</v>
                </pt>
                <pt idx="18">
                  <v>7.719298245613995</v>
                </pt>
                <pt idx="19">
                  <v>14.72803347280337</v>
                </pt>
              </numCache>
            </numRef>
          </val>
          <smooth val="0"/>
        </ser>
        <ser>
          <idx val="2"/>
          <order val="2"/>
          <tx>
            <strRef>
              <f>'Drinking Data'!$O$5</f>
              <strCache>
                <ptCount val="1"/>
                <pt idx="0">
                  <v>AB0030-3</v>
                </pt>
              </strCache>
            </strRef>
          </tx>
          <spPr>
            <a:ln cap="rnd" w="38100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/>
              </a:solidFill>
              <a:ln>
                <a:noFill/>
                <a:prstDash val="solid"/>
              </a:ln>
            </spPr>
          </marker>
          <val>
            <numRef>
              <f>'Drinking Data'!$P$5:$AN$5</f>
              <numCache>
                <formatCode>0.00</formatCode>
                <ptCount val="25"/>
                <pt idx="0">
                  <v>17.86046511627912</v>
                </pt>
                <pt idx="1">
                  <v>28.27906976744184</v>
                </pt>
                <pt idx="2">
                  <v>29.02325581395354</v>
                </pt>
                <pt idx="3">
                  <v>29.76744186046512</v>
                </pt>
                <pt idx="4">
                  <v>17.11627906976742</v>
                </pt>
                <pt idx="5">
                  <v>27.8571428571429</v>
                </pt>
                <pt idx="6">
                  <v>17.14285714285709</v>
                </pt>
                <pt idx="7">
                  <v>12.77310924369752</v>
                </pt>
                <pt idx="8">
                  <v>18.85931558935358</v>
                </pt>
                <pt idx="9">
                  <v>13.77990430622008</v>
                </pt>
                <pt idx="10">
                  <v>26.42857142857146</v>
                </pt>
                <pt idx="11">
                  <v>21.09890109890115</v>
                </pt>
                <pt idx="12">
                  <v>22.2040816326531</v>
                </pt>
                <pt idx="13">
                  <v>12.25531914893615</v>
                </pt>
                <pt idx="14">
                  <v>5.463414634146364</v>
                </pt>
                <pt idx="15">
                  <v>0</v>
                </pt>
                <pt idx="16">
                  <v>20.16806722689076</v>
                </pt>
                <pt idx="17">
                  <v>16.425855513308</v>
                </pt>
                <pt idx="18">
                  <v>4.266666666666627</v>
                </pt>
                <pt idx="19">
                  <v>2.051282051282032</v>
                </pt>
              </numCache>
            </numRef>
          </val>
          <smooth val="0"/>
        </ser>
        <ser>
          <idx val="3"/>
          <order val="3"/>
          <tx>
            <strRef>
              <f>'Drinking Data'!$O$6</f>
              <strCache>
                <ptCount val="1"/>
                <pt idx="0">
                  <v>AB0030-4</v>
                </pt>
              </strCache>
            </strRef>
          </tx>
          <spPr>
            <a:ln cap="rnd" w="38100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/>
              </a:solidFill>
              <a:ln>
                <a:noFill/>
                <a:prstDash val="solid"/>
              </a:ln>
            </spPr>
          </marker>
          <val>
            <numRef>
              <f>'Drinking Data'!$P$6:$AN$6</f>
              <numCache>
                <formatCode>0.00</formatCode>
                <ptCount val="25"/>
                <pt idx="0">
                  <v>17.69230769230778</v>
                </pt>
                <pt idx="1">
                  <v>8.461538461538417</v>
                </pt>
                <pt idx="2">
                  <v>20.76923076923079</v>
                </pt>
                <pt idx="3">
                  <v>25.38461538461536</v>
                </pt>
                <pt idx="4">
                  <v>25.38461538461536</v>
                </pt>
                <pt idx="5">
                  <v>16.14678899082561</v>
                </pt>
                <pt idx="6">
                  <v>13.94495412844041</v>
                </pt>
                <pt idx="7">
                  <v>3.779527559055083</v>
                </pt>
                <pt idx="8">
                  <v>9.739130434782549</v>
                </pt>
                <pt idx="9">
                  <v>17.29729729729724</v>
                </pt>
                <pt idx="10">
                  <v>19.08256880733941</v>
                </pt>
                <pt idx="11">
                  <v>9.739130434782648</v>
                </pt>
                <pt idx="12">
                  <v>24.61538461538467</v>
                </pt>
                <pt idx="13">
                  <v>10.94736842105261</v>
                </pt>
                <pt idx="14">
                  <v>7.766990291262137</v>
                </pt>
                <pt idx="15">
                  <v>0</v>
                </pt>
                <pt idx="16">
                  <v>13.85826771653545</v>
                </pt>
                <pt idx="17">
                  <v>10.43478260869565</v>
                </pt>
                <pt idx="18">
                  <v>5.68888888888887</v>
                </pt>
                <pt idx="19">
                  <v>8.807339449541306</v>
                </pt>
              </numCache>
            </numRef>
          </val>
          <smooth val="0"/>
        </ser>
        <ser>
          <idx val="4"/>
          <order val="4"/>
          <tx>
            <strRef>
              <f>'Drinking Data'!$O$7</f>
              <strCache>
                <ptCount val="1"/>
                <pt idx="0">
                  <v>AB0030-5</v>
                </pt>
              </strCache>
            </strRef>
          </tx>
          <spPr>
            <a:ln cap="rnd" w="38100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/>
              </a:solidFill>
              <a:ln>
                <a:noFill/>
                <a:prstDash val="solid"/>
              </a:ln>
            </spPr>
          </marker>
          <val>
            <numRef>
              <f>'Drinking Data'!$P$7:$AN$7</f>
              <numCache>
                <formatCode>0.00</formatCode>
                <ptCount val="25"/>
                <pt idx="0">
                  <v>12.63157894736842</v>
                </pt>
                <pt idx="1">
                  <v>4.210526315789474</v>
                </pt>
                <pt idx="2">
                  <v>16.00000000000005</v>
                </pt>
                <pt idx="3">
                  <v>14.31578947368423</v>
                </pt>
                <pt idx="4">
                  <v>21.89473684210522</v>
                </pt>
                <pt idx="5">
                  <v>29.31937172774869</v>
                </pt>
                <pt idx="6">
                  <v>30.15706806282718</v>
                </pt>
                <pt idx="7">
                  <v>17.64258555133075</v>
                </pt>
                <pt idx="8">
                  <v>8.784313725490232</v>
                </pt>
                <pt idx="9">
                  <v>21.48148148148142</v>
                </pt>
                <pt idx="10">
                  <v>146.5968586387435</v>
                </pt>
                <pt idx="11">
                  <v>17.00787401574805</v>
                </pt>
                <pt idx="12">
                  <v>24.26229508196724</v>
                </pt>
                <pt idx="13">
                  <v>13.45132743362836</v>
                </pt>
                <pt idx="14">
                  <v>1.624365482233526</v>
                </pt>
                <pt idx="15">
                  <v>0</v>
                </pt>
                <pt idx="16">
                  <v>7.3003802281369</v>
                </pt>
                <pt idx="17">
                  <v>8.784313725490232</v>
                </pt>
                <pt idx="18">
                  <v>2.935779816513804</v>
                </pt>
                <pt idx="19">
                  <v>4.660194174757238</v>
                </pt>
              </numCache>
            </numRef>
          </val>
          <smooth val="0"/>
        </ser>
        <ser>
          <idx val="5"/>
          <order val="5"/>
          <tx>
            <strRef>
              <f>'Drinking Data'!$O$8</f>
              <strCache>
                <ptCount val="1"/>
                <pt idx="0">
                  <v>AB0030-6</v>
                </pt>
              </strCache>
            </strRef>
          </tx>
          <spPr>
            <a:ln cap="rnd" w="3810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/>
              </a:solidFill>
              <a:ln>
                <a:noFill/>
                <a:prstDash val="solid"/>
              </a:ln>
            </spPr>
          </marker>
          <val>
            <numRef>
              <f>'Drinking Data'!$P$8:$AN$8</f>
              <numCache>
                <formatCode>0.00</formatCode>
                <ptCount val="25"/>
                <pt idx="0">
                  <v>13.20388349514565</v>
                </pt>
                <pt idx="1">
                  <v>20.97087378640779</v>
                </pt>
                <pt idx="2">
                  <v>15.53398058252427</v>
                </pt>
                <pt idx="3">
                  <v>22.52427184466013</v>
                </pt>
                <pt idx="4">
                  <v>20.97087378640779</v>
                </pt>
                <pt idx="5">
                  <v>11.6363636363636</v>
                </pt>
                <pt idx="6">
                  <v>14.54545454545455</v>
                </pt>
                <pt idx="7">
                  <v>271.5708812260536</v>
                </pt>
                <pt idx="8">
                  <v>17.63779527559054</v>
                </pt>
                <pt idx="9">
                  <v>43.57142857142853</v>
                </pt>
                <pt idx="10">
                  <v>17.4545454545455</v>
                </pt>
                <pt idx="11">
                  <v>22.05342105087935</v>
                </pt>
                <pt idx="12">
                  <v>28.84120171673822</v>
                </pt>
                <pt idx="13">
                  <v>13.53846153846156</v>
                </pt>
                <pt idx="14">
                  <v>9.765258215962421</v>
                </pt>
                <pt idx="15">
                  <v>10.71770334928234</v>
                </pt>
                <pt idx="16">
                  <v>11.6475095785441</v>
                </pt>
                <pt idx="17">
                  <v>22.04724409448819</v>
                </pt>
                <pt idx="18">
                  <v>6.233766233766175</v>
                </pt>
                <pt idx="19">
                  <v>5.818181818181798</v>
                </pt>
              </numCache>
            </numRef>
          </val>
          <smooth val="0"/>
        </ser>
        <ser>
          <idx val="6"/>
          <order val="6"/>
          <tx>
            <strRef>
              <f>'Drinking Data'!$O$9</f>
              <strCache>
                <ptCount val="1"/>
                <pt idx="0">
                  <v>AB0030-7</v>
                </pt>
              </strCache>
            </strRef>
          </tx>
          <spPr>
            <a:ln cap="rnd" w="3810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Data'!$P$9:$AN$9</f>
              <numCache>
                <formatCode>0.00</formatCode>
                <ptCount val="25"/>
                <pt idx="0">
                  <v>16.92307692307695</v>
                </pt>
                <pt idx="1">
                  <v>30.76923076923077</v>
                </pt>
                <pt idx="2">
                  <v>19.23076923076923</v>
                </pt>
                <pt idx="3">
                  <v>20.76923076923079</v>
                </pt>
                <pt idx="4">
                  <v>19.99999999999996</v>
                </pt>
                <pt idx="5">
                  <v>18.6046511627907</v>
                </pt>
                <pt idx="6">
                  <v>20.09302325581398</v>
                </pt>
                <pt idx="7">
                  <v>8.452830188679279</v>
                </pt>
                <pt idx="8">
                  <v>18.93129770992363</v>
                </pt>
                <pt idx="9">
                  <v>32.94117647058815</v>
                </pt>
                <pt idx="10">
                  <v>19.34883720930229</v>
                </pt>
                <pt idx="11">
                  <v>4.405776762131437</v>
                </pt>
                <pt idx="12">
                  <v>25.84615384615387</v>
                </pt>
                <pt idx="13">
                  <v>7.245283018867942</v>
                </pt>
                <pt idx="14">
                  <v>5.544554455445567</v>
                </pt>
                <pt idx="15">
                  <v>21.52466367713015</v>
                </pt>
                <pt idx="16">
                  <v>14.49056603773588</v>
                </pt>
                <pt idx="17">
                  <v>15.26717557251908</v>
                </pt>
                <pt idx="18">
                  <v>7.3394495412843</v>
                </pt>
                <pt idx="19">
                  <v>9.585253456221283</v>
                </pt>
              </numCache>
            </numRef>
          </val>
          <smooth val="0"/>
        </ser>
        <ser>
          <idx val="7"/>
          <order val="7"/>
          <tx>
            <strRef>
              <f>'Drinking Data'!$O$10</f>
              <strCache>
                <ptCount val="1"/>
                <pt idx="0">
                  <v>AB0030-8</v>
                </pt>
              </strCache>
            </strRef>
          </tx>
          <spPr>
            <a:ln cap="rnd" w="38100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Data'!$P$10:$AN$10</f>
              <numCache>
                <formatCode>0.00</formatCode>
                <ptCount val="25"/>
                <pt idx="0">
                  <v>31.83246073298439</v>
                </pt>
                <pt idx="1">
                  <v>14.2408376963351</v>
                </pt>
                <pt idx="2">
                  <v>15.07853403141359</v>
                </pt>
                <pt idx="3">
                  <v>20.10471204188475</v>
                </pt>
                <pt idx="4">
                  <v>21.78010471204195</v>
                </pt>
                <pt idx="5">
                  <v>17.17073170731699</v>
                </pt>
                <pt idx="6">
                  <v>17.9512195121951</v>
                </pt>
                <pt idx="7">
                  <v>157.0695970695971</v>
                </pt>
                <pt idx="8">
                  <v>14.36734693877553</v>
                </pt>
                <pt idx="9">
                  <v>16.34042553191484</v>
                </pt>
                <pt idx="10">
                  <v>18.73170731707322</v>
                </pt>
                <pt idx="11">
                  <v>0</v>
                </pt>
                <pt idx="12">
                  <v>20.84033613445384</v>
                </pt>
                <pt idx="13">
                  <v>16.425855513308</v>
                </pt>
                <pt idx="14">
                  <v>6.124401913875578</v>
                </pt>
                <pt idx="15">
                  <v>17.85714285714296</v>
                </pt>
                <pt idx="16">
                  <v>21.09890109890107</v>
                </pt>
                <pt idx="17">
                  <v>15.02040816326538</v>
                </pt>
                <pt idx="18">
                  <v>5.203252032520307</v>
                </pt>
                <pt idx="19">
                  <v>14.25742574257423</v>
                </pt>
              </numCache>
            </numRef>
          </val>
          <smooth val="0"/>
        </ser>
        <ser>
          <idx val="8"/>
          <order val="8"/>
          <tx>
            <strRef>
              <f>'Drinking Data'!$O$11</f>
              <strCache>
                <ptCount val="1"/>
                <pt idx="0">
                  <v>AB0030-9</v>
                </pt>
              </strCache>
            </strRef>
          </tx>
          <spPr>
            <a:ln cap="rnd" w="38100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Data'!$P$11:$AN$11</f>
              <numCache>
                <formatCode>0.00</formatCode>
                <ptCount val="25"/>
                <pt idx="0">
                  <v>10.05235602094243</v>
                </pt>
                <pt idx="1">
                  <v>16.75392670157068</v>
                </pt>
                <pt idx="2">
                  <v>17.59162303664929</v>
                </pt>
                <pt idx="3">
                  <v>17.59162303664917</v>
                </pt>
                <pt idx="4">
                  <v>21.78010471204184</v>
                </pt>
                <pt idx="5">
                  <v>17.86407766990289</v>
                </pt>
                <pt idx="6">
                  <v>17.86407766990289</v>
                </pt>
                <pt idx="7">
                  <v>8.347826086956543</v>
                </pt>
                <pt idx="8">
                  <v>18.46153846153848</v>
                </pt>
                <pt idx="9">
                  <v>17.68421052631574</v>
                </pt>
                <pt idx="10">
                  <v>20.97087378640779</v>
                </pt>
                <pt idx="11">
                  <v>0</v>
                </pt>
                <pt idx="12">
                  <v>20.15748031496065</v>
                </pt>
                <pt idx="13">
                  <v>13.21739130434787</v>
                </pt>
                <pt idx="14">
                  <v>5.045045045044964</v>
                </pt>
                <pt idx="15">
                  <v>20.55045871559641</v>
                </pt>
                <pt idx="16">
                  <v>8.347826086956543</v>
                </pt>
                <pt idx="17">
                  <v>23.93162393162393</v>
                </pt>
                <pt idx="18">
                  <v>7.093596059113234</v>
                </pt>
                <pt idx="19">
                  <v>5.209302325581416</v>
                </pt>
              </numCache>
            </numRef>
          </val>
          <smooth val="0"/>
        </ser>
        <ser>
          <idx val="9"/>
          <order val="9"/>
          <tx>
            <strRef>
              <f>'Drinking Data'!$O$12</f>
              <strCache>
                <ptCount val="1"/>
                <pt idx="0">
                  <v>AB0030-10</v>
                </pt>
              </strCache>
            </strRef>
          </tx>
          <spPr>
            <a:ln cap="rnd" w="38100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Data'!$P$12:$AN$12</f>
              <numCache>
                <formatCode>0.00</formatCode>
                <ptCount val="25"/>
                <pt idx="0">
                  <v>10.21276595744683</v>
                </pt>
                <pt idx="1">
                  <v>17.02127659574468</v>
                </pt>
                <pt idx="2">
                  <v>13.6170212765957</v>
                </pt>
                <pt idx="3">
                  <v>138.7234042553191</v>
                </pt>
                <pt idx="4">
                  <v>2.553191489361678</v>
                </pt>
                <pt idx="5">
                  <v>7.309644670050694</v>
                </pt>
                <pt idx="6">
                  <v>16.24365482233503</v>
                </pt>
                <pt idx="7">
                  <v>11.33858267716534</v>
                </pt>
                <pt idx="8">
                  <v>7.86885245901632</v>
                </pt>
                <pt idx="9">
                  <v>43.18584070796456</v>
                </pt>
                <pt idx="10">
                  <v>12.18274111675127</v>
                </pt>
                <pt idx="11">
                  <v>0</v>
                </pt>
                <pt idx="12">
                  <v>15.20912547528517</v>
                </pt>
                <pt idx="13">
                  <v>11.92156862745102</v>
                </pt>
                <pt idx="14">
                  <v>4.444444444444508</v>
                </pt>
                <pt idx="15">
                  <v>20.10471204188487</v>
                </pt>
                <pt idx="16">
                  <v>19.52755905511808</v>
                </pt>
                <pt idx="17">
                  <v>22.29508196721315</v>
                </pt>
                <pt idx="18">
                  <v>1.391304347826107</v>
                </pt>
                <pt idx="19">
                  <v>4.615384615384572</v>
                </pt>
              </numCache>
            </numRef>
          </val>
          <smooth val="0"/>
        </ser>
        <ser>
          <idx val="10"/>
          <order val="10"/>
          <tx>
            <strRef>
              <f>'Drinking Data'!$O$13</f>
              <strCache>
                <ptCount val="1"/>
                <pt idx="0">
                  <v>AB0030-11</v>
                </pt>
              </strCache>
            </strRef>
          </tx>
          <spPr>
            <a:ln cap="rnd" w="38100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Data'!$P$13:$AN$13</f>
              <numCache>
                <formatCode>0.00</formatCode>
                <ptCount val="25"/>
                <pt idx="0">
                  <v>15.45893719806764</v>
                </pt>
                <pt idx="1">
                  <v>19.32367149758454</v>
                </pt>
                <pt idx="2">
                  <v>21.64251207729477</v>
                </pt>
                <pt idx="3">
                  <v>14.68599033816419</v>
                </pt>
                <pt idx="4">
                  <v>20.09661835748788</v>
                </pt>
                <pt idx="5">
                  <v>13.52112676056336</v>
                </pt>
                <pt idx="6">
                  <v>22.53521126760564</v>
                </pt>
                <pt idx="7">
                  <v>30.58099321154162</v>
                </pt>
                <pt idx="8">
                  <v>25.40772532188833</v>
                </pt>
                <pt idx="9">
                  <v>14.15384615384614</v>
                </pt>
                <pt idx="10">
                  <v>30.04694835680762</v>
                </pt>
                <pt idx="11">
                  <v>255.6937799043062</v>
                </pt>
                <pt idx="12">
                  <v>12.87356321839086</v>
                </pt>
                <pt idx="13">
                  <v>18.89763779527568</v>
                </pt>
                <pt idx="14">
                  <v>115</v>
                </pt>
                <pt idx="15">
                  <v>17.4545454545455</v>
                </pt>
                <pt idx="16">
                  <v>17.69860489600424</v>
                </pt>
                <pt idx="17">
                  <v>24.72103004291851</v>
                </pt>
                <pt idx="18">
                  <v>7.908745247148186</v>
                </pt>
                <pt idx="19">
                  <v>12.14285714285716</v>
                </pt>
              </numCache>
            </numRef>
          </val>
          <smooth val="0"/>
        </ser>
        <ser>
          <idx val="11"/>
          <order val="11"/>
          <tx>
            <strRef>
              <f>'Drinking Data'!$O$14</f>
              <strCache>
                <ptCount val="1"/>
                <pt idx="0">
                  <v>AB0030-12</v>
                </pt>
              </strCache>
            </strRef>
          </tx>
          <spPr>
            <a:ln cap="rnd" w="38100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Data'!$P$14:$AN$14</f>
              <numCache>
                <formatCode>0.00</formatCode>
                <ptCount val="25"/>
                <pt idx="0">
                  <v>13.77990430622008</v>
                </pt>
                <pt idx="1">
                  <v>13.01435406698567</v>
                </pt>
                <pt idx="2">
                  <v>16.07655502392351</v>
                </pt>
                <pt idx="3">
                  <v>14.54545454545448</v>
                </pt>
                <pt idx="4">
                  <v>17.60765550239233</v>
                </pt>
                <pt idx="5">
                  <v>15.84158415841584</v>
                </pt>
                <pt idx="6">
                  <v>17.42574257425745</v>
                </pt>
                <pt idx="7">
                  <v>9.13120039878369</v>
                </pt>
                <pt idx="8">
                  <v>9.230769230769145</v>
                </pt>
                <pt idx="9">
                  <v>9.056603773584907</v>
                </pt>
                <pt idx="10">
                  <v>19.80198019801992</v>
                </pt>
                <pt idx="11">
                  <v>29.41704035874446</v>
                </pt>
                <pt idx="12">
                  <v>13.88679245283017</v>
                </pt>
                <pt idx="13">
                  <v>18.93129770992372</v>
                </pt>
                <pt idx="14">
                  <v>5.490196078431395</v>
                </pt>
                <pt idx="15">
                  <v>18.6046511627907</v>
                </pt>
                <pt idx="16">
                  <v>0.7135802126013852</v>
                </pt>
                <pt idx="17">
                  <v>15.38461538461539</v>
                </pt>
                <pt idx="18">
                  <v>7.137546468401506</v>
                </pt>
                <pt idx="19">
                  <v>10.52631578947369</v>
                </pt>
              </numCache>
            </numRef>
          </val>
          <smooth val="0"/>
        </ser>
        <ser>
          <idx val="12"/>
          <order val="12"/>
          <tx>
            <strRef>
              <f>'Drinking Data'!$O$15</f>
              <strCache>
                <ptCount val="1"/>
                <pt idx="0">
                  <v>AB0030-13</v>
                </pt>
              </strCache>
            </strRef>
          </tx>
          <spPr>
            <a:ln cap="rnd" w="38100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Data'!$P$15:$AN$15</f>
              <numCache>
                <formatCode>0.00</formatCode>
                <ptCount val="25"/>
                <pt idx="0">
                  <v>13.33333333333342</v>
                </pt>
                <pt idx="1">
                  <v>8.148148148148106</v>
                </pt>
                <pt idx="2">
                  <v>14.81481481481482</v>
                </pt>
                <pt idx="3">
                  <v>6.66666666666671</v>
                </pt>
                <pt idx="4">
                  <v>13.33333333333331</v>
                </pt>
                <pt idx="5">
                  <v>18.37320574162673</v>
                </pt>
                <pt idx="6">
                  <v>16.84210526315792</v>
                </pt>
                <pt idx="7">
                  <v>0</v>
                </pt>
                <pt idx="8">
                  <v>16.80672268907563</v>
                </pt>
                <pt idx="9">
                  <v>17.03422053231938</v>
                </pt>
                <pt idx="10">
                  <v>15.311004784689</v>
                </pt>
                <pt idx="11">
                  <v>12.85714285714294</v>
                </pt>
                <pt idx="12">
                  <v>124.8351648351648</v>
                </pt>
                <pt idx="13">
                  <v>17.63265306122451</v>
                </pt>
                <pt idx="14">
                  <v>5.446808510638279</v>
                </pt>
                <pt idx="15">
                  <v>21.85365853658546</v>
                </pt>
                <pt idx="16">
                  <v>0</v>
                </pt>
                <pt idx="17">
                  <v>14.78991596638657</v>
                </pt>
                <pt idx="18">
                  <v>7.790262172284629</v>
                </pt>
                <pt idx="19">
                  <v>1.422222222222243</v>
                </pt>
              </numCache>
            </numRef>
          </val>
          <smooth val="0"/>
        </ser>
        <ser>
          <idx val="13"/>
          <order val="13"/>
          <tx>
            <strRef>
              <f>'Drinking Data'!$O$16</f>
              <strCache>
                <ptCount val="1"/>
                <pt idx="0">
                  <v>AB0030-14</v>
                </pt>
              </strCache>
            </strRef>
          </tx>
          <spPr>
            <a:ln cap="rnd" w="38100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Data'!$P$16:$AN$16</f>
              <numCache>
                <formatCode>0.00</formatCode>
                <ptCount val="25"/>
                <pt idx="0">
                  <v>7.655502392344607</v>
                </pt>
                <pt idx="1">
                  <v>7.655502392344499</v>
                </pt>
                <pt idx="2">
                  <v>6.889952153109984</v>
                </pt>
                <pt idx="3">
                  <v>9.952153110047828</v>
                </pt>
                <pt idx="4">
                  <v>11.48325358851675</v>
                </pt>
                <pt idx="5">
                  <v>13.69369369369374</v>
                </pt>
                <pt idx="6">
                  <v>12.97297297297295</v>
                </pt>
                <pt idx="7">
                  <v>0</v>
                </pt>
                <pt idx="8">
                  <v>12.5984251968504</v>
                </pt>
                <pt idx="9">
                  <v>14.60869565217388</v>
                </pt>
                <pt idx="10">
                  <v>18.01801801801802</v>
                </pt>
                <pt idx="11">
                  <v>24.95412844036701</v>
                </pt>
                <pt idx="12">
                  <v>-61.91304347826082</v>
                </pt>
                <pt idx="13">
                  <v>13.67521367521368</v>
                </pt>
                <pt idx="14">
                  <v>5.894736842105287</v>
                </pt>
                <pt idx="15">
                  <v>17.08737864077672</v>
                </pt>
                <pt idx="16">
                  <v>0</v>
                </pt>
                <pt idx="17">
                  <v>14.48818897637803</v>
                </pt>
                <pt idx="18">
                  <v>5.999999999999944</v>
                </pt>
                <pt idx="19">
                  <v>156.4444444444445</v>
                </pt>
              </numCache>
            </numRef>
          </val>
          <smooth val="0"/>
        </ser>
        <ser>
          <idx val="14"/>
          <order val="14"/>
          <tx>
            <strRef>
              <f>'Drinking Data'!$O$17</f>
              <strCache>
                <ptCount val="1"/>
                <pt idx="0">
                  <v>AB0030-15</v>
                </pt>
              </strCache>
            </strRef>
          </tx>
          <spPr>
            <a:ln cap="rnd" w="38100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Data'!$P$17:$AN$17</f>
              <numCache>
                <formatCode>0.00</formatCode>
                <ptCount val="25"/>
                <pt idx="0">
                  <v>12.99492385786809</v>
                </pt>
                <pt idx="1">
                  <v>9.746192893401041</v>
                </pt>
                <pt idx="2">
                  <v>13.80710659898468</v>
                </pt>
                <pt idx="3">
                  <v>15.43147208121832</v>
                </pt>
                <pt idx="4">
                  <v>19.49238578680196</v>
                </pt>
                <pt idx="5">
                  <v>18.51851851851852</v>
                </pt>
                <pt idx="6">
                  <v>19.99999999999991</v>
                </pt>
                <pt idx="7">
                  <v>0</v>
                </pt>
                <pt idx="8">
                  <v>20.68441064638787</v>
                </pt>
                <pt idx="9">
                  <v>8.784313725490142</v>
                </pt>
                <pt idx="10">
                  <v>21.48148148148152</v>
                </pt>
                <pt idx="11">
                  <v>11.72774869109952</v>
                </pt>
                <pt idx="12">
                  <v>123.4645669291338</v>
                </pt>
                <pt idx="13">
                  <v>17.04918032786891</v>
                </pt>
                <pt idx="14">
                  <v>0.7079646017698714</v>
                </pt>
                <pt idx="15">
                  <v>15.43147208121832</v>
                </pt>
                <pt idx="16">
                  <v>0</v>
                </pt>
                <pt idx="17">
                  <v>9.125475285171191</v>
                </pt>
                <pt idx="18">
                  <v>6.177606177606179</v>
                </pt>
                <pt idx="19">
                  <v>270.8256880733945</v>
                </pt>
              </numCache>
            </numRef>
          </val>
          <smooth val="0"/>
        </ser>
        <ser>
          <idx val="15"/>
          <order val="15"/>
          <tx>
            <strRef>
              <f>'Drinking Data'!$O$18</f>
              <strCache>
                <ptCount val="1"/>
                <pt idx="0">
                  <v>AB0030-16</v>
                </pt>
              </strCache>
            </strRef>
          </tx>
          <spPr>
            <a:ln cap="rnd" w="38100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Data'!$P$18:$AN$18</f>
              <numCache>
                <formatCode>0.00</formatCode>
                <ptCount val="25"/>
                <pt idx="0">
                  <v>7.547169811320757</v>
                </pt>
                <pt idx="1">
                  <v>15.84905660377355</v>
                </pt>
                <pt idx="2">
                  <v>106.4150943396227</v>
                </pt>
                <pt idx="3">
                  <v>151.6981132075473</v>
                </pt>
                <pt idx="4">
                  <v>25.66037735849051</v>
                </pt>
                <pt idx="5">
                  <v>40.00000000000006</v>
                </pt>
                <pt idx="6">
                  <v>24.28571428571423</v>
                </pt>
                <pt idx="7">
                  <v>18.37320574162673</v>
                </pt>
                <pt idx="8">
                  <v>4.904214559386956</v>
                </pt>
                <pt idx="9">
                  <v>7.559055118110166</v>
                </pt>
                <pt idx="10">
                  <v>21.42857142857143</v>
                </pt>
                <pt idx="11">
                  <v>2.181818181818265</v>
                </pt>
                <pt idx="12">
                  <v>28.75765969579029</v>
                </pt>
                <pt idx="13">
                  <v>18.54077253218886</v>
                </pt>
                <pt idx="14">
                  <v>3.076923076923078</v>
                </pt>
                <pt idx="15">
                  <v>23.28638497652589</v>
                </pt>
                <pt idx="16">
                  <v>11.48325358851675</v>
                </pt>
                <pt idx="17">
                  <v>8.582375478927238</v>
                </pt>
                <pt idx="18">
                  <v>7.790262172284629</v>
                </pt>
                <pt idx="19">
                  <v>11.08225108225114</v>
                </pt>
              </numCache>
            </numRef>
          </val>
          <smooth val="0"/>
        </ser>
        <ser>
          <idx val="16"/>
          <order val="16"/>
          <tx>
            <strRef>
              <f>'Drinking Data'!$O$19</f>
              <strCache>
                <ptCount val="1"/>
                <pt idx="0">
                  <v>AB0030-17</v>
                </pt>
              </strCache>
            </strRef>
          </tx>
          <spPr>
            <a:ln cap="rnd" w="38100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Data'!$P$19:$AN$19</f>
              <numCache>
                <formatCode>0.00</formatCode>
                <ptCount val="25"/>
                <pt idx="0">
                  <v>12.929292929293</v>
                </pt>
                <pt idx="1">
                  <v>25.050505050505</v>
                </pt>
                <pt idx="2">
                  <v>24.24242424242425</v>
                </pt>
                <pt idx="3">
                  <v>21.81818181818184</v>
                </pt>
                <pt idx="4">
                  <v>16.16161616161616</v>
                </pt>
                <pt idx="5">
                  <v>31.37254901960785</v>
                </pt>
                <pt idx="6">
                  <v>19.6078431372549</v>
                </pt>
                <pt idx="7">
                  <v>20.08968609865469</v>
                </pt>
                <pt idx="8">
                  <v>12.07547169811312</v>
                </pt>
                <pt idx="9">
                  <v>14.04580152671746</v>
                </pt>
                <pt idx="10">
                  <v>10.19607843137264</v>
                </pt>
                <pt idx="11">
                  <v>18.60465116279081</v>
                </pt>
                <pt idx="12">
                  <v>8.610411107361333</v>
                </pt>
                <pt idx="13">
                  <v>17.23076923076922</v>
                </pt>
                <pt idx="14">
                  <v>2.41509433962259</v>
                </pt>
                <pt idx="15">
                  <v>21.38613861386141</v>
                </pt>
                <pt idx="16">
                  <v>20.08968609865469</v>
                </pt>
                <pt idx="17">
                  <v>10.86792452830196</v>
                </pt>
                <pt idx="18">
                  <v>7.164179104477545</v>
                </pt>
                <pt idx="19">
                  <v>11.00917431192661</v>
                </pt>
              </numCache>
            </numRef>
          </val>
          <smooth val="0"/>
        </ser>
        <ser>
          <idx val="17"/>
          <order val="17"/>
          <tx>
            <strRef>
              <f>'Drinking Data'!$O$20</f>
              <strCache>
                <ptCount val="1"/>
                <pt idx="0">
                  <v>AB0030-18</v>
                </pt>
              </strCache>
            </strRef>
          </tx>
          <spPr>
            <a:ln cap="rnd" w="38100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Data'!$P$20:$AN$20</f>
              <numCache>
                <formatCode>0.00</formatCode>
                <ptCount val="25"/>
                <pt idx="0">
                  <v>12.97297297297295</v>
                </pt>
                <pt idx="1">
                  <v>7.207207207207209</v>
                </pt>
                <pt idx="2">
                  <v>10.81081081081081</v>
                </pt>
                <pt idx="3">
                  <v>12.25225225225227</v>
                </pt>
                <pt idx="4">
                  <v>13.69369369369374</v>
                </pt>
                <pt idx="5">
                  <v>20.42553191489362</v>
                </pt>
                <pt idx="6">
                  <v>14.97872340425534</v>
                </pt>
                <pt idx="7">
                  <v>17.14285714285709</v>
                </pt>
                <pt idx="8">
                  <v>16.41025641025639</v>
                </pt>
                <pt idx="9">
                  <v>16.32653061224481</v>
                </pt>
                <pt idx="10">
                  <v>14.97872340425534</v>
                </pt>
                <pt idx="11">
                  <v>19.51219512195133</v>
                </pt>
                <pt idx="12">
                  <v>0</v>
                </pt>
                <pt idx="13">
                  <v>8.067226890756322</v>
                </pt>
                <pt idx="14">
                  <v>4.866920152091238</v>
                </pt>
                <pt idx="15">
                  <v>16.07655502392351</v>
                </pt>
                <pt idx="16">
                  <v>17.85714285714286</v>
                </pt>
                <pt idx="17">
                  <v>17.58241758241767</v>
                </pt>
                <pt idx="18">
                  <v>10.79365079365072</v>
                </pt>
                <pt idx="19">
                  <v>6.504065040650407</v>
                </pt>
              </numCache>
            </numRef>
          </val>
          <smooth val="0"/>
        </ser>
        <ser>
          <idx val="18"/>
          <order val="18"/>
          <tx>
            <strRef>
              <f>'Drinking Data'!$O$21</f>
              <strCache>
                <ptCount val="1"/>
                <pt idx="0">
                  <v>AB0030-19</v>
                </pt>
              </strCache>
            </strRef>
          </tx>
          <spPr>
            <a:ln cap="rnd" w="38100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Data'!$P$21:$AN$21</f>
              <numCache>
                <formatCode>0.00</formatCode>
                <ptCount val="25"/>
                <pt idx="0">
                  <v>16.08465608465602</v>
                </pt>
                <pt idx="1">
                  <v>22.85714285714289</v>
                </pt>
                <pt idx="2">
                  <v>24.5502645502646</v>
                </pt>
                <pt idx="3">
                  <v>26.2433862433862</v>
                </pt>
                <pt idx="4">
                  <v>15.23809523809522</v>
                </pt>
                <pt idx="5">
                  <v>22.73684210526319</v>
                </pt>
                <pt idx="6">
                  <v>17.68421052631574</v>
                </pt>
                <pt idx="7">
                  <v>13.94495412844041</v>
                </pt>
                <pt idx="8">
                  <v>16.69565217391299</v>
                </pt>
                <pt idx="9">
                  <v>15.72649572649561</v>
                </pt>
                <pt idx="10">
                  <v>26.10526315789469</v>
                </pt>
                <pt idx="11">
                  <v>35.72815533980589</v>
                </pt>
                <pt idx="12">
                  <v>0</v>
                </pt>
                <pt idx="13">
                  <v>16.37795275590557</v>
                </pt>
                <pt idx="14">
                  <v>4.173913043478222</v>
                </pt>
                <pt idx="15">
                  <v>15.85585585585598</v>
                </pt>
                <pt idx="16">
                  <v>17.61467889908261</v>
                </pt>
                <pt idx="17">
                  <v>6.956521739130436</v>
                </pt>
                <pt idx="18">
                  <v>10.23999999999996</v>
                </pt>
                <pt idx="19">
                  <v>18.12807881773397</v>
                </pt>
              </numCache>
            </numRef>
          </val>
          <smooth val="0"/>
        </ser>
        <ser>
          <idx val="19"/>
          <order val="19"/>
          <tx>
            <strRef>
              <f>'Drinking Data'!$O$22</f>
              <strCache>
                <ptCount val="1"/>
                <pt idx="0">
                  <v>AB0030-20</v>
                </pt>
              </strCache>
            </strRef>
          </tx>
          <spPr>
            <a:ln cap="rnd" w="38100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Data'!$P$22:$AN$22</f>
              <numCache>
                <formatCode>0.00</formatCode>
                <ptCount val="25"/>
                <pt idx="0">
                  <v>8.930232558139558</v>
                </pt>
                <pt idx="1">
                  <v>8.186046511627971</v>
                </pt>
                <pt idx="2">
                  <v>11.16279069767442</v>
                </pt>
                <pt idx="3">
                  <v>8.930232558139451</v>
                </pt>
                <pt idx="4">
                  <v>226.9767441860465</v>
                </pt>
                <pt idx="5">
                  <v>7.787610619469087</v>
                </pt>
                <pt idx="6">
                  <v>14.8672566371681</v>
                </pt>
                <pt idx="7">
                  <v>30.15706806282718</v>
                </pt>
                <pt idx="8">
                  <v>6.929133858267681</v>
                </pt>
                <pt idx="9">
                  <v>7.213114754098323</v>
                </pt>
                <pt idx="10">
                  <v>14.15929203539823</v>
                </pt>
                <pt idx="11">
                  <v>12.99492385786809</v>
                </pt>
                <pt idx="12">
                  <v>0</v>
                </pt>
                <pt idx="13">
                  <v>4.258555133079865</v>
                </pt>
                <pt idx="14">
                  <v>4.392156862745027</v>
                </pt>
                <pt idx="15">
                  <v>17.77777777777782</v>
                </pt>
                <pt idx="16">
                  <v>16.7539267015708</v>
                </pt>
                <pt idx="17">
                  <v>20.15748031496074</v>
                </pt>
                <pt idx="18">
                  <v>11.29411764705881</v>
                </pt>
                <pt idx="19">
                  <v>177.3913043478261</v>
                </pt>
              </numCache>
            </numRef>
          </val>
          <smooth val="0"/>
        </ser>
        <ser>
          <idx val="20"/>
          <order val="20"/>
          <tx>
            <strRef>
              <f>'Drinking Data'!$O$23</f>
              <strCache>
                <ptCount val="1"/>
                <pt idx="0">
                  <v>AB0030-21</v>
                </pt>
              </strCache>
            </strRef>
          </tx>
          <spPr>
            <a:ln cap="rnd" w="38100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Data'!$P$23:$AN$23</f>
              <numCache>
                <formatCode>0.00</formatCode>
                <ptCount val="25"/>
                <pt idx="0">
                  <v>10</v>
                </pt>
                <pt idx="1">
                  <v>11.33333333333335</v>
                </pt>
                <pt idx="2">
                  <v>12.66666666666661</v>
                </pt>
                <pt idx="3">
                  <v>9.333333333333371</v>
                </pt>
                <pt idx="4">
                  <v>13.33333333333334</v>
                </pt>
                <pt idx="5">
                  <v>9.230769230769234</v>
                </pt>
                <pt idx="6">
                  <v>7.999999999999896</v>
                </pt>
                <pt idx="7">
                  <v>14.54545454545455</v>
                </pt>
                <pt idx="8">
                  <v>16.56320270257476</v>
                </pt>
                <pt idx="9">
                  <v>19.22746781115878</v>
                </pt>
                <pt idx="10">
                  <v>13.53846153846156</v>
                </pt>
                <pt idx="11">
                  <v>24.03755868544603</v>
                </pt>
                <pt idx="12">
                  <v>-0.7655502392344065</v>
                </pt>
                <pt idx="13">
                  <v>9.808429118773912</v>
                </pt>
                <pt idx="14">
                  <v>4.409448818897567</v>
                </pt>
                <pt idx="15">
                  <v>17.14285714285719</v>
                </pt>
                <pt idx="16">
                  <v>5.818181818181798</v>
                </pt>
                <pt idx="17">
                  <v>16.02294971194417</v>
                </pt>
                <pt idx="18">
                  <v>9.87654320987645</v>
                </pt>
                <pt idx="19">
                  <v>10.34220532319393</v>
                </pt>
              </numCache>
            </numRef>
          </val>
          <smooth val="0"/>
        </ser>
        <ser>
          <idx val="21"/>
          <order val="21"/>
          <tx>
            <strRef>
              <f>'Drinking Data'!$O$24</f>
              <strCache>
                <ptCount val="1"/>
                <pt idx="0">
                  <v>AB0030-22</v>
                </pt>
              </strCache>
            </strRef>
          </tx>
          <spPr>
            <a:ln cap="rnd" w="38100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Data'!$P$24:$AN$24</f>
              <numCache>
                <formatCode>0.00</formatCode>
                <ptCount val="25"/>
                <pt idx="0">
                  <v>11.95020746887974</v>
                </pt>
                <pt idx="1">
                  <v>7.302904564315314</v>
                </pt>
                <pt idx="2">
                  <v>13.27800829875519</v>
                </pt>
                <pt idx="3">
                  <v>3.319502074688797</v>
                </pt>
                <pt idx="4">
                  <v>6.639004149377594</v>
                </pt>
                <pt idx="5">
                  <v>10.86792452830187</v>
                </pt>
                <pt idx="6">
                  <v>6.64150943396223</v>
                </pt>
                <pt idx="7">
                  <v>20.09302325581398</v>
                </pt>
                <pt idx="8">
                  <v>0.9220083233778269</v>
                </pt>
                <pt idx="9">
                  <v>17.84615384615388</v>
                </pt>
                <pt idx="10">
                  <v>13.28301886792455</v>
                </pt>
                <pt idx="11">
                  <v>15.04950495049509</v>
                </pt>
                <pt idx="12">
                  <v>17.9372197309417</v>
                </pt>
                <pt idx="13">
                  <v>2.415094339622677</v>
                </pt>
                <pt idx="14">
                  <v>4.88549618320609</v>
                </pt>
                <pt idx="15">
                  <v>29.80392156862744</v>
                </pt>
                <pt idx="16">
                  <v>16.37209302325584</v>
                </pt>
                <pt idx="17">
                  <v>1.671834016465837</v>
                </pt>
                <pt idx="18">
                  <v>6.784452296819805</v>
                </pt>
                <pt idx="19">
                  <v>4.758364312267727</v>
                </pt>
              </numCache>
            </numRef>
          </val>
          <smooth val="0"/>
        </ser>
        <ser>
          <idx val="22"/>
          <order val="22"/>
          <tx>
            <strRef>
              <f>'Drinking Data'!$O$25</f>
              <strCache>
                <ptCount val="1"/>
                <pt idx="0">
                  <v>AB0030-23</v>
                </pt>
              </strCache>
            </strRef>
          </tx>
          <spPr>
            <a:ln cap="rnd" w="38100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Data'!$P$25:$AN$25</f>
              <numCache>
                <formatCode>0.00</formatCode>
                <ptCount val="25"/>
                <pt idx="0">
                  <v>10.28112449799202</v>
                </pt>
                <pt idx="1">
                  <v>13.49397590361442</v>
                </pt>
                <pt idx="2">
                  <v>10.92369477911648</v>
                </pt>
                <pt idx="3">
                  <v>12.2088353413655</v>
                </pt>
                <pt idx="4">
                  <v>14.77911646586344</v>
                </pt>
                <pt idx="5">
                  <v>10.9505703422053</v>
                </pt>
                <pt idx="6">
                  <v>18.85931558935358</v>
                </pt>
                <pt idx="7">
                  <v>17.9512195121951</v>
                </pt>
                <pt idx="8">
                  <v>0</v>
                </pt>
                <pt idx="9">
                  <v>16.13445378151255</v>
                </pt>
                <pt idx="10">
                  <v>18.85931558935367</v>
                </pt>
                <pt idx="11">
                  <v>10.71770334928234</v>
                </pt>
                <pt idx="12">
                  <v>25</v>
                </pt>
                <pt idx="13">
                  <v>13.47985347985355</v>
                </pt>
                <pt idx="14">
                  <v>9.142857142857087</v>
                </pt>
                <pt idx="15">
                  <v>20.42553191489362</v>
                </pt>
                <pt idx="16">
                  <v>20.29268292682934</v>
                </pt>
                <pt idx="17">
                  <v>0</v>
                </pt>
                <pt idx="18">
                  <v>6.374501992031782</v>
                </pt>
                <pt idx="19">
                  <v>7.790262172284714</v>
                </pt>
              </numCache>
            </numRef>
          </val>
          <smooth val="0"/>
        </ser>
        <ser>
          <idx val="23"/>
          <order val="23"/>
          <tx>
            <strRef>
              <f>'Drinking Data'!$O$26</f>
              <strCache>
                <ptCount val="1"/>
                <pt idx="0">
                  <v>AB0030-24</v>
                </pt>
              </strCache>
            </strRef>
          </tx>
          <spPr>
            <a:ln cap="rnd" w="38100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>
                  <a:lumMod val="8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Data'!$P$26:$AN$26</f>
              <numCache>
                <formatCode>0.00</formatCode>
                <ptCount val="25"/>
                <pt idx="0">
                  <v>10.85972850678733</v>
                </pt>
                <pt idx="1">
                  <v>0</v>
                </pt>
                <pt idx="2">
                  <v>10.13574660633478</v>
                </pt>
                <pt idx="3">
                  <v>12.30769230769233</v>
                </pt>
                <pt idx="4">
                  <v>7.963800904977334</v>
                </pt>
                <pt idx="5">
                  <v>12.52173913043486</v>
                </pt>
                <pt idx="6">
                  <v>9.739130434782549</v>
                </pt>
                <pt idx="7">
                  <v>17.86407766990289</v>
                </pt>
                <pt idx="8">
                  <v>0</v>
                </pt>
                <pt idx="9">
                  <v>13.85826771653536</v>
                </pt>
                <pt idx="10">
                  <v>7.652173913043538</v>
                </pt>
                <pt idx="11">
                  <v>10.09009009009013</v>
                </pt>
                <pt idx="12">
                  <v>16.88073394495422</v>
                </pt>
                <pt idx="13">
                  <v>16.69565217391309</v>
                </pt>
                <pt idx="14">
                  <v>4.786324786324806</v>
                </pt>
                <pt idx="15">
                  <v>16.8421052631579</v>
                </pt>
                <pt idx="16">
                  <v>17.86407766990289</v>
                </pt>
                <pt idx="17">
                  <v>0</v>
                </pt>
                <pt idx="18">
                  <v>5.413533834586415</v>
                </pt>
                <pt idx="19">
                  <v>8.00000000000002</v>
                </pt>
              </numCache>
            </numRef>
          </val>
          <smooth val="0"/>
        </ser>
        <ser>
          <idx val="24"/>
          <order val="24"/>
          <tx>
            <strRef>
              <f>'Drinking Data'!$O$27</f>
              <strCache>
                <ptCount val="1"/>
                <pt idx="0">
                  <v>AB0030-25</v>
                </pt>
              </strCache>
            </strRef>
          </tx>
          <spPr>
            <a:ln cap="rnd" w="38100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Data'!$P$27:$AN$27</f>
              <numCache>
                <formatCode>0.00</formatCode>
                <ptCount val="25"/>
                <pt idx="0">
                  <v>8.559670781892986</v>
                </pt>
                <pt idx="1">
                  <v>11.85185185185193</v>
                </pt>
                <pt idx="2">
                  <v>12.51028806584357</v>
                </pt>
                <pt idx="3">
                  <v>8.559670781892986</v>
                </pt>
                <pt idx="4">
                  <v>9.876543209876544</v>
                </pt>
                <pt idx="5">
                  <v>8.784313725490232</v>
                </pt>
                <pt idx="6">
                  <v>8.784313725490232</v>
                </pt>
                <pt idx="7">
                  <v>16.24365482233503</v>
                </pt>
                <pt idx="8">
                  <v>0</v>
                </pt>
                <pt idx="9">
                  <v>6.69201520912544</v>
                </pt>
                <pt idx="10">
                  <v>7.529411764705901</v>
                </pt>
                <pt idx="11">
                  <v>13.33333333333342</v>
                </pt>
                <pt idx="12">
                  <v>15.07853403141371</v>
                </pt>
                <pt idx="13">
                  <v>15.74803149606299</v>
                </pt>
                <pt idx="14">
                  <v>5.90163934426224</v>
                </pt>
                <pt idx="15">
                  <v>13.45132743362836</v>
                </pt>
                <pt idx="16">
                  <v>14.6192893401015</v>
                </pt>
                <pt idx="17">
                  <v>0</v>
                </pt>
                <pt idx="18">
                  <v>5.882352941176388</v>
                </pt>
                <pt idx="19">
                  <v>3.706563706563672</v>
                </pt>
              </numCache>
            </numRef>
          </val>
          <smooth val="0"/>
        </ser>
        <ser>
          <idx val="25"/>
          <order val="25"/>
          <tx>
            <strRef>
              <f>'Drinking Data'!$O$28</f>
              <strCache>
                <ptCount val="1"/>
                <pt idx="0">
                  <v>AB0030-26</v>
                </pt>
              </strCache>
            </strRef>
          </tx>
          <spPr>
            <a:ln cap="rnd" w="38100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Data'!$P$28:$AN$28</f>
              <numCache>
                <formatCode>0.00</formatCode>
                <ptCount val="25"/>
                <pt idx="0">
                  <v>11.80327868852467</v>
                </pt>
                <pt idx="1">
                  <v>15.73770491803274</v>
                </pt>
                <pt idx="2">
                  <v>17.04918032786891</v>
                </pt>
                <pt idx="3">
                  <v>18.3606557377049</v>
                </pt>
                <pt idx="4">
                  <v>21.63934426229507</v>
                </pt>
                <pt idx="5">
                  <v>8.18897637795274</v>
                </pt>
                <pt idx="6">
                  <v>17.63779527559054</v>
                </pt>
                <pt idx="7">
                  <v>22.53521126760564</v>
                </pt>
                <pt idx="8">
                  <v>218.1818181818182</v>
                </pt>
                <pt idx="9">
                  <v>7.35632183908039</v>
                </pt>
                <pt idx="10">
                  <v>25.19685039370088</v>
                </pt>
                <pt idx="11">
                  <v>21.42857142857153</v>
                </pt>
                <pt idx="12">
                  <v>18.18181818181818</v>
                </pt>
                <pt idx="13">
                  <v>16.0803576898175</v>
                </pt>
                <pt idx="14">
                  <v>8.927038626609423</v>
                </pt>
                <pt idx="15">
                  <v>16.61538461538463</v>
                </pt>
                <pt idx="16">
                  <v>-21.78403755868538</v>
                </pt>
                <pt idx="17">
                  <v>2.222222222222201</v>
                </pt>
                <pt idx="18">
                  <v>4.555160142348739</v>
                </pt>
                <pt idx="19">
                  <v>6.59176029962552</v>
                </pt>
              </numCache>
            </numRef>
          </val>
          <smooth val="0"/>
        </ser>
        <ser>
          <idx val="26"/>
          <order val="26"/>
          <tx>
            <strRef>
              <f>'Drinking Data'!$O$29</f>
              <strCache>
                <ptCount val="1"/>
                <pt idx="0">
                  <v>AB0030-27</v>
                </pt>
              </strCache>
            </strRef>
          </tx>
          <spPr>
            <a:ln cap="rnd" w="38100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Data'!$P$29:$AN$29</f>
              <numCache>
                <formatCode>0.00</formatCode>
                <ptCount val="25"/>
                <pt idx="0">
                  <v>6.848249027237319</v>
                </pt>
                <pt idx="1">
                  <v>6.848249027237407</v>
                </pt>
                <pt idx="2">
                  <v>14.31906614785991</v>
                </pt>
                <pt idx="3">
                  <v>211.6731517509728</v>
                </pt>
                <pt idx="4">
                  <v>18.05447470817125</v>
                </pt>
                <pt idx="5">
                  <v>188.7022900763359</v>
                </pt>
                <pt idx="6">
                  <v>18.93129770992363</v>
                </pt>
                <pt idx="7">
                  <v>17.42574257425745</v>
                </pt>
                <pt idx="8">
                  <v>20.80717488789232</v>
                </pt>
                <pt idx="9">
                  <v>2.415094339622677</v>
                </pt>
                <pt idx="10">
                  <v>11.60305343511454</v>
                </pt>
                <pt idx="11">
                  <v>23.52941176470589</v>
                </pt>
                <pt idx="12">
                  <v>18.6046511627907</v>
                </pt>
                <pt idx="13">
                  <v>0.929796451562194</v>
                </pt>
                <pt idx="14">
                  <v>6.153846153846155</v>
                </pt>
                <pt idx="15">
                  <v>11.47169811320758</v>
                </pt>
                <pt idx="16">
                  <v>22.17821782178227</v>
                </pt>
                <pt idx="17">
                  <v>6.694560669455973</v>
                </pt>
                <pt idx="18">
                  <v>2.952029520295119</v>
                </pt>
                <pt idx="19">
                  <v>5.970149253731428</v>
                </pt>
              </numCache>
            </numRef>
          </val>
          <smooth val="0"/>
        </ser>
        <ser>
          <idx val="27"/>
          <order val="27"/>
          <tx>
            <strRef>
              <f>'Drinking Data'!$O$30</f>
              <strCache>
                <ptCount val="1"/>
                <pt idx="0">
                  <v>AB0030-28</v>
                </pt>
              </strCache>
            </strRef>
          </tx>
          <spPr>
            <a:ln cap="rnd" w="38100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Data'!$P$30:$AN$30</f>
              <numCache>
                <formatCode>0.00</formatCode>
                <ptCount val="25"/>
                <pt idx="0">
                  <v>13.16872427983539</v>
                </pt>
                <pt idx="1">
                  <v>5.267489711934138</v>
                </pt>
                <pt idx="2">
                  <v>12.51028806584366</v>
                </pt>
                <pt idx="3">
                  <v>13.16872427983539</v>
                </pt>
                <pt idx="4">
                  <v>10.53497942386828</v>
                </pt>
                <pt idx="5">
                  <v>8.48979591836733</v>
                </pt>
                <pt idx="6">
                  <v>14.36734693877553</v>
                </pt>
                <pt idx="7">
                  <v>16.84210526315792</v>
                </pt>
                <pt idx="8">
                  <v>22.85714285714278</v>
                </pt>
                <pt idx="9">
                  <v>19.92673992673988</v>
                </pt>
                <pt idx="10">
                  <v>16.97959183673475</v>
                </pt>
                <pt idx="11">
                  <v>14.29787234042559</v>
                </pt>
                <pt idx="12">
                  <v>18.73170731707311</v>
                </pt>
                <pt idx="13">
                  <v>0</v>
                </pt>
                <pt idx="14">
                  <v>6.050420168067171</v>
                </pt>
                <pt idx="15">
                  <v>16.425855513308</v>
                </pt>
                <pt idx="16">
                  <v>16.84210526315792</v>
                </pt>
                <pt idx="17">
                  <v>7.521367521367483</v>
                </pt>
                <pt idx="18">
                  <v>6.089965397923844</v>
                </pt>
                <pt idx="19">
                  <v>6.349206349206351</v>
                </pt>
              </numCache>
            </numRef>
          </val>
          <smooth val="0"/>
        </ser>
        <ser>
          <idx val="28"/>
          <order val="28"/>
          <tx>
            <strRef>
              <f>'Drinking Data'!$O$31</f>
              <strCache>
                <ptCount val="1"/>
                <pt idx="0">
                  <v>AB0030-29</v>
                </pt>
              </strCache>
            </strRef>
          </tx>
          <spPr>
            <a:ln cap="rnd" w="38100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marker>
          <val>
            <numRef>
              <f>'Drinking Data'!$P$31:$AN$31</f>
              <numCache>
                <formatCode>0.00</formatCode>
                <ptCount val="25"/>
                <pt idx="0">
                  <v>11.77489177489179</v>
                </pt>
                <pt idx="1">
                  <v>13.1601731601731</v>
                </pt>
                <pt idx="2">
                  <v>18.70129870129872</v>
                </pt>
                <pt idx="3">
                  <v>14.54545454545451</v>
                </pt>
                <pt idx="4">
                  <v>21.47186147186153</v>
                </pt>
                <pt idx="5">
                  <v>15.04273504273507</v>
                </pt>
                <pt idx="6">
                  <v>18.46153846153848</v>
                </pt>
                <pt idx="7">
                  <v>12.97297297297295</v>
                </pt>
                <pt idx="8">
                  <v>11.74311926605501</v>
                </pt>
                <pt idx="9">
                  <v>13.91304347826077</v>
                </pt>
                <pt idx="10">
                  <v>19.14529914529922</v>
                </pt>
                <pt idx="11">
                  <v>27.78947368421063</v>
                </pt>
                <pt idx="12">
                  <v>14.7572815533981</v>
                </pt>
                <pt idx="13">
                  <v>0</v>
                </pt>
                <pt idx="14">
                  <v>3.779527559055083</v>
                </pt>
                <pt idx="15">
                  <v>11.82608695652176</v>
                </pt>
                <pt idx="16">
                  <v>30.99099099099108</v>
                </pt>
                <pt idx="17">
                  <v>7.3394495412843</v>
                </pt>
                <pt idx="18">
                  <v>6.10169491525418</v>
                </pt>
                <pt idx="19">
                  <v>9.600000000000001</v>
                </pt>
              </numCache>
            </numRef>
          </val>
          <smooth val="0"/>
        </ser>
        <ser>
          <idx val="29"/>
          <order val="29"/>
          <tx>
            <strRef>
              <f>'Drinking Data'!$O$32</f>
              <strCache>
                <ptCount val="1"/>
                <pt idx="0">
                  <v>AB0030-30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'Drinking Data'!$P$32:$AN$32</f>
              <numCache>
                <formatCode>0.00</formatCode>
                <ptCount val="25"/>
                <pt idx="0">
                  <v>12.99145299145303</v>
                </pt>
                <pt idx="1">
                  <v>21.19658119658116</v>
                </pt>
                <pt idx="2">
                  <v>11.62393162393164</v>
                </pt>
                <pt idx="3">
                  <v>10.9401709401709</v>
                </pt>
                <pt idx="4">
                  <v>13.67521367521368</v>
                </pt>
                <pt idx="5">
                  <v>11.80327868852457</v>
                </pt>
                <pt idx="6">
                  <v>7.86885245901632</v>
                </pt>
                <pt idx="7">
                  <v>19.99999999999991</v>
                </pt>
                <pt idx="8">
                  <v>16.75392670157068</v>
                </pt>
                <pt idx="9">
                  <v>15.74803149606299</v>
                </pt>
                <pt idx="10">
                  <v>15.73770491803283</v>
                </pt>
                <pt idx="11">
                  <v>116.8141592920354</v>
                </pt>
                <pt idx="12">
                  <v>21.11675126903549</v>
                </pt>
                <pt idx="13">
                  <v>0</v>
                </pt>
                <pt idx="14">
                  <v>1.825095057034203</v>
                </pt>
                <pt idx="15">
                  <v>15.68627450980401</v>
                </pt>
                <pt idx="16">
                  <v>17.03703703703702</v>
                </pt>
                <pt idx="17">
                  <v>3.106796116504788</v>
                </pt>
                <pt idx="18">
                  <v>7.563636363636348</v>
                </pt>
                <pt idx="19">
                  <v>8.784313725490142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136334808"/>
        <axId val="2131111976"/>
      </lineChart>
      <catAx>
        <axId val="21363348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1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1111976"/>
        <crosses val="autoZero"/>
        <auto val="1"/>
        <lblAlgn val="ctr"/>
        <lblOffset val="100"/>
        <noMultiLvlLbl val="0"/>
      </catAx>
      <valAx>
        <axId val="2131111976"/>
        <scaling>
          <orientation val="minMax"/>
        </scaling>
        <delete val="0"/>
        <axPos val="l"/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6334808"/>
        <crosses val="autoZero"/>
        <crossBetween val="between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Berger, Anthony L</author>
  </authors>
  <commentList>
    <comment authorId="0" ref="B6" shapeId="0">
      <text>
        <t>Berger, Anthony L:
Data lost</t>
      </text>
    </comment>
    <comment authorId="0" ref="F6" shapeId="0">
      <text>
        <t>Berger, Anthony L:
Data Lost</t>
      </text>
    </comment>
    <comment authorId="0" ref="J6" shapeId="0">
      <text>
        <t>Berger, Anthony L:
Data lost</t>
      </text>
    </comment>
  </commentList>
</comments>
</file>

<file path=xl/comments/comment2.xml><?xml version="1.0" encoding="utf-8"?>
<comments xmlns="http://schemas.openxmlformats.org/spreadsheetml/2006/main">
  <authors>
    <author>Berger, Anthony L</author>
  </authors>
  <commentList>
    <comment authorId="0" ref="AH4" shapeId="0">
      <text>
        <t>Berger, Anthony L:
Vehicle injection immediately prior to IA2BC</t>
      </text>
    </comment>
    <comment authorId="0" ref="AH5" shapeId="0">
      <text>
        <t>Berger, Anthony L:
Vehicle injection immediately prior to IA2BC</t>
      </text>
    </comment>
    <comment authorId="0" ref="AH6" shapeId="0">
      <text>
        <t>Berger, Anthony L:
1mg/kg Bumetanide injection immediately prior to IA2BC</t>
      </text>
    </comment>
    <comment authorId="0" ref="AI6" shapeId="0">
      <text>
        <t>Berger, Anthony L:
Vehicle injection immediately prior to IA2BC</t>
      </text>
    </comment>
    <comment authorId="0" ref="AH7" shapeId="0">
      <text>
        <t>Berger, Anthony L:
1mg/kg Bumetanide injection immediately prior to IA2BC</t>
      </text>
    </comment>
    <comment authorId="0" ref="AI7" shapeId="0">
      <text>
        <t>Berger, Anthony L:
Vehicle injection immediately prior to IA2BC</t>
      </text>
    </comment>
    <comment authorId="0" ref="AH8" shapeId="0">
      <text>
        <t>Berger, Anthony L:
1mg/kg Bumetanide injection immediately prior to IA2BC</t>
      </text>
    </comment>
    <comment authorId="0" ref="AI8" shapeId="0">
      <text>
        <t>Berger, Anthony L:
Vehicle injection immediately prior to IA2BC</t>
      </text>
    </comment>
    <comment authorId="0" ref="AH9" shapeId="0">
      <text>
        <t>Berger, Anthony L:
Vehicle injection immediately prior to IA2BC</t>
      </text>
    </comment>
    <comment authorId="0" ref="AH10" shapeId="0">
      <text>
        <t>Berger, Anthony L:
Vehicle injection immediately prior to IA2BC</t>
      </text>
    </comment>
    <comment authorId="0" ref="AH11" shapeId="0">
      <text>
        <t>Berger, Anthony L:
Vehicle injection immediately prior to IA2BC</t>
      </text>
    </comment>
    <comment authorId="0" ref="AH12" shapeId="0">
      <text>
        <t>Berger, Anthony L:
1mg/kg Bumetanide injection immediately prior to IA2BC</t>
      </text>
    </comment>
    <comment authorId="0" ref="AI12" shapeId="0">
      <text>
        <t>Berger, Anthony L:
Vehicle injection immediately prior to IA2BC</t>
      </text>
    </comment>
    <comment authorId="0" ref="AH13" shapeId="0">
      <text>
        <t>Berger, Anthony L:
1mg/kg Bumetanide injection immediately prior to IA2BC</t>
      </text>
    </comment>
    <comment authorId="0" ref="AI13" shapeId="0">
      <text>
        <t>Berger, Anthony L:
Vehicle injection immediately prior to IA2BC</t>
      </text>
    </comment>
    <comment authorId="0" ref="AH14" shapeId="0">
      <text>
        <t>Berger, Anthony L:
1mg/kg Bumetanide injection immediately prior to IA2BC</t>
      </text>
    </comment>
    <comment authorId="0" ref="AI14" shapeId="0">
      <text>
        <t>Berger, Anthony L:
Vehicle injection immediately prior to IA2BC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14</col>
      <colOff>-1</colOff>
      <row>134</row>
      <rowOff>0</rowOff>
    </from>
    <to>
      <col>27</col>
      <colOff>547686</colOff>
      <row>134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675409</colOff>
      <row>163</row>
      <rowOff>51955</rowOff>
    </from>
    <to>
      <col>25</col>
      <colOff>561824</colOff>
      <row>186</row>
      <rowOff>28423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26</col>
      <colOff>467591</colOff>
      <row>163</row>
      <rowOff>34637</rowOff>
    </from>
    <to>
      <col>40</col>
      <colOff>215460</colOff>
      <row>186</row>
      <rowOff>11105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13</col>
      <colOff>744681</colOff>
      <row>186</row>
      <rowOff>190501</rowOff>
    </from>
    <to>
      <col>25</col>
      <colOff>631096</colOff>
      <row>209</row>
      <rowOff>166968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26</col>
      <colOff>432955</colOff>
      <row>186</row>
      <rowOff>173182</rowOff>
    </from>
    <to>
      <col>40</col>
      <colOff>180824</colOff>
      <row>209</row>
      <rowOff>149649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14</col>
      <colOff>0</colOff>
      <row>110</row>
      <rowOff>86591</rowOff>
    </from>
    <to>
      <col>40</col>
      <colOff>606137</colOff>
      <row>148</row>
      <rowOff>138545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14</col>
      <colOff>103910</colOff>
      <row>42</row>
      <rowOff>103909</rowOff>
    </from>
    <to>
      <col>40</col>
      <colOff>675410</colOff>
      <row>75</row>
      <rowOff>34636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14</col>
      <colOff>256310</colOff>
      <row>43</row>
      <rowOff>48491</rowOff>
    </from>
    <to>
      <col>41</col>
      <colOff>83128</colOff>
      <row>75</row>
      <rowOff>187036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ats%2020%25%20TBC.xlsx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rinking Data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31"/>
  <sheetViews>
    <sheetView workbookViewId="0">
      <selection activeCell="K22" sqref="K22"/>
    </sheetView>
  </sheetViews>
  <sheetFormatPr baseColWidth="8" defaultColWidth="8.85546875" defaultRowHeight="15" outlineLevelCol="0"/>
  <cols>
    <col customWidth="1" max="1" min="1" style="129" width="11.85546875"/>
    <col customWidth="1" max="2" min="2" style="129" width="11.7109375"/>
    <col customWidth="1" max="3" min="3" style="129" width="14.42578125"/>
    <col customWidth="1" max="5" min="5" style="129" width="10.42578125"/>
    <col customWidth="1" max="6" min="6" style="129" width="11.85546875"/>
    <col customWidth="1" max="7" min="7" style="129" width="14.42578125"/>
    <col customWidth="1" max="9" min="9" style="129" width="11"/>
    <col customWidth="1" max="10" min="10" style="129" width="12.28515625"/>
    <col customWidth="1" max="11" min="11" style="129" width="13"/>
    <col customWidth="1" max="15" min="15" style="129" width="14.140625"/>
  </cols>
  <sheetData>
    <row customFormat="1" r="1" s="126" spans="1:23">
      <c r="A1" s="125" t="s">
        <v>0</v>
      </c>
      <c r="E1" s="125" t="s">
        <v>1</v>
      </c>
      <c r="I1" s="125" t="s">
        <v>2</v>
      </c>
      <c r="M1" s="125" t="s">
        <v>3</v>
      </c>
    </row>
    <row customFormat="1" customHeight="1" ht="27.95" r="2" s="126" spans="1:23">
      <c r="A2" s="84" t="n"/>
      <c r="B2" s="86" t="s">
        <v>4</v>
      </c>
      <c r="C2" s="87" t="s">
        <v>5</v>
      </c>
      <c r="E2" s="84" t="n"/>
      <c r="F2" s="86" t="s">
        <v>4</v>
      </c>
      <c r="G2" s="87" t="s">
        <v>5</v>
      </c>
      <c r="I2" s="84" t="n"/>
      <c r="J2" s="86" t="s">
        <v>4</v>
      </c>
      <c r="K2" s="87" t="s">
        <v>5</v>
      </c>
      <c r="M2" s="84" t="n"/>
      <c r="N2" s="86" t="s">
        <v>4</v>
      </c>
      <c r="O2" s="87" t="s">
        <v>5</v>
      </c>
    </row>
    <row r="3" spans="1:23">
      <c r="A3" s="85" t="s">
        <v>6</v>
      </c>
      <c r="B3" t="n">
        <v>5.59999999999991</v>
      </c>
      <c r="C3" s="92" t="n">
        <v>2.399999999999978</v>
      </c>
      <c r="E3" s="85" t="s">
        <v>6</v>
      </c>
      <c r="F3" t="n">
        <v>16.79999999999996</v>
      </c>
      <c r="G3" s="92" t="n">
        <v>4.000000000000001</v>
      </c>
      <c r="I3" s="85" t="s">
        <v>6</v>
      </c>
      <c r="J3" t="n">
        <v>175</v>
      </c>
      <c r="K3" s="92" t="n">
        <v>395.0000000000003</v>
      </c>
      <c r="M3" s="85" t="s">
        <v>6</v>
      </c>
      <c r="N3" t="n">
        <v>3.5</v>
      </c>
      <c r="O3" s="92" t="n">
        <v>7.900000000000006</v>
      </c>
    </row>
    <row r="4" spans="1:23">
      <c r="A4" s="85" t="s">
        <v>7</v>
      </c>
      <c r="B4" t="n">
        <v>5.743589743589767</v>
      </c>
      <c r="C4" s="92" t="n">
        <v>1.641025641025665</v>
      </c>
      <c r="E4" s="85" t="s">
        <v>7</v>
      </c>
      <c r="F4" t="n">
        <v>16.41025641025641</v>
      </c>
      <c r="G4" s="92" t="n">
        <v>12.30769230769231</v>
      </c>
      <c r="I4" s="85" t="s">
        <v>7</v>
      </c>
      <c r="J4" t="n">
        <v>82.0512820512825</v>
      </c>
      <c r="K4" s="92" t="n">
        <v>282.051282051282</v>
      </c>
      <c r="M4" s="85" t="s">
        <v>7</v>
      </c>
      <c r="N4" t="n">
        <v>1.600000000000009</v>
      </c>
      <c r="O4" s="92" t="n">
        <v>5.5</v>
      </c>
    </row>
    <row r="5" spans="1:23">
      <c r="A5" s="85" t="s">
        <v>8</v>
      </c>
      <c r="B5" t="n">
        <v>8.669950738916324</v>
      </c>
      <c r="C5" s="92" t="n">
        <v>6.305418719211801</v>
      </c>
      <c r="E5" s="85" t="s">
        <v>8</v>
      </c>
      <c r="F5" t="n">
        <v>18.12807881773397</v>
      </c>
      <c r="G5" s="92" t="n">
        <v>10.24630541871919</v>
      </c>
      <c r="I5" s="85" t="s">
        <v>8</v>
      </c>
      <c r="J5" t="n">
        <v>88.66995073891681</v>
      </c>
      <c r="K5" s="92" t="n">
        <v>280.7881773399016</v>
      </c>
      <c r="M5" s="85" t="s">
        <v>8</v>
      </c>
      <c r="N5" t="n">
        <v>1.800000000000011</v>
      </c>
      <c r="O5" s="92" t="n">
        <v>5.700000000000003</v>
      </c>
    </row>
    <row r="6" spans="1:23">
      <c r="A6" s="85" t="s">
        <v>9</v>
      </c>
      <c r="B6" t="n"/>
      <c r="C6" s="92" t="n">
        <v>0.9696969696969148</v>
      </c>
      <c r="E6" s="85" t="s">
        <v>9</v>
      </c>
      <c r="F6" t="n"/>
      <c r="G6" s="92" t="n">
        <v>31.03030303030292</v>
      </c>
      <c r="I6" s="85" t="s">
        <v>9</v>
      </c>
      <c r="J6" t="n"/>
      <c r="K6" s="92" t="n">
        <v>333.3333333333333</v>
      </c>
      <c r="M6" s="85" t="s">
        <v>9</v>
      </c>
      <c r="N6" s="93" t="n"/>
      <c r="O6" s="92" t="n">
        <v>5.5</v>
      </c>
    </row>
    <row r="7" spans="1:23">
      <c r="A7" s="85" t="s">
        <v>10</v>
      </c>
      <c r="B7" t="n">
        <v>6.187845303867428</v>
      </c>
      <c r="C7" s="92" t="n">
        <v>2.651933701657434</v>
      </c>
      <c r="E7" s="85" t="s">
        <v>10</v>
      </c>
      <c r="F7" t="n">
        <v>25.63535911602215</v>
      </c>
      <c r="G7" s="92" t="n">
        <v>15.02762430939216</v>
      </c>
      <c r="I7" s="85" t="s">
        <v>10</v>
      </c>
      <c r="J7" t="n">
        <v>121.546961325967</v>
      </c>
      <c r="K7" s="92" t="n">
        <v>480.6629834254145</v>
      </c>
      <c r="M7" s="85" t="s">
        <v>10</v>
      </c>
      <c r="N7" t="n">
        <v>2.200000000000003</v>
      </c>
      <c r="O7" s="92" t="n">
        <v>8.700000000000003</v>
      </c>
    </row>
    <row r="8" spans="1:23">
      <c r="A8" s="85" t="s">
        <v>11</v>
      </c>
      <c r="B8" s="82" t="n">
        <v>9.411764705882264</v>
      </c>
      <c r="C8" s="83" t="n">
        <v>3.137254901960755</v>
      </c>
      <c r="E8" s="85" t="s">
        <v>11</v>
      </c>
      <c r="F8" s="82" t="n">
        <v>21.96078431372543</v>
      </c>
      <c r="G8" s="83" t="n">
        <v>20.91503267973857</v>
      </c>
      <c r="I8" s="85" t="s">
        <v>11</v>
      </c>
      <c r="J8" s="82" t="n">
        <v>150.3267973856217</v>
      </c>
      <c r="K8" s="83" t="n">
        <v>392.156862745098</v>
      </c>
      <c r="M8" s="85" t="s">
        <v>11</v>
      </c>
      <c r="N8" s="82" t="n">
        <v>2.300000000000011</v>
      </c>
      <c r="O8" s="83" t="n">
        <v>6</v>
      </c>
    </row>
    <row customFormat="1" r="9" s="93" spans="1:23">
      <c r="A9" s="89" t="s">
        <v>12</v>
      </c>
      <c r="E9" s="89" t="s">
        <v>12</v>
      </c>
      <c r="I9" s="89" t="s">
        <v>12</v>
      </c>
      <c r="M9" s="89" t="s">
        <v>12</v>
      </c>
    </row>
    <row r="10" spans="1:23">
      <c r="A10" s="37" t="s">
        <v>13</v>
      </c>
      <c r="B10" s="126">
        <f>AVERAGE(B3:B5)</f>
        <v/>
      </c>
      <c r="C10" s="126">
        <f>AVERAGE(C3:C5)</f>
        <v/>
      </c>
      <c r="E10" s="37" t="s">
        <v>13</v>
      </c>
      <c r="F10" s="126">
        <f>AVERAGE(F3:F5)</f>
        <v/>
      </c>
      <c r="G10" s="126">
        <f>AVERAGE(G3:G5)</f>
        <v/>
      </c>
      <c r="I10" s="37" t="s">
        <v>13</v>
      </c>
      <c r="J10" s="126">
        <f>AVERAGE(J3:J5)</f>
        <v/>
      </c>
      <c r="K10" s="126">
        <f>AVERAGE(K3:K5)</f>
        <v/>
      </c>
      <c r="M10" s="37" t="s">
        <v>13</v>
      </c>
      <c r="N10" s="126">
        <f>AVERAGE(N3:N5)</f>
        <v/>
      </c>
      <c r="O10" s="126">
        <f>AVERAGE(O3:O5)</f>
        <v/>
      </c>
    </row>
    <row r="11" spans="1:23">
      <c r="A11" s="88" t="s">
        <v>14</v>
      </c>
      <c r="B11" s="126">
        <f>STDEV(B3:B5)/SQRT(COUNT(B3:B5))</f>
        <v/>
      </c>
      <c r="C11" s="126">
        <f>STDEV(C3:C5)/SQRT(COUNT(C3:C5))</f>
        <v/>
      </c>
      <c r="E11" s="88" t="s">
        <v>14</v>
      </c>
      <c r="F11" s="126">
        <f>STDEV(F3:F5)/SQRT(COUNT(F3:F5))</f>
        <v/>
      </c>
      <c r="G11" s="126">
        <f>STDEV(G3:G5)/SQRT(COUNT(G3:G5))</f>
        <v/>
      </c>
      <c r="I11" s="88" t="s">
        <v>14</v>
      </c>
      <c r="J11" s="126">
        <f>STDEV(J3:J5)/SQRT(COUNT(J3:J5))</f>
        <v/>
      </c>
      <c r="K11" s="126">
        <f>STDEV(K3:K5)/SQRT(COUNT(K3:K5))</f>
        <v/>
      </c>
      <c r="M11" s="88" t="s">
        <v>14</v>
      </c>
      <c r="N11" s="126">
        <f>STDEV(N3:N5)/SQRT(COUNT(N3:N5))</f>
        <v/>
      </c>
      <c r="O11" s="126">
        <f>STDEV(O3:O5)/SQRT(COUNT(O3:O5))</f>
        <v/>
      </c>
    </row>
    <row customFormat="1" r="12" s="93" spans="1:23">
      <c r="A12" s="90" t="s">
        <v>15</v>
      </c>
      <c r="B12" s="91" t="n"/>
      <c r="C12" s="91" t="n"/>
      <c r="E12" s="90" t="s">
        <v>15</v>
      </c>
      <c r="F12" s="91" t="n"/>
      <c r="G12" s="91" t="n"/>
      <c r="I12" s="90" t="s">
        <v>15</v>
      </c>
      <c r="J12" s="91" t="n"/>
      <c r="K12" s="91" t="n"/>
      <c r="M12" s="90" t="s">
        <v>15</v>
      </c>
      <c r="N12" s="91" t="n"/>
      <c r="O12" s="91" t="n"/>
    </row>
    <row r="13" spans="1:23">
      <c r="A13" s="37" t="s">
        <v>13</v>
      </c>
      <c r="B13" s="126">
        <f>AVERAGE(B6:B8)</f>
        <v/>
      </c>
      <c r="C13" s="126">
        <f>AVERAGE(C7:C8)</f>
        <v/>
      </c>
      <c r="E13" s="37" t="s">
        <v>13</v>
      </c>
      <c r="F13" s="126">
        <f>AVERAGE(F6:F8)</f>
        <v/>
      </c>
      <c r="G13" s="126">
        <f>AVERAGE(G7:G8)</f>
        <v/>
      </c>
      <c r="I13" s="37" t="s">
        <v>13</v>
      </c>
      <c r="J13" s="126">
        <f>AVERAGE(J6:J8)</f>
        <v/>
      </c>
      <c r="K13" s="126">
        <f>AVERAGE(K7:K8)</f>
        <v/>
      </c>
      <c r="M13" s="37" t="s">
        <v>13</v>
      </c>
      <c r="N13" s="126">
        <f>AVERAGE(N6:N8)</f>
        <v/>
      </c>
      <c r="O13" s="126">
        <f>AVERAGE(O7:O8)</f>
        <v/>
      </c>
    </row>
    <row r="14" spans="1:23">
      <c r="A14" s="88" t="s">
        <v>14</v>
      </c>
      <c r="B14" s="126">
        <f>STDEV(B6:B8)/SQRT(COUNT(B6:B8))</f>
        <v/>
      </c>
      <c r="C14" s="126">
        <f>STDEV(C7:C8)/SQRT(COUNT(C7:C8))</f>
        <v/>
      </c>
      <c r="E14" s="88" t="s">
        <v>14</v>
      </c>
      <c r="F14" s="126">
        <f>STDEV(F6:F8)/SQRT(COUNT(F6:F8))</f>
        <v/>
      </c>
      <c r="G14" s="126">
        <f>STDEV(G7:G8)/SQRT(COUNT(G7:G8))</f>
        <v/>
      </c>
      <c r="I14" s="88" t="s">
        <v>14</v>
      </c>
      <c r="J14" s="126">
        <f>STDEV(J6:J8)/SQRT(COUNT(J6:J8))</f>
        <v/>
      </c>
      <c r="K14" s="126">
        <f>STDEV(K7:K8)/SQRT(COUNT(K7:K8))</f>
        <v/>
      </c>
      <c r="M14" s="88" t="s">
        <v>14</v>
      </c>
      <c r="N14" s="126">
        <f>STDEV(N6:N8)/SQRT(COUNT(N6:N8))</f>
        <v/>
      </c>
      <c r="O14" s="126">
        <f>STDEV(O7:O8)/SQRT(COUNT(O7:O8))</f>
        <v/>
      </c>
    </row>
    <row r="21" spans="1:23">
      <c r="V21" s="126" t="n"/>
      <c r="W21" s="126" t="n"/>
    </row>
    <row r="28" spans="1:23">
      <c r="V28" s="93" t="n"/>
      <c r="W28" s="93" t="n"/>
    </row>
    <row r="31" spans="1:23">
      <c r="V31" s="93" t="n"/>
      <c r="W31" s="93" t="n"/>
    </row>
  </sheetData>
  <mergeCells count="4">
    <mergeCell ref="A1:C1"/>
    <mergeCell ref="E1:G1"/>
    <mergeCell ref="I1:K1"/>
    <mergeCell ref="M1:O1"/>
  </mergeCells>
  <pageMargins bottom="0.75" footer="0.3" header="0.3" left="0.7" right="0.7" top="0.75"/>
  <pageSetup orientation="portrait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D1079"/>
  <sheetViews>
    <sheetView tabSelected="1" topLeftCell="A808" workbookViewId="0" zoomScale="70" zoomScaleNormal="70" zoomScalePageLayoutView="70" zoomScaleSheetLayoutView="50">
      <selection activeCell="I825" sqref="I825"/>
    </sheetView>
  </sheetViews>
  <sheetFormatPr baseColWidth="8" customHeight="1" defaultColWidth="8.85546875" defaultRowHeight="15.75" outlineLevelCol="0"/>
  <cols>
    <col bestFit="1" customWidth="1" max="1" min="1" style="18" width="16.42578125"/>
    <col customWidth="1" max="2" min="2" style="129" width="14.85546875"/>
    <col customWidth="1" max="3" min="3" style="128" width="14.7109375"/>
    <col customWidth="1" max="4" min="4" style="128" width="11.140625"/>
    <col customWidth="1" max="5" min="5" style="129" width="10.140625"/>
    <col customWidth="1" max="6" min="6" style="60" width="23"/>
    <col bestFit="1" customWidth="1" max="7" min="7" style="128" width="10.28515625"/>
    <col customWidth="1" max="8" min="8" style="128" width="9.7109375"/>
    <col customWidth="1" max="9" min="9" style="129" width="9.28515625"/>
    <col customWidth="1" max="10" min="10" style="133" width="18.42578125"/>
    <col customWidth="1" max="11" min="11" style="133" width="22.28515625"/>
    <col customWidth="1" max="12" min="12" style="133" width="12.42578125"/>
    <col customWidth="1" max="13" min="13" style="129" width="12.7109375"/>
    <col bestFit="1" customWidth="1" max="14" min="14" style="129" width="24.28515625"/>
    <col bestFit="1" customWidth="1" max="15" min="15" style="129" width="12"/>
    <col customWidth="1" max="40" min="16" style="129" width="9.7109375"/>
    <col bestFit="1" customWidth="1" max="41" min="41" style="129" width="11.140625"/>
    <col customWidth="1" max="43" min="42" style="129" width="9.28515625"/>
    <col customWidth="1" max="44" min="44" style="129" width="11.28515625"/>
    <col bestFit="1" customWidth="1" max="52" min="52" style="129" width="11.85546875"/>
    <col customWidth="1" max="54" min="53" style="129" width="22"/>
    <col customWidth="1" max="55" min="55" style="129" width="20.28515625"/>
    <col customWidth="1" max="56" min="56" style="129" width="29.42578125"/>
  </cols>
  <sheetData>
    <row customHeight="1" ht="15.75" r="1" s="129" spans="1:56" thickBot="1">
      <c r="A1" s="14" t="s">
        <v>16</v>
      </c>
      <c r="B1" s="54" t="n"/>
      <c r="C1" s="127" t="s">
        <v>17</v>
      </c>
      <c r="F1" s="58" t="n"/>
      <c r="G1" s="127" t="s">
        <v>18</v>
      </c>
      <c r="J1" s="132" t="s">
        <v>19</v>
      </c>
      <c r="M1" s="33" t="n"/>
      <c r="O1" s="130" t="s">
        <v>20</v>
      </c>
    </row>
    <row customHeight="1" ht="22.5" r="2" s="129" spans="1:56" thickBot="1">
      <c r="A2" s="38" t="s">
        <v>21</v>
      </c>
      <c r="B2" s="9" t="s">
        <v>22</v>
      </c>
      <c r="C2" s="99" t="s">
        <v>23</v>
      </c>
      <c r="D2" s="100" t="s">
        <v>24</v>
      </c>
      <c r="E2" s="43" t="s">
        <v>25</v>
      </c>
      <c r="F2" s="59" t="s">
        <v>26</v>
      </c>
      <c r="G2" s="101" t="s">
        <v>23</v>
      </c>
      <c r="H2" s="102" t="s">
        <v>24</v>
      </c>
      <c r="I2" s="43" t="s">
        <v>25</v>
      </c>
      <c r="J2" s="61" t="s">
        <v>27</v>
      </c>
      <c r="K2" s="62" t="s">
        <v>28</v>
      </c>
      <c r="L2" s="63" t="s">
        <v>29</v>
      </c>
      <c r="M2" s="34" t="n"/>
      <c r="O2" s="52" t="s">
        <v>30</v>
      </c>
      <c r="P2" s="98" t="n">
        <v>1</v>
      </c>
      <c r="Q2" s="98" t="n">
        <v>2</v>
      </c>
      <c r="R2" s="98" t="n">
        <v>3</v>
      </c>
      <c r="S2" s="98" t="n">
        <v>4</v>
      </c>
      <c r="T2" s="98" t="n">
        <v>5</v>
      </c>
      <c r="U2" s="98" t="n">
        <v>6</v>
      </c>
      <c r="V2" s="98" t="n">
        <v>7</v>
      </c>
      <c r="W2" s="98" t="n">
        <v>8</v>
      </c>
      <c r="X2" s="98" t="n">
        <v>9</v>
      </c>
      <c r="Y2" s="98" t="n">
        <v>10</v>
      </c>
      <c r="Z2" s="98" t="n">
        <v>11</v>
      </c>
      <c r="AA2" s="98" t="n">
        <v>12</v>
      </c>
      <c r="AB2" s="98" t="n">
        <v>13</v>
      </c>
      <c r="AC2" s="98" t="n">
        <v>14</v>
      </c>
      <c r="AD2" s="98" t="n">
        <v>15</v>
      </c>
      <c r="AE2" s="98" t="n">
        <v>16</v>
      </c>
      <c r="AF2" s="98" t="n">
        <v>17</v>
      </c>
      <c r="AG2" s="98" t="n">
        <v>18</v>
      </c>
      <c r="AH2" s="98" t="n">
        <v>19</v>
      </c>
      <c r="AI2" s="98" t="n">
        <v>20</v>
      </c>
      <c r="AJ2" s="98" t="n">
        <v>21</v>
      </c>
      <c r="AK2" s="98" t="n">
        <v>22</v>
      </c>
      <c r="AL2" s="98" t="n">
        <v>23</v>
      </c>
      <c r="AM2" s="98" t="n">
        <v>24</v>
      </c>
      <c r="AN2" s="98" t="n">
        <v>25</v>
      </c>
      <c r="AO2" s="53" t="s">
        <v>13</v>
      </c>
      <c r="AZ2" s="52" t="n"/>
    </row>
    <row customHeight="1" ht="15.75" r="3" s="129" spans="1:56" thickBot="1">
      <c r="A3" s="15" t="s">
        <v>31</v>
      </c>
      <c r="B3" t="s">
        <v>32</v>
      </c>
      <c r="C3" t="s">
        <v>33</v>
      </c>
      <c r="D3" t="n">
        <v>85.09999999999999</v>
      </c>
      <c r="E3" s="103">
        <f>(C3-D3)</f>
        <v/>
      </c>
      <c r="F3" s="45">
        <f>((E3*0.2*0.8*1000)/B3)/1</f>
        <v/>
      </c>
      <c r="G3" t="s">
        <v>34</v>
      </c>
      <c r="H3" t="n">
        <v>88.8</v>
      </c>
      <c r="I3" s="103">
        <f>(G3-H3)</f>
        <v/>
      </c>
      <c r="J3" s="57">
        <f>(E3+I3)</f>
        <v/>
      </c>
      <c r="K3" s="57">
        <f>(J3/B3)*1000</f>
        <v/>
      </c>
      <c r="L3" s="2">
        <f>E3/J3</f>
        <v/>
      </c>
      <c r="M3" s="35" t="n"/>
      <c r="O3" s="15" t="s">
        <v>35</v>
      </c>
      <c r="P3" s="20">
        <f>F3</f>
        <v/>
      </c>
      <c r="Q3" s="20">
        <f>F48</f>
        <v/>
      </c>
      <c r="R3" s="48">
        <f>F93</f>
        <v/>
      </c>
      <c r="S3" s="20">
        <f>F138</f>
        <v/>
      </c>
      <c r="T3" s="20">
        <f>F183</f>
        <v/>
      </c>
      <c r="U3" s="20">
        <f>F228</f>
        <v/>
      </c>
      <c r="V3" s="20">
        <f>F273</f>
        <v/>
      </c>
      <c r="W3" s="20">
        <f>F258</f>
        <v/>
      </c>
      <c r="X3" s="20">
        <f>F293</f>
        <v/>
      </c>
      <c r="Y3" s="20">
        <f>F328</f>
        <v/>
      </c>
      <c r="Z3" s="20">
        <f>F363</f>
        <v/>
      </c>
      <c r="AA3" s="20">
        <f>F398</f>
        <v/>
      </c>
      <c r="AB3" s="20">
        <f>F433</f>
        <v/>
      </c>
      <c r="AC3" s="20">
        <f>F468</f>
        <v/>
      </c>
      <c r="AD3" s="20">
        <f>F503</f>
        <v/>
      </c>
      <c r="AE3" s="20">
        <f>F538</f>
        <v/>
      </c>
      <c r="AF3" s="20">
        <f>F573</f>
        <v/>
      </c>
      <c r="AG3" s="20">
        <f>F608</f>
        <v/>
      </c>
      <c r="AH3" s="20">
        <f>F643</f>
        <v/>
      </c>
      <c r="AI3" s="133">
        <f>F678</f>
        <v/>
      </c>
      <c r="AJ3" s="133" t="n"/>
      <c r="AK3" s="133" t="n"/>
      <c r="AL3" s="133" t="n"/>
      <c r="AM3" s="133" t="n"/>
      <c r="AN3" s="133" t="n"/>
      <c r="AO3" s="72">
        <f>AVERAGE(AD3:AG3)</f>
        <v/>
      </c>
      <c r="AU3" s="81" t="n"/>
      <c r="AW3" s="81" t="n"/>
      <c r="AZ3" s="15" t="n"/>
      <c r="BA3" s="133" t="n"/>
      <c r="BB3" s="133" t="n"/>
      <c r="BC3" s="133" t="n"/>
      <c r="BD3" s="133" t="n"/>
    </row>
    <row customHeight="1" ht="15.75" r="4" s="129" spans="1:56" thickBot="1">
      <c r="A4" s="15" t="s">
        <v>36</v>
      </c>
      <c r="B4" t="s">
        <v>37</v>
      </c>
      <c r="C4" t="s">
        <v>38</v>
      </c>
      <c r="D4" t="n">
        <v>89.5</v>
      </c>
      <c r="E4" s="103">
        <f>(C4-D4)</f>
        <v/>
      </c>
      <c r="F4" s="45">
        <f>((E4*0.2*0.8*1000)/B4)/1</f>
        <v/>
      </c>
      <c r="G4" t="s">
        <v>39</v>
      </c>
      <c r="H4" t="n">
        <v>85.3</v>
      </c>
      <c r="I4" s="103">
        <f>(G4-H4)</f>
        <v/>
      </c>
      <c r="J4" s="57">
        <f>(E4+I4)</f>
        <v/>
      </c>
      <c r="K4" s="57">
        <f>(J4/B4)*1000</f>
        <v/>
      </c>
      <c r="L4" s="2">
        <f>E4/J4</f>
        <v/>
      </c>
      <c r="M4" s="35" t="n"/>
      <c r="O4" s="15" t="s">
        <v>40</v>
      </c>
      <c r="P4" s="20">
        <f>F4</f>
        <v/>
      </c>
      <c r="Q4" s="20">
        <f>F49</f>
        <v/>
      </c>
      <c r="R4" s="48">
        <f>F94</f>
        <v/>
      </c>
      <c r="S4" s="20">
        <f>F139</f>
        <v/>
      </c>
      <c r="T4" s="20">
        <f>F184</f>
        <v/>
      </c>
      <c r="U4" s="20">
        <f>F229</f>
        <v/>
      </c>
      <c r="V4" s="20">
        <f>F274</f>
        <v/>
      </c>
      <c r="W4" s="20">
        <f>F259</f>
        <v/>
      </c>
      <c r="X4" s="20">
        <f>F294</f>
        <v/>
      </c>
      <c r="Y4" s="20">
        <f>F329</f>
        <v/>
      </c>
      <c r="Z4" s="20">
        <f>F364</f>
        <v/>
      </c>
      <c r="AA4" s="20">
        <f>F399</f>
        <v/>
      </c>
      <c r="AB4" s="20">
        <f>F434</f>
        <v/>
      </c>
      <c r="AC4" s="20">
        <f>F469</f>
        <v/>
      </c>
      <c r="AD4" s="20">
        <f>F504</f>
        <v/>
      </c>
      <c r="AE4" s="20">
        <f>F539</f>
        <v/>
      </c>
      <c r="AF4" s="20">
        <f>F574</f>
        <v/>
      </c>
      <c r="AG4" s="20">
        <f>F609</f>
        <v/>
      </c>
      <c r="AH4" s="20">
        <f>F644</f>
        <v/>
      </c>
      <c r="AI4" s="133">
        <f>F679</f>
        <v/>
      </c>
      <c r="AJ4" s="133" t="n"/>
      <c r="AK4" s="133" t="n"/>
      <c r="AL4" s="133" t="n"/>
      <c r="AM4" s="133" t="n"/>
      <c r="AN4" s="133" t="n"/>
      <c r="AO4" s="72">
        <f>AVERAGE(AD4:AG4)</f>
        <v/>
      </c>
      <c r="AU4" s="81" t="n"/>
      <c r="AW4" s="81" t="n"/>
      <c r="AZ4" s="69" t="n"/>
      <c r="BA4" s="133" t="n"/>
      <c r="BB4" s="133" t="n"/>
      <c r="BC4" s="133" t="n"/>
      <c r="BD4" s="133" t="n"/>
    </row>
    <row customHeight="1" ht="15.75" r="5" s="129" spans="1:56" thickBot="1">
      <c r="A5" s="15" t="s">
        <v>41</v>
      </c>
      <c r="B5" t="s">
        <v>42</v>
      </c>
      <c r="C5" t="s">
        <v>43</v>
      </c>
      <c r="D5" t="n">
        <v>79.59999999999999</v>
      </c>
      <c r="E5" s="103">
        <f>(C5-D5)</f>
        <v/>
      </c>
      <c r="F5" s="45">
        <f>((E5*0.2*0.8*1000)/B5)/1</f>
        <v/>
      </c>
      <c r="G5" t="s">
        <v>44</v>
      </c>
      <c r="H5" t="n">
        <v>91.3</v>
      </c>
      <c r="I5" s="103">
        <f>(G5-H5)</f>
        <v/>
      </c>
      <c r="J5" s="57">
        <f>(E5+I5)</f>
        <v/>
      </c>
      <c r="K5" s="57">
        <f>(J5/B5)*1000</f>
        <v/>
      </c>
      <c r="L5" s="2">
        <f>E5/J5</f>
        <v/>
      </c>
      <c r="M5" s="35" t="n"/>
      <c r="O5" s="15" t="s">
        <v>45</v>
      </c>
      <c r="P5" s="20">
        <f>F5</f>
        <v/>
      </c>
      <c r="Q5" s="20">
        <f>F50</f>
        <v/>
      </c>
      <c r="R5" s="48">
        <f>F95</f>
        <v/>
      </c>
      <c r="S5" s="20">
        <f>F140</f>
        <v/>
      </c>
      <c r="T5" s="20">
        <f>F185</f>
        <v/>
      </c>
      <c r="U5" s="20">
        <f>F230</f>
        <v/>
      </c>
      <c r="V5" s="20">
        <f>F275</f>
        <v/>
      </c>
      <c r="W5" s="20">
        <f>F260</f>
        <v/>
      </c>
      <c r="X5" s="20">
        <f>F295</f>
        <v/>
      </c>
      <c r="Y5" s="20">
        <f>F330</f>
        <v/>
      </c>
      <c r="Z5" s="20">
        <f>F365</f>
        <v/>
      </c>
      <c r="AA5" s="20">
        <f>F400</f>
        <v/>
      </c>
      <c r="AB5" s="20">
        <f>F435</f>
        <v/>
      </c>
      <c r="AC5" s="20">
        <f>F470</f>
        <v/>
      </c>
      <c r="AD5" s="20">
        <f>F505</f>
        <v/>
      </c>
      <c r="AE5" s="20">
        <f>F540</f>
        <v/>
      </c>
      <c r="AF5" s="20">
        <f>F575</f>
        <v/>
      </c>
      <c r="AG5" s="20">
        <f>F610</f>
        <v/>
      </c>
      <c r="AH5" s="20">
        <f>F645</f>
        <v/>
      </c>
      <c r="AI5" s="133">
        <f>F680</f>
        <v/>
      </c>
      <c r="AJ5" s="133" t="n"/>
      <c r="AK5" s="133" t="n"/>
      <c r="AL5" s="133" t="n"/>
      <c r="AM5" s="133" t="n"/>
      <c r="AN5" s="133" t="n"/>
      <c r="AO5" s="72">
        <f>AVERAGE(AD5:AG5)</f>
        <v/>
      </c>
      <c r="AU5" s="81" t="n"/>
      <c r="AW5" s="81" t="n"/>
      <c r="AZ5" s="15" t="n"/>
      <c r="BA5" s="133" t="n"/>
      <c r="BB5" s="133" t="n"/>
      <c r="BC5" s="133" t="n"/>
      <c r="BD5" s="133" t="n"/>
    </row>
    <row customHeight="1" ht="15.75" r="6" s="129" spans="1:56" thickBot="1">
      <c r="A6" s="15" t="s">
        <v>46</v>
      </c>
      <c r="B6" t="s">
        <v>47</v>
      </c>
      <c r="C6" t="s">
        <v>48</v>
      </c>
      <c r="D6" t="n">
        <v>82.09999999999999</v>
      </c>
      <c r="E6" s="103">
        <f>(C6-D6)</f>
        <v/>
      </c>
      <c r="F6" s="45">
        <f>((E6*0.2*0.8*1000)/B6)/1</f>
        <v/>
      </c>
      <c r="G6" t="s">
        <v>49</v>
      </c>
      <c r="H6" t="n">
        <v>84.89999999999999</v>
      </c>
      <c r="I6" s="103">
        <f>(G6-H6)</f>
        <v/>
      </c>
      <c r="J6" s="57">
        <f>(E6+I6)</f>
        <v/>
      </c>
      <c r="K6" s="57">
        <f>(J6/B6)*1000</f>
        <v/>
      </c>
      <c r="L6" s="2">
        <f>E6/J6</f>
        <v/>
      </c>
      <c r="M6" s="35" t="n"/>
      <c r="O6" s="15" t="s">
        <v>6</v>
      </c>
      <c r="P6" s="20">
        <f>F6</f>
        <v/>
      </c>
      <c r="Q6" s="20">
        <f>F51</f>
        <v/>
      </c>
      <c r="R6" s="48">
        <f>F96</f>
        <v/>
      </c>
      <c r="S6" s="20">
        <f>F141</f>
        <v/>
      </c>
      <c r="T6" s="20">
        <f>F186</f>
        <v/>
      </c>
      <c r="U6" s="20">
        <f>F231</f>
        <v/>
      </c>
      <c r="V6" s="20">
        <f>F276</f>
        <v/>
      </c>
      <c r="W6" s="20">
        <f>F261</f>
        <v/>
      </c>
      <c r="X6" s="20">
        <f>F296</f>
        <v/>
      </c>
      <c r="Y6" s="20">
        <f>F331</f>
        <v/>
      </c>
      <c r="Z6" s="20">
        <f>F366</f>
        <v/>
      </c>
      <c r="AA6" s="20">
        <f>F401</f>
        <v/>
      </c>
      <c r="AB6" s="20">
        <f>F436</f>
        <v/>
      </c>
      <c r="AC6" s="20">
        <f>F471</f>
        <v/>
      </c>
      <c r="AD6" s="20">
        <f>F506</f>
        <v/>
      </c>
      <c r="AE6" s="20">
        <f>F541</f>
        <v/>
      </c>
      <c r="AF6" s="20">
        <f>F576</f>
        <v/>
      </c>
      <c r="AG6" s="20">
        <f>F611</f>
        <v/>
      </c>
      <c r="AH6" s="20">
        <f>F646</f>
        <v/>
      </c>
      <c r="AI6" s="133">
        <f>F681</f>
        <v/>
      </c>
      <c r="AJ6" s="133" t="n"/>
      <c r="AK6" s="133" t="n"/>
      <c r="AL6" s="133" t="n"/>
      <c r="AM6" s="133" t="n"/>
      <c r="AN6" s="133" t="n"/>
      <c r="AO6" s="72">
        <f>AVERAGE(AD6:AG6)</f>
        <v/>
      </c>
      <c r="AU6" s="81" t="n"/>
      <c r="AW6" s="81" t="n"/>
      <c r="AZ6" s="15" t="n"/>
      <c r="BA6" s="133" t="n"/>
      <c r="BB6" s="133" t="n"/>
      <c r="BC6" s="133" t="n"/>
      <c r="BD6" s="133" t="n"/>
    </row>
    <row customHeight="1" ht="15.75" r="7" s="129" spans="1:56" thickBot="1">
      <c r="A7" s="15" t="s">
        <v>50</v>
      </c>
      <c r="B7" t="s">
        <v>51</v>
      </c>
      <c r="C7" t="s">
        <v>52</v>
      </c>
      <c r="D7" t="n">
        <v>81.5</v>
      </c>
      <c r="E7" s="103">
        <f>(C7-D7)</f>
        <v/>
      </c>
      <c r="F7" s="45">
        <f>((E7*0.2*0.8*1000)/B7)/1</f>
        <v/>
      </c>
      <c r="G7" t="s">
        <v>53</v>
      </c>
      <c r="H7" t="n">
        <v>82</v>
      </c>
      <c r="I7" s="103">
        <f>(G7-H7)</f>
        <v/>
      </c>
      <c r="J7" s="57">
        <f>(E7+I7)</f>
        <v/>
      </c>
      <c r="K7" s="57">
        <f>(J7/B7)*1000</f>
        <v/>
      </c>
      <c r="L7" s="2">
        <f>E7/J7</f>
        <v/>
      </c>
      <c r="M7" s="35" t="n"/>
      <c r="O7" s="15" t="s">
        <v>7</v>
      </c>
      <c r="P7" s="20">
        <f>F7</f>
        <v/>
      </c>
      <c r="Q7" s="20">
        <f>F52</f>
        <v/>
      </c>
      <c r="R7" s="48">
        <f>F97</f>
        <v/>
      </c>
      <c r="S7" s="20">
        <f>F142</f>
        <v/>
      </c>
      <c r="T7" s="20">
        <f>F187</f>
        <v/>
      </c>
      <c r="U7" s="20">
        <f>F232</f>
        <v/>
      </c>
      <c r="V7" s="20">
        <f>F277</f>
        <v/>
      </c>
      <c r="W7" s="20">
        <f>F262</f>
        <v/>
      </c>
      <c r="X7" s="20">
        <f>F297</f>
        <v/>
      </c>
      <c r="Y7" s="20">
        <f>F332</f>
        <v/>
      </c>
      <c r="Z7" s="20">
        <f>F367</f>
        <v/>
      </c>
      <c r="AA7" s="20">
        <f>F402</f>
        <v/>
      </c>
      <c r="AB7" s="20">
        <f>F437</f>
        <v/>
      </c>
      <c r="AC7" s="20">
        <f>F472</f>
        <v/>
      </c>
      <c r="AD7" s="20">
        <f>F507</f>
        <v/>
      </c>
      <c r="AE7" s="20">
        <f>F542</f>
        <v/>
      </c>
      <c r="AF7" s="20">
        <f>F577</f>
        <v/>
      </c>
      <c r="AG7" s="20">
        <f>F612</f>
        <v/>
      </c>
      <c r="AH7" s="20">
        <f>F647</f>
        <v/>
      </c>
      <c r="AI7" s="133">
        <f>F682</f>
        <v/>
      </c>
      <c r="AJ7" s="133" t="n"/>
      <c r="AK7" s="133" t="n"/>
      <c r="AL7" s="133" t="n"/>
      <c r="AM7" s="133" t="n"/>
      <c r="AN7" s="133" t="n"/>
      <c r="AO7" s="72">
        <f>AVERAGE(AD7:AG7)</f>
        <v/>
      </c>
      <c r="AU7" s="81" t="n"/>
      <c r="AW7" s="81" t="n"/>
      <c r="AZ7" s="15" t="n"/>
      <c r="BA7" s="133" t="n"/>
      <c r="BB7" s="133" t="n"/>
      <c r="BC7" s="133" t="n"/>
      <c r="BD7" s="133" t="n"/>
    </row>
    <row customHeight="1" ht="15.75" r="8" s="129" spans="1:56" thickBot="1">
      <c r="A8" s="15" t="s">
        <v>54</v>
      </c>
      <c r="B8" t="s">
        <v>55</v>
      </c>
      <c r="C8" t="s">
        <v>56</v>
      </c>
      <c r="D8" t="n">
        <v>80.8</v>
      </c>
      <c r="E8" s="103">
        <f>(C8-D8)</f>
        <v/>
      </c>
      <c r="F8" s="45">
        <f>((E8*0.2*0.8*1000)/B8)/1</f>
        <v/>
      </c>
      <c r="G8" t="s">
        <v>57</v>
      </c>
      <c r="H8" t="n">
        <v>84.5</v>
      </c>
      <c r="I8" s="103">
        <f>(G8-H8)</f>
        <v/>
      </c>
      <c r="J8" s="57">
        <f>(E8+I8)</f>
        <v/>
      </c>
      <c r="K8" s="57">
        <f>(J8/B8)*1000</f>
        <v/>
      </c>
      <c r="L8" s="2">
        <f>E8/J8</f>
        <v/>
      </c>
      <c r="M8" s="35" t="n"/>
      <c r="O8" s="15" t="s">
        <v>8</v>
      </c>
      <c r="P8" s="20">
        <f>F8</f>
        <v/>
      </c>
      <c r="Q8" s="20">
        <f>F53</f>
        <v/>
      </c>
      <c r="R8" s="48">
        <f>F98</f>
        <v/>
      </c>
      <c r="S8" s="20">
        <f>F143</f>
        <v/>
      </c>
      <c r="T8" s="20">
        <f>F188</f>
        <v/>
      </c>
      <c r="U8" s="20">
        <f>F233</f>
        <v/>
      </c>
      <c r="V8" s="20">
        <f>F278</f>
        <v/>
      </c>
      <c r="W8" s="20">
        <f>F263</f>
        <v/>
      </c>
      <c r="X8" s="20">
        <f>F298</f>
        <v/>
      </c>
      <c r="Y8" s="20">
        <f>F333</f>
        <v/>
      </c>
      <c r="Z8" s="20">
        <f>F368</f>
        <v/>
      </c>
      <c r="AA8" s="20">
        <f>F403</f>
        <v/>
      </c>
      <c r="AB8" s="20">
        <f>F438</f>
        <v/>
      </c>
      <c r="AC8" s="20">
        <f>F473</f>
        <v/>
      </c>
      <c r="AD8" s="20">
        <f>F508</f>
        <v/>
      </c>
      <c r="AE8" s="20">
        <f>F543</f>
        <v/>
      </c>
      <c r="AF8" s="20">
        <f>F578</f>
        <v/>
      </c>
      <c r="AG8" s="20">
        <f>F613</f>
        <v/>
      </c>
      <c r="AH8" s="20">
        <f>F648</f>
        <v/>
      </c>
      <c r="AI8" s="133">
        <f>F683</f>
        <v/>
      </c>
      <c r="AJ8" s="133" t="n"/>
      <c r="AK8" s="133" t="n"/>
      <c r="AL8" s="133" t="n"/>
      <c r="AM8" s="133" t="n"/>
      <c r="AN8" s="133" t="n"/>
      <c r="AO8" s="72">
        <f>AVERAGE(AD8:AG8)</f>
        <v/>
      </c>
      <c r="AU8" s="81" t="n"/>
      <c r="AW8" s="81" t="n"/>
      <c r="AZ8" s="15" t="n"/>
      <c r="BA8" s="133" t="n"/>
      <c r="BB8" s="133" t="n"/>
      <c r="BC8" s="133" t="n"/>
      <c r="BD8" s="133" t="n"/>
    </row>
    <row customHeight="1" ht="15.75" r="9" s="129" spans="1:56" thickBot="1">
      <c r="A9" s="15" t="s">
        <v>58</v>
      </c>
      <c r="B9" t="s">
        <v>47</v>
      </c>
      <c r="C9" t="s">
        <v>59</v>
      </c>
      <c r="D9" t="n">
        <v>90.3</v>
      </c>
      <c r="E9" s="103">
        <f>(C9-D9)</f>
        <v/>
      </c>
      <c r="F9" s="45">
        <f>((E9*0.2*0.8*1000)/B9)/1</f>
        <v/>
      </c>
      <c r="G9" t="s">
        <v>60</v>
      </c>
      <c r="H9" t="n">
        <v>77.8</v>
      </c>
      <c r="I9" s="103">
        <f>(G9-H9)</f>
        <v/>
      </c>
      <c r="J9" s="57">
        <f>(E9+I9)</f>
        <v/>
      </c>
      <c r="K9" s="57">
        <f>(J9/B9)*1000</f>
        <v/>
      </c>
      <c r="L9" s="2">
        <f>E9/J9</f>
        <v/>
      </c>
      <c r="M9" s="35" t="n"/>
      <c r="O9" s="15" t="s">
        <v>61</v>
      </c>
      <c r="P9" s="20">
        <f>F9</f>
        <v/>
      </c>
      <c r="Q9" s="20">
        <f>F54</f>
        <v/>
      </c>
      <c r="R9" s="48">
        <f>F99</f>
        <v/>
      </c>
      <c r="S9" s="20">
        <f>F144</f>
        <v/>
      </c>
      <c r="T9" s="20">
        <f>F189</f>
        <v/>
      </c>
      <c r="U9" s="20">
        <f>F234</f>
        <v/>
      </c>
      <c r="V9" s="20">
        <f>F279</f>
        <v/>
      </c>
      <c r="W9" s="20">
        <f>F264</f>
        <v/>
      </c>
      <c r="X9" s="20">
        <f>F299</f>
        <v/>
      </c>
      <c r="Y9" s="20">
        <f>F334</f>
        <v/>
      </c>
      <c r="Z9" s="20">
        <f>F369</f>
        <v/>
      </c>
      <c r="AA9" s="20">
        <f>F404</f>
        <v/>
      </c>
      <c r="AB9" s="20">
        <f>F439</f>
        <v/>
      </c>
      <c r="AC9" s="20">
        <f>F474</f>
        <v/>
      </c>
      <c r="AD9" s="20">
        <f>F509</f>
        <v/>
      </c>
      <c r="AE9" s="20">
        <f>F544</f>
        <v/>
      </c>
      <c r="AF9" s="20">
        <f>F579</f>
        <v/>
      </c>
      <c r="AG9" s="20">
        <f>F614</f>
        <v/>
      </c>
      <c r="AH9" s="20">
        <f>F649</f>
        <v/>
      </c>
      <c r="AI9" s="133">
        <f>F684</f>
        <v/>
      </c>
      <c r="AJ9" s="133" t="n"/>
      <c r="AK9" s="133" t="n"/>
      <c r="AL9" s="133" t="n"/>
      <c r="AM9" s="133" t="n"/>
      <c r="AN9" s="133" t="n"/>
      <c r="AO9" s="72">
        <f>AVERAGE(AD9:AG9)</f>
        <v/>
      </c>
      <c r="AU9" s="81" t="n"/>
      <c r="AW9" s="81" t="n"/>
      <c r="AZ9" s="69" t="n"/>
      <c r="BA9" s="133" t="n"/>
      <c r="BB9" s="133" t="n"/>
      <c r="BC9" s="133" t="n"/>
      <c r="BD9" s="133" t="n"/>
    </row>
    <row customHeight="1" ht="15.75" r="10" s="129" spans="1:56" thickBot="1">
      <c r="A10" s="15" t="s">
        <v>62</v>
      </c>
      <c r="B10" t="s">
        <v>63</v>
      </c>
      <c r="C10" t="s">
        <v>64</v>
      </c>
      <c r="D10" t="n">
        <v>83.59999999999999</v>
      </c>
      <c r="E10" s="103">
        <f>(C10-D10)</f>
        <v/>
      </c>
      <c r="F10" s="45">
        <f>((E10*0.2*0.8*1000)/B10)/1</f>
        <v/>
      </c>
      <c r="G10" t="s">
        <v>65</v>
      </c>
      <c r="H10" t="n">
        <v>91.09999999999999</v>
      </c>
      <c r="I10" s="103">
        <f>(G10-H10)</f>
        <v/>
      </c>
      <c r="J10" s="57">
        <f>(E10+I10)</f>
        <v/>
      </c>
      <c r="K10" s="57">
        <f>(J10/B10)*1000</f>
        <v/>
      </c>
      <c r="L10" s="2">
        <f>E10/J10</f>
        <v/>
      </c>
      <c r="M10" s="35" t="n"/>
      <c r="O10" s="15" t="s">
        <v>66</v>
      </c>
      <c r="P10" s="20">
        <f>F10</f>
        <v/>
      </c>
      <c r="Q10" s="20">
        <f>F55</f>
        <v/>
      </c>
      <c r="R10" s="48">
        <f>F100</f>
        <v/>
      </c>
      <c r="S10" s="20">
        <f>F145</f>
        <v/>
      </c>
      <c r="T10" s="20">
        <f>F190</f>
        <v/>
      </c>
      <c r="U10" s="20">
        <f>F235</f>
        <v/>
      </c>
      <c r="V10" s="20">
        <f>F280</f>
        <v/>
      </c>
      <c r="W10" s="20">
        <f>F265</f>
        <v/>
      </c>
      <c r="X10" s="20">
        <f>F300</f>
        <v/>
      </c>
      <c r="Y10" s="20">
        <f>F335</f>
        <v/>
      </c>
      <c r="Z10" s="20">
        <f>F370</f>
        <v/>
      </c>
      <c r="AA10" s="20">
        <f>F405</f>
        <v/>
      </c>
      <c r="AB10" s="20">
        <f>F440</f>
        <v/>
      </c>
      <c r="AC10" s="20">
        <f>F475</f>
        <v/>
      </c>
      <c r="AD10" s="20">
        <f>F510</f>
        <v/>
      </c>
      <c r="AE10" s="20">
        <f>F545</f>
        <v/>
      </c>
      <c r="AF10" s="20">
        <f>F580</f>
        <v/>
      </c>
      <c r="AG10" s="20">
        <f>F615</f>
        <v/>
      </c>
      <c r="AH10" s="20">
        <f>F650</f>
        <v/>
      </c>
      <c r="AI10" s="133">
        <f>F685</f>
        <v/>
      </c>
      <c r="AJ10" s="133" t="n"/>
      <c r="AK10" s="133" t="n"/>
      <c r="AL10" s="133" t="n"/>
      <c r="AM10" s="133" t="n"/>
      <c r="AN10" s="133" t="n"/>
      <c r="AO10" s="72">
        <f>AVERAGE(AD10:AG10)</f>
        <v/>
      </c>
      <c r="AU10" s="81" t="n"/>
      <c r="AW10" s="81" t="n"/>
      <c r="AZ10" s="15" t="n"/>
      <c r="BA10" s="133" t="n"/>
      <c r="BB10" s="133" t="n"/>
      <c r="BC10" s="133" t="n"/>
      <c r="BD10" s="133" t="n"/>
    </row>
    <row customHeight="1" ht="15.75" r="11" s="129" spans="1:56" thickBot="1">
      <c r="A11" s="15" t="s">
        <v>67</v>
      </c>
      <c r="B11" t="s">
        <v>63</v>
      </c>
      <c r="C11" t="s">
        <v>68</v>
      </c>
      <c r="D11" t="n">
        <v>89</v>
      </c>
      <c r="E11" s="103">
        <f>(C11-D11)</f>
        <v/>
      </c>
      <c r="F11" s="45">
        <f>((E11*0.2*0.8*1000)/B11)/1</f>
        <v/>
      </c>
      <c r="G11" t="s">
        <v>69</v>
      </c>
      <c r="H11" t="n">
        <v>80</v>
      </c>
      <c r="I11" s="103">
        <f>(G11-H11)</f>
        <v/>
      </c>
      <c r="J11" s="57">
        <f>(E11+I11)</f>
        <v/>
      </c>
      <c r="K11" s="57">
        <f>(J11/B11)*1000</f>
        <v/>
      </c>
      <c r="L11" s="2">
        <f>E11/J11</f>
        <v/>
      </c>
      <c r="M11" s="35" t="n"/>
      <c r="O11" s="15" t="s">
        <v>70</v>
      </c>
      <c r="P11" s="20">
        <f>F11</f>
        <v/>
      </c>
      <c r="Q11" s="20">
        <f>F56</f>
        <v/>
      </c>
      <c r="R11" s="48">
        <f>F101</f>
        <v/>
      </c>
      <c r="S11" s="20">
        <f>F146</f>
        <v/>
      </c>
      <c r="T11" s="20">
        <f>F191</f>
        <v/>
      </c>
      <c r="U11" s="20">
        <f>F236</f>
        <v/>
      </c>
      <c r="V11" s="20">
        <f>F281</f>
        <v/>
      </c>
      <c r="W11" s="20">
        <f>F266</f>
        <v/>
      </c>
      <c r="X11" s="20">
        <f>F301</f>
        <v/>
      </c>
      <c r="Y11" s="20">
        <f>F336</f>
        <v/>
      </c>
      <c r="Z11" s="20">
        <f>F371</f>
        <v/>
      </c>
      <c r="AA11" s="20">
        <f>F406</f>
        <v/>
      </c>
      <c r="AB11" s="20">
        <f>F441</f>
        <v/>
      </c>
      <c r="AC11" s="20">
        <f>F476</f>
        <v/>
      </c>
      <c r="AD11" s="20">
        <f>F511</f>
        <v/>
      </c>
      <c r="AE11" s="20">
        <f>F546</f>
        <v/>
      </c>
      <c r="AF11" s="20">
        <f>F581</f>
        <v/>
      </c>
      <c r="AG11" s="20">
        <f>F616</f>
        <v/>
      </c>
      <c r="AH11" s="20">
        <f>F651</f>
        <v/>
      </c>
      <c r="AI11" s="133">
        <f>F686</f>
        <v/>
      </c>
      <c r="AJ11" s="133" t="n"/>
      <c r="AK11" s="133" t="n"/>
      <c r="AL11" s="133" t="n"/>
      <c r="AM11" s="133" t="n"/>
      <c r="AN11" s="133" t="n"/>
      <c r="AO11" s="72">
        <f>AVERAGE(AD11:AG11)</f>
        <v/>
      </c>
      <c r="AU11" s="81" t="n"/>
      <c r="AW11" s="81" t="n"/>
      <c r="AZ11" s="15" t="n"/>
      <c r="BA11" s="133" t="n"/>
      <c r="BB11" s="133" t="n"/>
      <c r="BC11" s="133" t="n"/>
      <c r="BD11" s="133" t="n"/>
    </row>
    <row customHeight="1" ht="15.75" r="12" s="129" spans="1:56" thickBot="1">
      <c r="A12" s="15" t="s">
        <v>71</v>
      </c>
      <c r="B12" t="s">
        <v>72</v>
      </c>
      <c r="C12" t="s">
        <v>73</v>
      </c>
      <c r="D12" t="n">
        <v>89.39999999999999</v>
      </c>
      <c r="E12" s="103">
        <f>(C12-D12)</f>
        <v/>
      </c>
      <c r="F12" s="45">
        <f>((E12*0.2*0.8*1000)/B12)/1</f>
        <v/>
      </c>
      <c r="G12" t="s">
        <v>74</v>
      </c>
      <c r="H12" t="n">
        <v>83.09999999999999</v>
      </c>
      <c r="I12" s="103">
        <f>(G12-H12)</f>
        <v/>
      </c>
      <c r="J12" s="57">
        <f>(E12+I12)</f>
        <v/>
      </c>
      <c r="K12" s="57">
        <f>(J12/B12)*1000</f>
        <v/>
      </c>
      <c r="L12" s="2">
        <f>E12/J12</f>
        <v/>
      </c>
      <c r="M12" s="35" t="n"/>
      <c r="O12" s="15" t="s">
        <v>9</v>
      </c>
      <c r="P12" s="20">
        <f>F12</f>
        <v/>
      </c>
      <c r="Q12" s="20">
        <f>F57</f>
        <v/>
      </c>
      <c r="R12" s="48">
        <f>F102</f>
        <v/>
      </c>
      <c r="S12" s="20">
        <f>F147</f>
        <v/>
      </c>
      <c r="T12" s="20">
        <f>F192</f>
        <v/>
      </c>
      <c r="U12" s="20">
        <f>F237</f>
        <v/>
      </c>
      <c r="V12" s="20">
        <f>F282</f>
        <v/>
      </c>
      <c r="W12" s="20">
        <f>F267</f>
        <v/>
      </c>
      <c r="X12" s="20">
        <f>F302</f>
        <v/>
      </c>
      <c r="Y12" s="20">
        <f>F337</f>
        <v/>
      </c>
      <c r="Z12" s="20">
        <f>F372</f>
        <v/>
      </c>
      <c r="AA12" s="20">
        <f>F407</f>
        <v/>
      </c>
      <c r="AB12" s="20">
        <f>F442</f>
        <v/>
      </c>
      <c r="AC12" s="20">
        <f>F477</f>
        <v/>
      </c>
      <c r="AD12" s="20">
        <f>F512</f>
        <v/>
      </c>
      <c r="AE12" s="20">
        <f>F547</f>
        <v/>
      </c>
      <c r="AF12" s="20">
        <f>F582</f>
        <v/>
      </c>
      <c r="AG12" s="20">
        <f>F617</f>
        <v/>
      </c>
      <c r="AH12" s="20">
        <f>F652</f>
        <v/>
      </c>
      <c r="AI12" s="133">
        <f>F687</f>
        <v/>
      </c>
      <c r="AJ12" s="133" t="n"/>
      <c r="AK12" s="133" t="n"/>
      <c r="AL12" s="133" t="n"/>
      <c r="AM12" s="133" t="n"/>
      <c r="AN12" s="133" t="n"/>
      <c r="AO12" s="72">
        <f>AVERAGE(AD12:AG12)</f>
        <v/>
      </c>
      <c r="AU12" s="81" t="n"/>
      <c r="AW12" s="81" t="n"/>
      <c r="AZ12" s="69" t="n"/>
      <c r="BA12" s="133" t="n"/>
      <c r="BB12" s="133" t="n"/>
      <c r="BC12" s="133" t="n"/>
      <c r="BD12" s="133" t="n"/>
    </row>
    <row customHeight="1" ht="15.75" r="13" s="129" spans="1:56" thickBot="1">
      <c r="A13" s="15" t="s">
        <v>75</v>
      </c>
      <c r="B13" t="s">
        <v>76</v>
      </c>
      <c r="C13" t="s">
        <v>77</v>
      </c>
      <c r="D13" t="n">
        <v>82.7</v>
      </c>
      <c r="E13" s="103">
        <f>(C13-D13)</f>
        <v/>
      </c>
      <c r="F13" s="45">
        <f>((E13*0.2*0.8*1000)/B13)/1</f>
        <v/>
      </c>
      <c r="G13" t="s">
        <v>43</v>
      </c>
      <c r="H13" t="n">
        <v>82.2</v>
      </c>
      <c r="I13" s="103">
        <f>(G13-H13)</f>
        <v/>
      </c>
      <c r="J13" s="57">
        <f>(E13+I13)</f>
        <v/>
      </c>
      <c r="K13" s="57">
        <f>(J13/B13)*1000</f>
        <v/>
      </c>
      <c r="L13" s="2">
        <f>E13/J13</f>
        <v/>
      </c>
      <c r="M13" s="35" t="n"/>
      <c r="O13" s="15" t="s">
        <v>10</v>
      </c>
      <c r="P13" s="20">
        <f>F13</f>
        <v/>
      </c>
      <c r="Q13" s="20">
        <f>F58</f>
        <v/>
      </c>
      <c r="R13" s="48">
        <f>F103</f>
        <v/>
      </c>
      <c r="S13" s="20">
        <f>F148</f>
        <v/>
      </c>
      <c r="T13" s="20">
        <f>F193</f>
        <v/>
      </c>
      <c r="U13" s="20">
        <f>F238</f>
        <v/>
      </c>
      <c r="V13" s="20">
        <f>F283</f>
        <v/>
      </c>
      <c r="W13" s="20">
        <f>F268</f>
        <v/>
      </c>
      <c r="X13" s="20">
        <f>F303</f>
        <v/>
      </c>
      <c r="Y13" s="20">
        <f>F338</f>
        <v/>
      </c>
      <c r="Z13" s="20">
        <f>F373</f>
        <v/>
      </c>
      <c r="AA13" s="20">
        <f>F408</f>
        <v/>
      </c>
      <c r="AB13" s="20">
        <f>F443</f>
        <v/>
      </c>
      <c r="AC13" s="20">
        <f>F478</f>
        <v/>
      </c>
      <c r="AD13" s="20">
        <f>F513</f>
        <v/>
      </c>
      <c r="AE13" s="20">
        <f>F548</f>
        <v/>
      </c>
      <c r="AF13" s="20">
        <f>F583</f>
        <v/>
      </c>
      <c r="AG13" s="20">
        <f>F618</f>
        <v/>
      </c>
      <c r="AH13" s="20">
        <f>F653</f>
        <v/>
      </c>
      <c r="AI13" s="133">
        <f>F688</f>
        <v/>
      </c>
      <c r="AJ13" s="133" t="n"/>
      <c r="AK13" s="133" t="n"/>
      <c r="AL13" s="133" t="n"/>
      <c r="AM13" s="133" t="n"/>
      <c r="AN13" s="133" t="n"/>
      <c r="AO13" s="72">
        <f>AVERAGE(AD13:AG13)</f>
        <v/>
      </c>
      <c r="AZ13" s="15" t="n"/>
      <c r="BA13" s="133" t="n"/>
      <c r="BB13" s="133" t="n"/>
      <c r="BC13" s="133" t="n"/>
      <c r="BD13" s="133" t="n"/>
    </row>
    <row customHeight="1" ht="15.75" r="14" s="129" spans="1:56" thickBot="1">
      <c r="A14" s="15" t="s">
        <v>78</v>
      </c>
      <c r="B14" t="s">
        <v>79</v>
      </c>
      <c r="C14" t="s">
        <v>34</v>
      </c>
      <c r="D14" t="n">
        <v>89.2</v>
      </c>
      <c r="E14" s="103">
        <f>(C14-D14)</f>
        <v/>
      </c>
      <c r="F14" s="45">
        <f>((E14*0.2*0.8*1000)/B14)/1</f>
        <v/>
      </c>
      <c r="G14" t="s">
        <v>80</v>
      </c>
      <c r="H14" t="n">
        <v>87.5</v>
      </c>
      <c r="I14" s="103">
        <f>(G14-H14)</f>
        <v/>
      </c>
      <c r="J14" s="57">
        <f>(E14+I14)</f>
        <v/>
      </c>
      <c r="K14" s="57">
        <f>(J14/B14)*1000</f>
        <v/>
      </c>
      <c r="L14" s="2">
        <f>E14/J14</f>
        <v/>
      </c>
      <c r="M14" s="35" t="n"/>
      <c r="O14" s="15" t="s">
        <v>11</v>
      </c>
      <c r="P14" s="20">
        <f>F14</f>
        <v/>
      </c>
      <c r="Q14" s="20">
        <f>F59</f>
        <v/>
      </c>
      <c r="R14" s="48">
        <f>F104</f>
        <v/>
      </c>
      <c r="S14" s="20">
        <f>F149</f>
        <v/>
      </c>
      <c r="T14" s="20">
        <f>F194</f>
        <v/>
      </c>
      <c r="U14" s="20">
        <f>F239</f>
        <v/>
      </c>
      <c r="V14" s="20">
        <f>F284</f>
        <v/>
      </c>
      <c r="W14" s="20">
        <f>F269</f>
        <v/>
      </c>
      <c r="X14" s="20">
        <f>F304</f>
        <v/>
      </c>
      <c r="Y14" s="20">
        <f>F339</f>
        <v/>
      </c>
      <c r="Z14" s="20">
        <f>F374</f>
        <v/>
      </c>
      <c r="AA14" s="20">
        <f>F409</f>
        <v/>
      </c>
      <c r="AB14" s="20">
        <f>F444</f>
        <v/>
      </c>
      <c r="AC14" s="20">
        <f>F479</f>
        <v/>
      </c>
      <c r="AD14" s="20">
        <f>F514</f>
        <v/>
      </c>
      <c r="AE14" s="20">
        <f>F549</f>
        <v/>
      </c>
      <c r="AF14" s="20">
        <f>F584</f>
        <v/>
      </c>
      <c r="AG14" s="20">
        <f>F619</f>
        <v/>
      </c>
      <c r="AH14" s="20">
        <f>F654</f>
        <v/>
      </c>
      <c r="AI14" s="133">
        <f>F689</f>
        <v/>
      </c>
      <c r="AJ14" s="133" t="n"/>
      <c r="AK14" s="133" t="n"/>
      <c r="AL14" s="133" t="n"/>
      <c r="AM14" s="133" t="n"/>
      <c r="AN14" s="133" t="n"/>
      <c r="AO14" s="72">
        <f>AVERAGE(AD14:AG14)</f>
        <v/>
      </c>
      <c r="AZ14" s="15" t="n"/>
      <c r="BA14" s="133" t="n"/>
      <c r="BB14" s="133" t="n"/>
      <c r="BC14" s="133" t="n"/>
      <c r="BD14" s="133" t="n"/>
    </row>
    <row customHeight="1" ht="15.75" r="15" s="129" spans="1:56" thickBot="1">
      <c r="A15" s="15" t="s">
        <v>81</v>
      </c>
      <c r="B15" t="s">
        <v>37</v>
      </c>
      <c r="C15" s="104" t="s">
        <v>82</v>
      </c>
      <c r="D15" s="105" t="n">
        <v>89.59999999999999</v>
      </c>
      <c r="E15" s="103">
        <f>(C15-D15)</f>
        <v/>
      </c>
      <c r="F15" s="45">
        <f>((E15*0.2*0.8*1000)/B15)/1</f>
        <v/>
      </c>
      <c r="G15" t="s">
        <v>83</v>
      </c>
      <c r="H15" t="n">
        <v>84.7</v>
      </c>
      <c r="I15" s="103">
        <f>(G15-H15)</f>
        <v/>
      </c>
      <c r="J15" s="57">
        <f>(E15+I15)</f>
        <v/>
      </c>
      <c r="K15" s="57">
        <f>(J15/B15)*1000</f>
        <v/>
      </c>
      <c r="L15" s="2">
        <f>E15/J15</f>
        <v/>
      </c>
      <c r="M15" s="35" t="n"/>
      <c r="O15" s="15" t="s">
        <v>84</v>
      </c>
      <c r="P15" s="20">
        <f>F15</f>
        <v/>
      </c>
      <c r="Q15" s="20">
        <f>F60</f>
        <v/>
      </c>
      <c r="R15" s="48">
        <f>F105</f>
        <v/>
      </c>
      <c r="S15" s="20">
        <f>F150</f>
        <v/>
      </c>
      <c r="T15" s="20">
        <f>F195</f>
        <v/>
      </c>
      <c r="U15" s="20">
        <f>F240</f>
        <v/>
      </c>
      <c r="V15" s="20">
        <f>F285</f>
        <v/>
      </c>
      <c r="W15" s="20">
        <f>F270</f>
        <v/>
      </c>
      <c r="X15" s="20">
        <f>F305</f>
        <v/>
      </c>
      <c r="Y15" s="20">
        <f>F340</f>
        <v/>
      </c>
      <c r="Z15" s="20">
        <f>F375</f>
        <v/>
      </c>
      <c r="AA15" s="20">
        <f>F410</f>
        <v/>
      </c>
      <c r="AB15" s="20">
        <f>F445</f>
        <v/>
      </c>
      <c r="AC15" s="20">
        <f>F480</f>
        <v/>
      </c>
      <c r="AD15" s="20">
        <f>F515</f>
        <v/>
      </c>
      <c r="AE15" s="20">
        <f>F550</f>
        <v/>
      </c>
      <c r="AF15" s="20">
        <f>F585</f>
        <v/>
      </c>
      <c r="AG15" s="20">
        <f>F620</f>
        <v/>
      </c>
      <c r="AH15" s="20">
        <f>F655</f>
        <v/>
      </c>
      <c r="AI15" s="133">
        <f>F690</f>
        <v/>
      </c>
      <c r="AJ15" s="133" t="n"/>
      <c r="AK15" s="133" t="n"/>
      <c r="AL15" s="133" t="n"/>
      <c r="AM15" s="133" t="n"/>
      <c r="AN15" s="133" t="n"/>
      <c r="AO15" s="73" t="n"/>
      <c r="AZ15" s="69" t="n"/>
      <c r="BA15" s="133" t="n"/>
      <c r="BB15" s="133" t="n"/>
      <c r="BC15" s="133" t="n"/>
      <c r="BD15" s="133" t="n"/>
    </row>
    <row customHeight="1" ht="15.75" r="16" s="129" spans="1:56" thickBot="1">
      <c r="A16" s="15" t="s">
        <v>85</v>
      </c>
      <c r="B16" t="s">
        <v>79</v>
      </c>
      <c r="C16" s="104" t="s">
        <v>86</v>
      </c>
      <c r="D16" s="105" t="n">
        <v>85.89999999999999</v>
      </c>
      <c r="E16" s="103">
        <f>(C16-D16)</f>
        <v/>
      </c>
      <c r="F16" s="45">
        <f>((E16*0.2*0.8*1000)/B16)/1</f>
        <v/>
      </c>
      <c r="G16" t="s">
        <v>87</v>
      </c>
      <c r="H16" t="n">
        <v>78.09999999999999</v>
      </c>
      <c r="I16" s="103">
        <f>(G16-H16)</f>
        <v/>
      </c>
      <c r="J16" s="57">
        <f>(E16+I16)</f>
        <v/>
      </c>
      <c r="K16" s="57">
        <f>(J16/B16)*1000</f>
        <v/>
      </c>
      <c r="L16" s="2">
        <f>E16/J16</f>
        <v/>
      </c>
      <c r="M16" s="35" t="n"/>
      <c r="O16" s="15" t="s">
        <v>88</v>
      </c>
      <c r="P16" s="20">
        <f>F16</f>
        <v/>
      </c>
      <c r="Q16" s="20">
        <f>F61</f>
        <v/>
      </c>
      <c r="R16" s="48">
        <f>F106</f>
        <v/>
      </c>
      <c r="S16" s="20">
        <f>F151</f>
        <v/>
      </c>
      <c r="T16" s="20">
        <f>F196</f>
        <v/>
      </c>
      <c r="U16" s="20">
        <f>F241</f>
        <v/>
      </c>
      <c r="V16" s="20">
        <f>F286</f>
        <v/>
      </c>
      <c r="W16" s="20">
        <f>F271</f>
        <v/>
      </c>
      <c r="X16" s="20">
        <f>F306</f>
        <v/>
      </c>
      <c r="Y16" s="20">
        <f>F341</f>
        <v/>
      </c>
      <c r="Z16" s="20">
        <f>F376</f>
        <v/>
      </c>
      <c r="AA16" s="20">
        <f>F411</f>
        <v/>
      </c>
      <c r="AB16" s="20">
        <f>F446</f>
        <v/>
      </c>
      <c r="AC16" s="20">
        <f>F481</f>
        <v/>
      </c>
      <c r="AD16" s="20">
        <f>F516</f>
        <v/>
      </c>
      <c r="AE16" s="20">
        <f>F551</f>
        <v/>
      </c>
      <c r="AF16" s="20">
        <f>F586</f>
        <v/>
      </c>
      <c r="AG16" s="20">
        <f>F621</f>
        <v/>
      </c>
      <c r="AH16" s="20">
        <f>F656</f>
        <v/>
      </c>
      <c r="AI16" s="133">
        <f>F691</f>
        <v/>
      </c>
      <c r="AJ16" s="133" t="n"/>
      <c r="AK16" s="133" t="n"/>
      <c r="AL16" s="133" t="n"/>
      <c r="AM16" s="133" t="n"/>
      <c r="AN16" s="133" t="n"/>
      <c r="AO16" s="73" t="n"/>
      <c r="AZ16" s="15" t="n"/>
      <c r="BA16" s="133" t="n"/>
      <c r="BB16" s="133" t="n"/>
      <c r="BC16" s="133" t="n"/>
      <c r="BD16" s="133" t="n"/>
    </row>
    <row customHeight="1" ht="15.75" r="17" s="129" spans="1:56" thickBot="1">
      <c r="A17" s="15" t="s">
        <v>89</v>
      </c>
      <c r="B17" t="s">
        <v>90</v>
      </c>
      <c r="C17" s="104" t="s">
        <v>91</v>
      </c>
      <c r="D17" s="105" t="n">
        <v>84.59999999999999</v>
      </c>
      <c r="E17" s="103">
        <f>(C17-D17)</f>
        <v/>
      </c>
      <c r="F17" s="45">
        <f>((E17*0.2*0.8*1000)/B17)/1</f>
        <v/>
      </c>
      <c r="G17" t="s">
        <v>92</v>
      </c>
      <c r="H17" t="n">
        <v>84.7</v>
      </c>
      <c r="I17" s="103">
        <f>(G17-H17)</f>
        <v/>
      </c>
      <c r="J17" s="57">
        <f>(E17+I17)</f>
        <v/>
      </c>
      <c r="K17" s="57">
        <f>(J17/B17)*1000</f>
        <v/>
      </c>
      <c r="L17" s="2">
        <f>E17/J17</f>
        <v/>
      </c>
      <c r="M17" s="35" t="n"/>
      <c r="O17" s="15" t="s">
        <v>93</v>
      </c>
      <c r="P17" s="20">
        <f>F17</f>
        <v/>
      </c>
      <c r="Q17" s="20">
        <f>F62</f>
        <v/>
      </c>
      <c r="R17" s="48">
        <f>F107</f>
        <v/>
      </c>
      <c r="S17" s="20">
        <f>F152</f>
        <v/>
      </c>
      <c r="T17" s="20">
        <f>F197</f>
        <v/>
      </c>
      <c r="U17" s="20">
        <f>F242</f>
        <v/>
      </c>
      <c r="V17" s="20">
        <f>F287</f>
        <v/>
      </c>
      <c r="W17" s="20">
        <f>F272</f>
        <v/>
      </c>
      <c r="X17" s="20">
        <f>F307</f>
        <v/>
      </c>
      <c r="Y17" s="20">
        <f>F342</f>
        <v/>
      </c>
      <c r="Z17" s="20">
        <f>F377</f>
        <v/>
      </c>
      <c r="AA17" s="20">
        <f>F412</f>
        <v/>
      </c>
      <c r="AB17" s="20">
        <f>F447</f>
        <v/>
      </c>
      <c r="AC17" s="20">
        <f>F482</f>
        <v/>
      </c>
      <c r="AD17" s="20">
        <f>F517</f>
        <v/>
      </c>
      <c r="AE17" s="20">
        <f>F552</f>
        <v/>
      </c>
      <c r="AF17" s="20">
        <f>F587</f>
        <v/>
      </c>
      <c r="AG17" s="20">
        <f>F622</f>
        <v/>
      </c>
      <c r="AH17" s="20">
        <f>F657</f>
        <v/>
      </c>
      <c r="AI17" s="133">
        <f>F692</f>
        <v/>
      </c>
      <c r="AJ17" s="133" t="n"/>
      <c r="AK17" s="133" t="n"/>
      <c r="AL17" s="133" t="n"/>
      <c r="AM17" s="133" t="n"/>
      <c r="AN17" s="133" t="n"/>
      <c r="AO17" s="73" t="n"/>
      <c r="AZ17" s="15" t="n"/>
      <c r="BA17" s="133" t="n"/>
      <c r="BB17" s="133" t="n"/>
      <c r="BC17" s="133" t="n"/>
      <c r="BD17" s="133" t="n"/>
    </row>
    <row customHeight="1" ht="15.75" r="18" s="129" spans="1:56" thickBot="1">
      <c r="A18" s="15" t="s">
        <v>94</v>
      </c>
      <c r="B18" t="s">
        <v>95</v>
      </c>
      <c r="C18" s="104" t="s">
        <v>96</v>
      </c>
      <c r="D18" s="105" t="n">
        <v>84.09999999999999</v>
      </c>
      <c r="E18" s="103">
        <f>(C18-D18)</f>
        <v/>
      </c>
      <c r="F18" s="45">
        <f>((E18*0.2*0.8*1000)/B18)/1</f>
        <v/>
      </c>
      <c r="G18" t="s">
        <v>97</v>
      </c>
      <c r="H18" t="n">
        <v>84.89999999999999</v>
      </c>
      <c r="I18" s="103">
        <f>(G18-H18)</f>
        <v/>
      </c>
      <c r="J18" s="57">
        <f>(E18+I18)</f>
        <v/>
      </c>
      <c r="K18" s="57">
        <f>(J18/B18)*1000</f>
        <v/>
      </c>
      <c r="L18" s="2">
        <f>E18/J18</f>
        <v/>
      </c>
      <c r="M18" s="35" t="n"/>
      <c r="O18" s="15" t="s">
        <v>98</v>
      </c>
      <c r="P18" s="20">
        <f>F18</f>
        <v/>
      </c>
      <c r="Q18" s="20">
        <f>F63</f>
        <v/>
      </c>
      <c r="R18" s="48">
        <f>F108</f>
        <v/>
      </c>
      <c r="S18" s="20">
        <f>F153</f>
        <v/>
      </c>
      <c r="T18" s="20">
        <f>F198</f>
        <v/>
      </c>
      <c r="U18" s="20">
        <f>F243</f>
        <v/>
      </c>
      <c r="V18" s="20">
        <f>F288</f>
        <v/>
      </c>
      <c r="W18" s="20">
        <f>F273</f>
        <v/>
      </c>
      <c r="X18" s="20">
        <f>F308</f>
        <v/>
      </c>
      <c r="Y18" s="20">
        <f>F343</f>
        <v/>
      </c>
      <c r="Z18" s="20">
        <f>F378</f>
        <v/>
      </c>
      <c r="AA18" s="20">
        <f>F413</f>
        <v/>
      </c>
      <c r="AB18" s="20">
        <f>F448</f>
        <v/>
      </c>
      <c r="AC18" s="20">
        <f>F483</f>
        <v/>
      </c>
      <c r="AD18" s="20">
        <f>F518</f>
        <v/>
      </c>
      <c r="AE18" s="20">
        <f>F553</f>
        <v/>
      </c>
      <c r="AF18" s="20">
        <f>F588</f>
        <v/>
      </c>
      <c r="AG18" s="20">
        <f>F623</f>
        <v/>
      </c>
      <c r="AH18" s="20">
        <f>F658</f>
        <v/>
      </c>
      <c r="AI18" s="133">
        <f>F693</f>
        <v/>
      </c>
      <c r="AJ18" s="133" t="n"/>
      <c r="AK18" s="133" t="n"/>
      <c r="AL18" s="133" t="n"/>
      <c r="AM18" s="133" t="n"/>
      <c r="AN18" s="133" t="n"/>
      <c r="AO18" s="73" t="n"/>
      <c r="AZ18" s="15" t="n"/>
      <c r="BA18" s="133" t="n"/>
      <c r="BB18" s="133" t="n"/>
      <c r="BC18" s="133" t="n"/>
      <c r="BD18" s="133" t="n"/>
    </row>
    <row customHeight="1" ht="15.75" r="19" s="129" spans="1:56" thickBot="1">
      <c r="A19" s="15" t="s">
        <v>99</v>
      </c>
      <c r="B19" t="s">
        <v>100</v>
      </c>
      <c r="C19" s="104" t="s">
        <v>43</v>
      </c>
      <c r="D19" s="105" t="n">
        <v>80.39999999999999</v>
      </c>
      <c r="E19" s="103">
        <f>(C19-D19)</f>
        <v/>
      </c>
      <c r="F19" s="45">
        <f>((E19*0.2*0.8*1000)/B19)/1</f>
        <v/>
      </c>
      <c r="G19" t="s">
        <v>101</v>
      </c>
      <c r="H19" t="n">
        <v>89</v>
      </c>
      <c r="I19" s="103">
        <f>(G19-H19)</f>
        <v/>
      </c>
      <c r="J19" s="57">
        <f>(E19+I19)</f>
        <v/>
      </c>
      <c r="K19" s="57">
        <f>(J19/B19)*1000</f>
        <v/>
      </c>
      <c r="L19" s="2">
        <f>E19/J19</f>
        <v/>
      </c>
      <c r="M19" s="35" t="n"/>
      <c r="O19" s="15" t="s">
        <v>102</v>
      </c>
      <c r="P19" s="20">
        <f>F19</f>
        <v/>
      </c>
      <c r="Q19" s="20">
        <f>F64</f>
        <v/>
      </c>
      <c r="R19" s="48">
        <f>F109</f>
        <v/>
      </c>
      <c r="S19" s="20">
        <f>F154</f>
        <v/>
      </c>
      <c r="T19" s="20">
        <f>F199</f>
        <v/>
      </c>
      <c r="U19" s="20">
        <f>F244</f>
        <v/>
      </c>
      <c r="V19" s="20">
        <f>F289</f>
        <v/>
      </c>
      <c r="W19" s="20">
        <f>F274</f>
        <v/>
      </c>
      <c r="X19" s="20">
        <f>F309</f>
        <v/>
      </c>
      <c r="Y19" s="20">
        <f>F344</f>
        <v/>
      </c>
      <c r="Z19" s="20">
        <f>F379</f>
        <v/>
      </c>
      <c r="AA19" s="20">
        <f>F414</f>
        <v/>
      </c>
      <c r="AB19" s="20">
        <f>F449</f>
        <v/>
      </c>
      <c r="AC19" s="20">
        <f>F484</f>
        <v/>
      </c>
      <c r="AD19" s="20">
        <f>F519</f>
        <v/>
      </c>
      <c r="AE19" s="20">
        <f>F554</f>
        <v/>
      </c>
      <c r="AF19" s="20">
        <f>F589</f>
        <v/>
      </c>
      <c r="AG19" s="20">
        <f>F624</f>
        <v/>
      </c>
      <c r="AH19" s="20">
        <f>F659</f>
        <v/>
      </c>
      <c r="AI19" s="133">
        <f>F694</f>
        <v/>
      </c>
      <c r="AJ19" s="133" t="n"/>
      <c r="AK19" s="133" t="n"/>
      <c r="AL19" s="133" t="n"/>
      <c r="AM19" s="133" t="n"/>
      <c r="AN19" s="133" t="n"/>
      <c r="AO19" s="73" t="n"/>
      <c r="AZ19" s="15" t="n"/>
      <c r="BA19" s="133" t="n"/>
      <c r="BB19" s="133" t="n"/>
      <c r="BC19" s="133" t="n"/>
      <c r="BD19" s="133" t="n"/>
    </row>
    <row customHeight="1" ht="15.75" r="20" s="129" spans="1:56" thickBot="1">
      <c r="A20" s="15" t="s">
        <v>103</v>
      </c>
      <c r="B20" t="s">
        <v>104</v>
      </c>
      <c r="C20" s="104" t="s">
        <v>105</v>
      </c>
      <c r="D20" s="105" t="n">
        <v>83.2</v>
      </c>
      <c r="E20" s="103">
        <f>(C20-D20)</f>
        <v/>
      </c>
      <c r="F20" s="45">
        <f>((E20*0.2*0.8*1000)/B20)/1</f>
        <v/>
      </c>
      <c r="G20" t="s">
        <v>106</v>
      </c>
      <c r="H20" t="n">
        <v>84.3</v>
      </c>
      <c r="I20" s="103">
        <f>(G20-H20)</f>
        <v/>
      </c>
      <c r="J20" s="57">
        <f>(E20+I20)</f>
        <v/>
      </c>
      <c r="K20" s="57">
        <f>(J20/B20)*1000</f>
        <v/>
      </c>
      <c r="L20" s="2">
        <f>E20/J20</f>
        <v/>
      </c>
      <c r="M20" s="35" t="n"/>
      <c r="O20" s="15" t="s">
        <v>107</v>
      </c>
      <c r="P20" s="20">
        <f>F20</f>
        <v/>
      </c>
      <c r="Q20" s="20">
        <f>F65</f>
        <v/>
      </c>
      <c r="R20" s="48">
        <f>F110</f>
        <v/>
      </c>
      <c r="S20" s="20">
        <f>F155</f>
        <v/>
      </c>
      <c r="T20" s="20">
        <f>F200</f>
        <v/>
      </c>
      <c r="U20" s="20">
        <f>F245</f>
        <v/>
      </c>
      <c r="V20" s="20">
        <f>F290</f>
        <v/>
      </c>
      <c r="W20" s="20">
        <f>F275</f>
        <v/>
      </c>
      <c r="X20" s="20">
        <f>F310</f>
        <v/>
      </c>
      <c r="Y20" s="20">
        <f>F345</f>
        <v/>
      </c>
      <c r="Z20" s="20">
        <f>F380</f>
        <v/>
      </c>
      <c r="AA20" s="20">
        <f>F415</f>
        <v/>
      </c>
      <c r="AB20" s="20">
        <f>F450</f>
        <v/>
      </c>
      <c r="AC20" s="20">
        <f>F485</f>
        <v/>
      </c>
      <c r="AD20" s="20">
        <f>F520</f>
        <v/>
      </c>
      <c r="AE20" s="20">
        <f>F555</f>
        <v/>
      </c>
      <c r="AF20" s="20">
        <f>F590</f>
        <v/>
      </c>
      <c r="AG20" s="20">
        <f>F625</f>
        <v/>
      </c>
      <c r="AH20" s="20">
        <f>F660</f>
        <v/>
      </c>
      <c r="AI20" s="133">
        <f>F695</f>
        <v/>
      </c>
      <c r="AJ20" s="133" t="n"/>
      <c r="AK20" s="133" t="n"/>
      <c r="AL20" s="133" t="n"/>
      <c r="AM20" s="133" t="n"/>
      <c r="AN20" s="133" t="n"/>
      <c r="AO20" s="73" t="n"/>
      <c r="AS20" s="133" t="n"/>
      <c r="AZ20" s="15" t="n"/>
      <c r="BA20" s="133" t="n"/>
      <c r="BB20" s="133" t="n"/>
      <c r="BC20" s="133" t="n"/>
      <c r="BD20" s="133" t="n"/>
    </row>
    <row customHeight="1" ht="15.75" r="21" s="129" spans="1:56" thickBot="1">
      <c r="A21" s="15" t="s">
        <v>108</v>
      </c>
      <c r="B21" t="s">
        <v>109</v>
      </c>
      <c r="C21" s="104" t="s">
        <v>110</v>
      </c>
      <c r="D21" s="105" t="n">
        <v>89.7</v>
      </c>
      <c r="E21" s="103">
        <f>(C21-D21)</f>
        <v/>
      </c>
      <c r="F21" s="45">
        <f>((E21*0.2*0.8*1000)/B21)/1</f>
        <v/>
      </c>
      <c r="G21" t="s">
        <v>111</v>
      </c>
      <c r="H21" t="n">
        <v>83.2</v>
      </c>
      <c r="I21" s="103">
        <f>(G21-H21)</f>
        <v/>
      </c>
      <c r="J21" s="57">
        <f>(E21+I21)</f>
        <v/>
      </c>
      <c r="K21" s="57">
        <f>(J21/B21)*1000</f>
        <v/>
      </c>
      <c r="L21" s="2">
        <f>E21/J21</f>
        <v/>
      </c>
      <c r="M21" s="35" t="n"/>
      <c r="O21" s="15" t="s">
        <v>112</v>
      </c>
      <c r="P21" s="20">
        <f>F21</f>
        <v/>
      </c>
      <c r="Q21" s="20">
        <f>F66</f>
        <v/>
      </c>
      <c r="R21" s="48">
        <f>F111</f>
        <v/>
      </c>
      <c r="S21" s="20">
        <f>F156</f>
        <v/>
      </c>
      <c r="T21" s="20">
        <f>F201</f>
        <v/>
      </c>
      <c r="U21" s="20">
        <f>F246</f>
        <v/>
      </c>
      <c r="V21" s="20">
        <f>F291</f>
        <v/>
      </c>
      <c r="W21" s="20">
        <f>F276</f>
        <v/>
      </c>
      <c r="X21" s="20">
        <f>F311</f>
        <v/>
      </c>
      <c r="Y21" s="20">
        <f>F346</f>
        <v/>
      </c>
      <c r="Z21" s="20">
        <f>F381</f>
        <v/>
      </c>
      <c r="AA21" s="20">
        <f>F416</f>
        <v/>
      </c>
      <c r="AB21" s="20">
        <f>F451</f>
        <v/>
      </c>
      <c r="AC21" s="20">
        <f>F486</f>
        <v/>
      </c>
      <c r="AD21" s="20">
        <f>F521</f>
        <v/>
      </c>
      <c r="AE21" s="20">
        <f>F556</f>
        <v/>
      </c>
      <c r="AF21" s="20">
        <f>F591</f>
        <v/>
      </c>
      <c r="AG21" s="20">
        <f>F626</f>
        <v/>
      </c>
      <c r="AH21" s="20">
        <f>F661</f>
        <v/>
      </c>
      <c r="AI21" s="133">
        <f>F696</f>
        <v/>
      </c>
      <c r="AJ21" s="133" t="n"/>
      <c r="AK21" s="133" t="n"/>
      <c r="AL21" s="133" t="n"/>
      <c r="AM21" s="133" t="n"/>
      <c r="AN21" s="133" t="n"/>
      <c r="AO21" s="73" t="n"/>
      <c r="AZ21" s="69" t="n"/>
      <c r="BA21" s="133" t="n"/>
      <c r="BB21" s="133" t="n"/>
      <c r="BC21" s="133" t="n"/>
      <c r="BD21" s="133" t="n"/>
    </row>
    <row customHeight="1" ht="15.75" r="22" s="129" spans="1:56" thickBot="1">
      <c r="A22" s="15" t="s">
        <v>113</v>
      </c>
      <c r="B22" t="s">
        <v>42</v>
      </c>
      <c r="C22" s="104" t="s">
        <v>114</v>
      </c>
      <c r="D22" s="105" t="n">
        <v>84</v>
      </c>
      <c r="E22" s="103">
        <f>(C22-D22)</f>
        <v/>
      </c>
      <c r="F22" s="45">
        <f>((E22*0.2*0.8*1000)/B22)/1</f>
        <v/>
      </c>
      <c r="G22" t="s">
        <v>115</v>
      </c>
      <c r="H22" t="n">
        <v>84.59999999999999</v>
      </c>
      <c r="I22" s="103">
        <f>(G22-H22)</f>
        <v/>
      </c>
      <c r="J22" s="57">
        <f>(E22+I22)</f>
        <v/>
      </c>
      <c r="K22" s="57">
        <f>(J22/B22)*1000</f>
        <v/>
      </c>
      <c r="L22" s="2">
        <f>E22/J22</f>
        <v/>
      </c>
      <c r="M22" s="35" t="n"/>
      <c r="O22" s="15" t="s">
        <v>116</v>
      </c>
      <c r="P22" s="20">
        <f>F22</f>
        <v/>
      </c>
      <c r="Q22" s="20">
        <f>F67</f>
        <v/>
      </c>
      <c r="R22" s="48">
        <f>F112</f>
        <v/>
      </c>
      <c r="S22" s="20">
        <f>F157</f>
        <v/>
      </c>
      <c r="T22" s="20">
        <f>F202</f>
        <v/>
      </c>
      <c r="U22" s="20">
        <f>F247</f>
        <v/>
      </c>
      <c r="V22" s="20">
        <f>F292</f>
        <v/>
      </c>
      <c r="W22" s="20">
        <f>F277</f>
        <v/>
      </c>
      <c r="X22" s="20">
        <f>F312</f>
        <v/>
      </c>
      <c r="Y22" s="20">
        <f>F347</f>
        <v/>
      </c>
      <c r="Z22" s="20">
        <f>F382</f>
        <v/>
      </c>
      <c r="AA22" s="20">
        <f>F417</f>
        <v/>
      </c>
      <c r="AB22" s="20">
        <f>F452</f>
        <v/>
      </c>
      <c r="AC22" s="20">
        <f>F487</f>
        <v/>
      </c>
      <c r="AD22" s="20">
        <f>F522</f>
        <v/>
      </c>
      <c r="AE22" s="20">
        <f>F557</f>
        <v/>
      </c>
      <c r="AF22" s="20">
        <f>F592</f>
        <v/>
      </c>
      <c r="AG22" s="20">
        <f>F627</f>
        <v/>
      </c>
      <c r="AH22" s="20">
        <f>F662</f>
        <v/>
      </c>
      <c r="AI22" s="133">
        <f>F697</f>
        <v/>
      </c>
      <c r="AJ22" s="133" t="n"/>
      <c r="AK22" s="133" t="n"/>
      <c r="AL22" s="133" t="n"/>
      <c r="AM22" s="133" t="n"/>
      <c r="AN22" s="133" t="n"/>
      <c r="AO22" s="73" t="n"/>
      <c r="AZ22" s="69" t="n"/>
      <c r="BA22" s="133" t="n"/>
      <c r="BB22" s="133" t="n"/>
      <c r="BC22" s="133" t="n"/>
      <c r="BD22" s="133" t="n"/>
    </row>
    <row customHeight="1" ht="15.75" r="23" s="129" spans="1:56" thickBot="1">
      <c r="A23" s="15" t="s">
        <v>117</v>
      </c>
      <c r="B23" t="s">
        <v>118</v>
      </c>
      <c r="C23" s="104" t="s">
        <v>83</v>
      </c>
      <c r="D23" s="105" t="n">
        <v>85.59999999999999</v>
      </c>
      <c r="E23" s="103">
        <f>(C23-D23)</f>
        <v/>
      </c>
      <c r="F23" s="45">
        <f>((E23*0.2*0.8*1000)/B23)/1</f>
        <v/>
      </c>
      <c r="G23" t="s">
        <v>92</v>
      </c>
      <c r="H23" t="n">
        <v>84.5</v>
      </c>
      <c r="I23" s="103">
        <f>(G23-H23)</f>
        <v/>
      </c>
      <c r="J23" s="57">
        <f>(E23+I23)</f>
        <v/>
      </c>
      <c r="K23" s="57">
        <f>(J23/B23)*1000</f>
        <v/>
      </c>
      <c r="L23" s="2">
        <f>E23/J23</f>
        <v/>
      </c>
      <c r="M23" s="35" t="n"/>
      <c r="O23" s="15" t="s">
        <v>119</v>
      </c>
      <c r="P23" s="20">
        <f>F23</f>
        <v/>
      </c>
      <c r="Q23" s="20">
        <f>F68</f>
        <v/>
      </c>
      <c r="R23" s="48">
        <f>F113</f>
        <v/>
      </c>
      <c r="S23" s="20">
        <f>F158</f>
        <v/>
      </c>
      <c r="T23" s="20">
        <f>F203</f>
        <v/>
      </c>
      <c r="U23" s="20">
        <f>F248</f>
        <v/>
      </c>
      <c r="V23" s="20">
        <f>F293</f>
        <v/>
      </c>
      <c r="W23" s="20">
        <f>F278</f>
        <v/>
      </c>
      <c r="X23" s="20">
        <f>F313</f>
        <v/>
      </c>
      <c r="Y23" s="20">
        <f>F348</f>
        <v/>
      </c>
      <c r="Z23" s="20">
        <f>F383</f>
        <v/>
      </c>
      <c r="AA23" s="20">
        <f>F418</f>
        <v/>
      </c>
      <c r="AB23" s="20">
        <f>F453</f>
        <v/>
      </c>
      <c r="AC23" s="20">
        <f>F488</f>
        <v/>
      </c>
      <c r="AD23" s="20">
        <f>F523</f>
        <v/>
      </c>
      <c r="AE23" s="20">
        <f>F558</f>
        <v/>
      </c>
      <c r="AF23" s="20">
        <f>F593</f>
        <v/>
      </c>
      <c r="AG23" s="20">
        <f>F628</f>
        <v/>
      </c>
      <c r="AH23" s="20">
        <f>F663</f>
        <v/>
      </c>
      <c r="AI23" s="133">
        <f>F698</f>
        <v/>
      </c>
      <c r="AJ23" s="133" t="n"/>
      <c r="AK23" s="133" t="n"/>
      <c r="AL23" s="133" t="n"/>
      <c r="AM23" s="133" t="n"/>
      <c r="AN23" s="133" t="n"/>
      <c r="AO23" s="73" t="n"/>
      <c r="AS23" s="133" t="n"/>
      <c r="AZ23" s="69" t="n"/>
      <c r="BA23" s="133" t="n"/>
      <c r="BB23" s="133" t="n"/>
      <c r="BC23" s="133" t="n"/>
      <c r="BD23" s="133" t="n"/>
    </row>
    <row customHeight="1" ht="15.75" r="24" s="129" spans="1:56" thickBot="1">
      <c r="A24" s="15" t="s">
        <v>120</v>
      </c>
      <c r="B24" t="s">
        <v>121</v>
      </c>
      <c r="C24" s="104" t="s">
        <v>122</v>
      </c>
      <c r="D24" s="105" t="n">
        <v>89.09999999999999</v>
      </c>
      <c r="E24" s="103">
        <f>(C24-D24)</f>
        <v/>
      </c>
      <c r="F24" s="45">
        <f>((E24*0.2*0.8*1000)/B24)/1</f>
        <v/>
      </c>
      <c r="G24" t="s">
        <v>123</v>
      </c>
      <c r="H24" t="n">
        <v>91.59999999999999</v>
      </c>
      <c r="I24" s="103">
        <f>(G24-H24)</f>
        <v/>
      </c>
      <c r="J24" s="57">
        <f>(E24+I24)</f>
        <v/>
      </c>
      <c r="K24" s="57">
        <f>(J24/B24)*1000</f>
        <v/>
      </c>
      <c r="L24" s="2">
        <f>E24/J24</f>
        <v/>
      </c>
      <c r="M24" s="35" t="n"/>
      <c r="O24" s="15" t="s">
        <v>124</v>
      </c>
      <c r="P24" s="20">
        <f>F24</f>
        <v/>
      </c>
      <c r="Q24" s="20">
        <f>F69</f>
        <v/>
      </c>
      <c r="R24" s="48">
        <f>F114</f>
        <v/>
      </c>
      <c r="S24" s="20">
        <f>F159</f>
        <v/>
      </c>
      <c r="T24" s="20">
        <f>F204</f>
        <v/>
      </c>
      <c r="U24" s="20">
        <f>F249</f>
        <v/>
      </c>
      <c r="V24" s="20">
        <f>F294</f>
        <v/>
      </c>
      <c r="W24" s="20">
        <f>F279</f>
        <v/>
      </c>
      <c r="X24" s="20">
        <f>F314</f>
        <v/>
      </c>
      <c r="Y24" s="20">
        <f>F349</f>
        <v/>
      </c>
      <c r="Z24" s="20">
        <f>F384</f>
        <v/>
      </c>
      <c r="AA24" s="20">
        <f>F419</f>
        <v/>
      </c>
      <c r="AB24" s="20">
        <f>F454</f>
        <v/>
      </c>
      <c r="AC24" s="20">
        <f>F489</f>
        <v/>
      </c>
      <c r="AD24" s="20">
        <f>F524</f>
        <v/>
      </c>
      <c r="AE24" s="20">
        <f>F559</f>
        <v/>
      </c>
      <c r="AF24" s="20">
        <f>F594</f>
        <v/>
      </c>
      <c r="AG24" s="20">
        <f>F629</f>
        <v/>
      </c>
      <c r="AH24" s="20">
        <f>F664</f>
        <v/>
      </c>
      <c r="AI24" s="133">
        <f>F699</f>
        <v/>
      </c>
      <c r="AJ24" s="133" t="n"/>
      <c r="AK24" s="133" t="n"/>
      <c r="AL24" s="133" t="n"/>
      <c r="AM24" s="133" t="n"/>
      <c r="AN24" s="133" t="n"/>
      <c r="AO24" s="73" t="n"/>
      <c r="AZ24" s="69" t="n"/>
      <c r="BA24" s="133" t="n"/>
      <c r="BB24" s="133" t="n"/>
      <c r="BC24" s="133" t="n"/>
      <c r="BD24" s="133" t="n"/>
    </row>
    <row customHeight="1" ht="15.75" r="25" s="129" spans="1:56" thickBot="1">
      <c r="A25" s="15" t="s">
        <v>125</v>
      </c>
      <c r="B25" t="s">
        <v>126</v>
      </c>
      <c r="C25" s="104" t="s">
        <v>127</v>
      </c>
      <c r="D25" s="105" t="n">
        <v>79.59999999999999</v>
      </c>
      <c r="E25" s="103">
        <f>(C25-D25)</f>
        <v/>
      </c>
      <c r="F25" s="45">
        <f>((E25*0.2*0.8*1000)/B25)/1</f>
        <v/>
      </c>
      <c r="G25" t="s">
        <v>128</v>
      </c>
      <c r="H25" t="n">
        <v>86.5</v>
      </c>
      <c r="I25" s="103">
        <f>(G25-H25)</f>
        <v/>
      </c>
      <c r="J25" s="57">
        <f>(E25+I25)</f>
        <v/>
      </c>
      <c r="K25" s="57">
        <f>(J25/B25)*1000</f>
        <v/>
      </c>
      <c r="L25" s="2">
        <f>E25/J25</f>
        <v/>
      </c>
      <c r="M25" s="35" t="n"/>
      <c r="O25" s="15" t="s">
        <v>129</v>
      </c>
      <c r="P25" s="20">
        <f>F25</f>
        <v/>
      </c>
      <c r="Q25" s="20">
        <f>F70</f>
        <v/>
      </c>
      <c r="R25" s="48">
        <f>F115</f>
        <v/>
      </c>
      <c r="S25" s="20">
        <f>F160</f>
        <v/>
      </c>
      <c r="T25" s="20">
        <f>F205</f>
        <v/>
      </c>
      <c r="U25" s="20">
        <f>F250</f>
        <v/>
      </c>
      <c r="V25" s="20">
        <f>F295</f>
        <v/>
      </c>
      <c r="W25" s="20">
        <f>F280</f>
        <v/>
      </c>
      <c r="X25" s="20">
        <f>F315</f>
        <v/>
      </c>
      <c r="Y25" s="20">
        <f>F350</f>
        <v/>
      </c>
      <c r="Z25" s="20">
        <f>F385</f>
        <v/>
      </c>
      <c r="AA25" s="20">
        <f>F420</f>
        <v/>
      </c>
      <c r="AB25" s="20">
        <f>F455</f>
        <v/>
      </c>
      <c r="AC25" s="20">
        <f>F490</f>
        <v/>
      </c>
      <c r="AD25" s="20">
        <f>F525</f>
        <v/>
      </c>
      <c r="AE25" s="20">
        <f>F560</f>
        <v/>
      </c>
      <c r="AF25" s="20">
        <f>F595</f>
        <v/>
      </c>
      <c r="AG25" s="20">
        <f>F630</f>
        <v/>
      </c>
      <c r="AH25" s="20">
        <f>F665</f>
        <v/>
      </c>
      <c r="AI25" s="133">
        <f>F700</f>
        <v/>
      </c>
      <c r="AJ25" s="133" t="n"/>
      <c r="AK25" s="133" t="n"/>
      <c r="AL25" s="133" t="n"/>
      <c r="AM25" s="133" t="n"/>
      <c r="AN25" s="133" t="n"/>
      <c r="AO25" s="70" t="n"/>
      <c r="AZ25" s="69" t="n"/>
      <c r="BA25" s="133" t="n"/>
      <c r="BB25" s="133" t="n"/>
      <c r="BC25" s="133" t="n"/>
      <c r="BD25" s="133" t="n"/>
    </row>
    <row customHeight="1" ht="15.75" r="26" s="129" spans="1:56" thickBot="1">
      <c r="A26" s="15" t="s">
        <v>130</v>
      </c>
      <c r="B26" t="s">
        <v>131</v>
      </c>
      <c r="C26" s="104" t="s">
        <v>132</v>
      </c>
      <c r="D26" s="105" t="n">
        <v>81.09999999999999</v>
      </c>
      <c r="E26" s="103">
        <f>(C26-D26)</f>
        <v/>
      </c>
      <c r="F26" s="45">
        <f>((E26*0.2*0.8*1000)/B26)/1</f>
        <v/>
      </c>
      <c r="G26" t="s">
        <v>115</v>
      </c>
      <c r="H26" t="n">
        <v>81</v>
      </c>
      <c r="I26" s="103">
        <f>(G26-H26)</f>
        <v/>
      </c>
      <c r="J26" s="57">
        <f>(E26+I26)</f>
        <v/>
      </c>
      <c r="K26" s="57">
        <f>(J26/B26)*1000</f>
        <v/>
      </c>
      <c r="L26" s="2">
        <f>E26/J26</f>
        <v/>
      </c>
      <c r="M26" s="35" t="n"/>
      <c r="O26" s="15" t="s">
        <v>133</v>
      </c>
      <c r="P26" s="20">
        <f>F26</f>
        <v/>
      </c>
      <c r="Q26" s="20">
        <f>F71</f>
        <v/>
      </c>
      <c r="R26" s="48">
        <f>F116</f>
        <v/>
      </c>
      <c r="S26" s="20">
        <f>F161</f>
        <v/>
      </c>
      <c r="T26" s="20">
        <f>F206</f>
        <v/>
      </c>
      <c r="U26" s="20">
        <f>F251</f>
        <v/>
      </c>
      <c r="V26" s="20">
        <f>F296</f>
        <v/>
      </c>
      <c r="W26" s="20">
        <f>F281</f>
        <v/>
      </c>
      <c r="X26" s="20">
        <f>F316</f>
        <v/>
      </c>
      <c r="Y26" s="20">
        <f>F351</f>
        <v/>
      </c>
      <c r="Z26" s="20">
        <f>F386</f>
        <v/>
      </c>
      <c r="AA26" s="20">
        <f>F421</f>
        <v/>
      </c>
      <c r="AB26" s="20">
        <f>F456</f>
        <v/>
      </c>
      <c r="AC26" s="20">
        <f>F491</f>
        <v/>
      </c>
      <c r="AD26" s="20">
        <f>F526</f>
        <v/>
      </c>
      <c r="AE26" s="20">
        <f>F561</f>
        <v/>
      </c>
      <c r="AF26" s="20">
        <f>F596</f>
        <v/>
      </c>
      <c r="AG26" s="20">
        <f>F631</f>
        <v/>
      </c>
      <c r="AH26" s="20">
        <f>F666</f>
        <v/>
      </c>
      <c r="AI26" s="133">
        <f>F701</f>
        <v/>
      </c>
      <c r="AJ26" s="133" t="n"/>
      <c r="AK26" s="133" t="n"/>
      <c r="AL26" s="133" t="n"/>
      <c r="AM26" s="133" t="n"/>
      <c r="AN26" s="133" t="n"/>
      <c r="AO26" s="70" t="n"/>
      <c r="AZ26" s="69" t="n"/>
      <c r="BA26" s="133" t="n"/>
      <c r="BB26" s="133" t="n"/>
      <c r="BC26" s="133" t="n"/>
      <c r="BD26" s="133" t="n"/>
    </row>
    <row customHeight="1" ht="15.75" r="27" s="129" spans="1:56" thickBot="1">
      <c r="A27" s="15" t="s">
        <v>134</v>
      </c>
      <c r="B27" t="s">
        <v>135</v>
      </c>
      <c r="C27" s="104" t="s">
        <v>136</v>
      </c>
      <c r="D27" s="105" t="n">
        <v>85.2</v>
      </c>
      <c r="E27" s="103">
        <f>(C27-D27)</f>
        <v/>
      </c>
      <c r="F27" s="45">
        <f>((E27*0.2*0.8*1000)/B27)/1</f>
        <v/>
      </c>
      <c r="G27" t="s">
        <v>74</v>
      </c>
      <c r="H27" t="n">
        <v>83.59999999999999</v>
      </c>
      <c r="I27" s="103">
        <f>(G27-H27)</f>
        <v/>
      </c>
      <c r="J27" s="57">
        <f>(E27+I27)</f>
        <v/>
      </c>
      <c r="K27" s="57">
        <f>(J27/B27)*1000</f>
        <v/>
      </c>
      <c r="L27" s="2">
        <f>E27/J27</f>
        <v/>
      </c>
      <c r="M27" s="35" t="n"/>
      <c r="O27" s="15" t="s">
        <v>137</v>
      </c>
      <c r="P27" s="20">
        <f>F27</f>
        <v/>
      </c>
      <c r="Q27" s="20">
        <f>F72</f>
        <v/>
      </c>
      <c r="R27" s="48">
        <f>F117</f>
        <v/>
      </c>
      <c r="S27" s="20">
        <f>F162</f>
        <v/>
      </c>
      <c r="T27" s="20">
        <f>F207</f>
        <v/>
      </c>
      <c r="U27" s="20">
        <f>F252</f>
        <v/>
      </c>
      <c r="V27" s="20">
        <f>F297</f>
        <v/>
      </c>
      <c r="W27" s="20">
        <f>F282</f>
        <v/>
      </c>
      <c r="X27" s="20">
        <f>F317</f>
        <v/>
      </c>
      <c r="Y27" s="20">
        <f>F352</f>
        <v/>
      </c>
      <c r="Z27" s="20">
        <f>F387</f>
        <v/>
      </c>
      <c r="AA27" s="20">
        <f>F422</f>
        <v/>
      </c>
      <c r="AB27" s="20">
        <f>F457</f>
        <v/>
      </c>
      <c r="AC27" s="20">
        <f>F492</f>
        <v/>
      </c>
      <c r="AD27" s="20">
        <f>F527</f>
        <v/>
      </c>
      <c r="AE27" s="20">
        <f>F562</f>
        <v/>
      </c>
      <c r="AF27" s="20">
        <f>F597</f>
        <v/>
      </c>
      <c r="AG27" s="20">
        <f>F632</f>
        <v/>
      </c>
      <c r="AH27" s="20">
        <f>F667</f>
        <v/>
      </c>
      <c r="AI27" s="133">
        <f>F702</f>
        <v/>
      </c>
      <c r="AJ27" s="133" t="n"/>
      <c r="AK27" s="133" t="n"/>
      <c r="AL27" s="133" t="n"/>
      <c r="AM27" s="133" t="n"/>
      <c r="AN27" s="133" t="n"/>
      <c r="AO27" s="70" t="n"/>
      <c r="AZ27" s="69" t="n"/>
      <c r="BA27" s="133" t="n"/>
      <c r="BB27" s="133" t="n"/>
      <c r="BC27" s="133" t="n"/>
      <c r="BD27" s="133" t="n"/>
    </row>
    <row customHeight="1" ht="15.75" r="28" s="129" spans="1:56" thickBot="1">
      <c r="A28" s="15" t="s">
        <v>138</v>
      </c>
      <c r="B28" t="s">
        <v>139</v>
      </c>
      <c r="C28" s="104" t="s">
        <v>140</v>
      </c>
      <c r="D28" s="105" t="n">
        <v>87.89999999999999</v>
      </c>
      <c r="E28" s="103">
        <f>(C28-D28)</f>
        <v/>
      </c>
      <c r="F28" s="45">
        <f>((E28*0.2*0.8*1000)/B28)/1</f>
        <v/>
      </c>
      <c r="G28" t="s">
        <v>141</v>
      </c>
      <c r="H28" t="n">
        <v>88.8</v>
      </c>
      <c r="I28" s="103">
        <f>(G28-H28)</f>
        <v/>
      </c>
      <c r="J28" s="57">
        <f>(E28+I28)</f>
        <v/>
      </c>
      <c r="K28" s="57">
        <f>(J28/B28)*1000</f>
        <v/>
      </c>
      <c r="L28" s="2">
        <f>E28/J28</f>
        <v/>
      </c>
      <c r="M28" s="35" t="n"/>
      <c r="O28" s="15" t="s">
        <v>142</v>
      </c>
      <c r="P28" s="20">
        <f>F28</f>
        <v/>
      </c>
      <c r="Q28" s="20">
        <f>F73</f>
        <v/>
      </c>
      <c r="R28" s="48">
        <f>F118</f>
        <v/>
      </c>
      <c r="S28" s="20">
        <f>F163</f>
        <v/>
      </c>
      <c r="T28" s="20">
        <f>F208</f>
        <v/>
      </c>
      <c r="U28" s="20">
        <f>F253</f>
        <v/>
      </c>
      <c r="V28" s="20">
        <f>F298</f>
        <v/>
      </c>
      <c r="W28" s="20">
        <f>F283</f>
        <v/>
      </c>
      <c r="X28" s="20">
        <f>F318</f>
        <v/>
      </c>
      <c r="Y28" s="20">
        <f>F353</f>
        <v/>
      </c>
      <c r="Z28" s="20">
        <f>F388</f>
        <v/>
      </c>
      <c r="AA28" s="20">
        <f>F423</f>
        <v/>
      </c>
      <c r="AB28" s="20">
        <f>F458</f>
        <v/>
      </c>
      <c r="AC28" s="20">
        <f>F493</f>
        <v/>
      </c>
      <c r="AD28" s="20">
        <f>F528</f>
        <v/>
      </c>
      <c r="AE28" s="20">
        <f>F563</f>
        <v/>
      </c>
      <c r="AF28" s="20">
        <f>F598</f>
        <v/>
      </c>
      <c r="AG28" s="20">
        <f>F633</f>
        <v/>
      </c>
      <c r="AH28" s="20">
        <f>F668</f>
        <v/>
      </c>
      <c r="AI28" s="133">
        <f>F703</f>
        <v/>
      </c>
      <c r="AJ28" s="133" t="n"/>
      <c r="AK28" s="133" t="n"/>
      <c r="AL28" s="133" t="n"/>
      <c r="AM28" s="133" t="n"/>
      <c r="AN28" s="133" t="n"/>
      <c r="AO28" s="70" t="n"/>
      <c r="AZ28" s="69" t="n"/>
      <c r="BA28" s="133" t="n"/>
      <c r="BB28" s="133" t="n"/>
      <c r="BC28" s="133" t="n"/>
      <c r="BD28" s="133" t="n"/>
    </row>
    <row customHeight="1" ht="15.75" r="29" s="129" spans="1:56" thickBot="1">
      <c r="A29" s="15" t="s">
        <v>143</v>
      </c>
      <c r="B29" t="s">
        <v>144</v>
      </c>
      <c r="C29" s="104" t="s">
        <v>145</v>
      </c>
      <c r="D29" s="105" t="n">
        <v>85.5</v>
      </c>
      <c r="E29" s="103">
        <f>(C29-D29)</f>
        <v/>
      </c>
      <c r="F29" s="45">
        <f>((E29*0.2*0.8*1000)/B29)/1</f>
        <v/>
      </c>
      <c r="G29" t="s">
        <v>146</v>
      </c>
      <c r="H29" t="n">
        <v>80.5</v>
      </c>
      <c r="I29" s="103">
        <f>(G29-H29)</f>
        <v/>
      </c>
      <c r="J29" s="57">
        <f>(E29+I29)</f>
        <v/>
      </c>
      <c r="K29" s="57">
        <f>(J29/B29)*1000</f>
        <v/>
      </c>
      <c r="L29" s="2">
        <f>E29/J29</f>
        <v/>
      </c>
      <c r="M29" s="35" t="n"/>
      <c r="O29" s="15" t="s">
        <v>147</v>
      </c>
      <c r="P29" s="20">
        <f>F29</f>
        <v/>
      </c>
      <c r="Q29" s="20">
        <f>F74</f>
        <v/>
      </c>
      <c r="R29" s="48">
        <f>F119</f>
        <v/>
      </c>
      <c r="S29" s="20">
        <f>F164</f>
        <v/>
      </c>
      <c r="T29" s="20">
        <f>F209</f>
        <v/>
      </c>
      <c r="U29" s="20">
        <f>F254</f>
        <v/>
      </c>
      <c r="V29" s="20">
        <f>F299</f>
        <v/>
      </c>
      <c r="W29" s="20">
        <f>F284</f>
        <v/>
      </c>
      <c r="X29" s="20">
        <f>F319</f>
        <v/>
      </c>
      <c r="Y29" s="20">
        <f>F354</f>
        <v/>
      </c>
      <c r="Z29" s="20">
        <f>F389</f>
        <v/>
      </c>
      <c r="AA29" s="20">
        <f>F424</f>
        <v/>
      </c>
      <c r="AB29" s="20">
        <f>F459</f>
        <v/>
      </c>
      <c r="AC29" s="20">
        <f>F494</f>
        <v/>
      </c>
      <c r="AD29" s="20">
        <f>F529</f>
        <v/>
      </c>
      <c r="AE29" s="20">
        <f>F564</f>
        <v/>
      </c>
      <c r="AF29" s="20">
        <f>F599</f>
        <v/>
      </c>
      <c r="AG29" s="20">
        <f>F634</f>
        <v/>
      </c>
      <c r="AH29" s="20">
        <f>F669</f>
        <v/>
      </c>
      <c r="AI29" s="133">
        <f>F704</f>
        <v/>
      </c>
      <c r="AJ29" s="133" t="n"/>
      <c r="AK29" s="133" t="n"/>
      <c r="AL29" s="133" t="n"/>
      <c r="AM29" s="133" t="n"/>
      <c r="AN29" s="133" t="n"/>
      <c r="AO29" s="70" t="n"/>
      <c r="AZ29" s="69" t="n"/>
      <c r="BA29" s="133" t="n"/>
      <c r="BB29" s="133" t="n"/>
      <c r="BC29" s="133" t="n"/>
      <c r="BD29" s="133" t="n"/>
    </row>
    <row customHeight="1" ht="15.75" r="30" s="129" spans="1:56" thickBot="1">
      <c r="A30" s="15" t="s">
        <v>148</v>
      </c>
      <c r="B30" t="s">
        <v>135</v>
      </c>
      <c r="C30" s="104" t="s">
        <v>111</v>
      </c>
      <c r="D30" s="105" t="n">
        <v>82.3</v>
      </c>
      <c r="E30" s="103">
        <f>(C30-D30)</f>
        <v/>
      </c>
      <c r="F30" s="45">
        <f>((E30*0.2*0.8*1000)/B30)/1</f>
        <v/>
      </c>
      <c r="G30" t="s">
        <v>68</v>
      </c>
      <c r="H30" t="n">
        <v>90.3</v>
      </c>
      <c r="I30" s="103">
        <f>(G30-H30)</f>
        <v/>
      </c>
      <c r="J30" s="57">
        <f>(E30+I30)</f>
        <v/>
      </c>
      <c r="K30" s="57">
        <f>(J30/B30)*1000</f>
        <v/>
      </c>
      <c r="L30" s="2">
        <f>E30/J30</f>
        <v/>
      </c>
      <c r="M30" s="35" t="n"/>
      <c r="O30" s="15" t="s">
        <v>149</v>
      </c>
      <c r="P30" s="20">
        <f>F30</f>
        <v/>
      </c>
      <c r="Q30" s="20">
        <f>F75</f>
        <v/>
      </c>
      <c r="R30" s="48">
        <f>F120</f>
        <v/>
      </c>
      <c r="S30" s="20">
        <f>F165</f>
        <v/>
      </c>
      <c r="T30" s="20">
        <f>F210</f>
        <v/>
      </c>
      <c r="U30" s="20">
        <f>F255</f>
        <v/>
      </c>
      <c r="V30" s="20">
        <f>F300</f>
        <v/>
      </c>
      <c r="W30" s="20">
        <f>F285</f>
        <v/>
      </c>
      <c r="X30" s="20">
        <f>F320</f>
        <v/>
      </c>
      <c r="Y30" s="20">
        <f>F355</f>
        <v/>
      </c>
      <c r="Z30" s="20">
        <f>F390</f>
        <v/>
      </c>
      <c r="AA30" s="20">
        <f>F425</f>
        <v/>
      </c>
      <c r="AB30" s="20">
        <f>F460</f>
        <v/>
      </c>
      <c r="AC30" s="20">
        <f>F495</f>
        <v/>
      </c>
      <c r="AD30" s="20">
        <f>F530</f>
        <v/>
      </c>
      <c r="AE30" s="20">
        <f>F565</f>
        <v/>
      </c>
      <c r="AF30" s="20">
        <f>F600</f>
        <v/>
      </c>
      <c r="AG30" s="20">
        <f>F635</f>
        <v/>
      </c>
      <c r="AH30" s="20">
        <f>F670</f>
        <v/>
      </c>
      <c r="AI30" s="133">
        <f>F705</f>
        <v/>
      </c>
      <c r="AJ30" s="133" t="n"/>
      <c r="AK30" s="133" t="n"/>
      <c r="AL30" s="133" t="n"/>
      <c r="AM30" s="133" t="n"/>
      <c r="AN30" s="133" t="n"/>
      <c r="AO30" s="70" t="n"/>
      <c r="AZ30" s="69" t="n"/>
      <c r="BA30" s="133" t="n"/>
      <c r="BB30" s="133" t="n"/>
      <c r="BC30" s="133" t="n"/>
      <c r="BD30" s="133" t="n"/>
    </row>
    <row customHeight="1" ht="15.75" r="31" s="129" spans="1:56" thickBot="1">
      <c r="A31" s="15" t="s">
        <v>150</v>
      </c>
      <c r="B31" t="s">
        <v>151</v>
      </c>
      <c r="C31" s="104" t="s">
        <v>152</v>
      </c>
      <c r="D31" s="105" t="n">
        <v>82.89999999999999</v>
      </c>
      <c r="E31" s="103">
        <f>(C31-D31)</f>
        <v/>
      </c>
      <c r="F31" s="45">
        <f>((E31*0.2*0.8*1000)/B31)/1</f>
        <v/>
      </c>
      <c r="G31" t="s">
        <v>153</v>
      </c>
      <c r="H31" t="n">
        <v>93</v>
      </c>
      <c r="I31" s="103">
        <f>(G31-H31)</f>
        <v/>
      </c>
      <c r="J31" s="57">
        <f>(E31+I31)</f>
        <v/>
      </c>
      <c r="K31" s="57">
        <f>(J31/B31)*1000</f>
        <v/>
      </c>
      <c r="L31" s="2">
        <f>E31/J31</f>
        <v/>
      </c>
      <c r="M31" s="37" t="n"/>
      <c r="O31" s="15" t="s">
        <v>154</v>
      </c>
      <c r="P31" s="20">
        <f>F31</f>
        <v/>
      </c>
      <c r="Q31" s="20">
        <f>F76</f>
        <v/>
      </c>
      <c r="R31" s="48">
        <f>F121</f>
        <v/>
      </c>
      <c r="S31" s="20">
        <f>F166</f>
        <v/>
      </c>
      <c r="T31" s="20">
        <f>F211</f>
        <v/>
      </c>
      <c r="U31" s="20">
        <f>F256</f>
        <v/>
      </c>
      <c r="V31" s="20">
        <f>F301</f>
        <v/>
      </c>
      <c r="W31" s="20">
        <f>F286</f>
        <v/>
      </c>
      <c r="X31" s="20">
        <f>F321</f>
        <v/>
      </c>
      <c r="Y31" s="20">
        <f>F356</f>
        <v/>
      </c>
      <c r="Z31" s="20">
        <f>F391</f>
        <v/>
      </c>
      <c r="AA31" s="20">
        <f>F426</f>
        <v/>
      </c>
      <c r="AB31" s="20">
        <f>F461</f>
        <v/>
      </c>
      <c r="AC31" s="20">
        <f>F496</f>
        <v/>
      </c>
      <c r="AD31" s="20">
        <f>F531</f>
        <v/>
      </c>
      <c r="AE31" s="20">
        <f>F566</f>
        <v/>
      </c>
      <c r="AF31" s="20">
        <f>F601</f>
        <v/>
      </c>
      <c r="AG31" s="20">
        <f>F636</f>
        <v/>
      </c>
      <c r="AH31" s="20">
        <f>F671</f>
        <v/>
      </c>
      <c r="AI31" s="133">
        <f>F706</f>
        <v/>
      </c>
      <c r="AJ31" s="133" t="n"/>
      <c r="AK31" s="133" t="n"/>
      <c r="AL31" s="133" t="n"/>
      <c r="AM31" s="133" t="n"/>
      <c r="AN31" s="133" t="n"/>
      <c r="AO31" s="70" t="n"/>
      <c r="AZ31" s="69" t="n"/>
      <c r="BA31" s="133" t="n"/>
      <c r="BB31" s="133" t="n"/>
      <c r="BC31" s="133" t="n"/>
      <c r="BD31" s="133" t="n"/>
    </row>
    <row customHeight="1" ht="15.75" r="32" s="129" spans="1:56" thickBot="1">
      <c r="A32" s="15" t="s">
        <v>155</v>
      </c>
      <c r="B32" t="s">
        <v>156</v>
      </c>
      <c r="C32" s="104" t="s">
        <v>39</v>
      </c>
      <c r="D32" s="105" t="n">
        <v>85.89999999999999</v>
      </c>
      <c r="E32" s="103">
        <f>(C32-D32)</f>
        <v/>
      </c>
      <c r="F32" s="45">
        <f>((E32*0.2*0.8*1000)/B32)/1</f>
        <v/>
      </c>
      <c r="G32" t="s">
        <v>157</v>
      </c>
      <c r="H32" t="n">
        <v>86.8</v>
      </c>
      <c r="I32" s="103">
        <f>(G32-H32)</f>
        <v/>
      </c>
      <c r="J32" s="57">
        <f>(E32+I32)</f>
        <v/>
      </c>
      <c r="K32" s="57">
        <f>(J32/B32)*1000</f>
        <v/>
      </c>
      <c r="L32" s="2">
        <f>E32/J32</f>
        <v/>
      </c>
      <c r="M32" s="35" t="n"/>
      <c r="O32" s="15" t="s">
        <v>158</v>
      </c>
      <c r="P32" s="20">
        <f>F32</f>
        <v/>
      </c>
      <c r="Q32" s="20">
        <f>F77</f>
        <v/>
      </c>
      <c r="R32" s="48">
        <f>F122</f>
        <v/>
      </c>
      <c r="S32" s="20">
        <f>F167</f>
        <v/>
      </c>
      <c r="T32" s="20">
        <f>F212</f>
        <v/>
      </c>
      <c r="U32" s="20">
        <f>F257</f>
        <v/>
      </c>
      <c r="V32" s="20">
        <f>F302</f>
        <v/>
      </c>
      <c r="W32" s="20">
        <f>F287</f>
        <v/>
      </c>
      <c r="X32" s="20">
        <f>F322</f>
        <v/>
      </c>
      <c r="Y32" s="20">
        <f>F357</f>
        <v/>
      </c>
      <c r="Z32" s="20">
        <f>F392</f>
        <v/>
      </c>
      <c r="AA32" s="20">
        <f>F427</f>
        <v/>
      </c>
      <c r="AB32" s="20">
        <f>F462</f>
        <v/>
      </c>
      <c r="AC32" s="20">
        <f>F497</f>
        <v/>
      </c>
      <c r="AD32" s="20">
        <f>F532</f>
        <v/>
      </c>
      <c r="AE32" s="20">
        <f>F567</f>
        <v/>
      </c>
      <c r="AF32" s="20">
        <f>F602</f>
        <v/>
      </c>
      <c r="AG32" s="20">
        <f>F637</f>
        <v/>
      </c>
      <c r="AH32" s="20">
        <f>F672</f>
        <v/>
      </c>
      <c r="AI32" s="133">
        <f>F707</f>
        <v/>
      </c>
      <c r="AJ32" s="133" t="n"/>
      <c r="AK32" s="133" t="n"/>
      <c r="AL32" s="133" t="n"/>
      <c r="AM32" s="133" t="n"/>
      <c r="AN32" s="133" t="n"/>
      <c r="AO32" s="96" t="n"/>
      <c r="AZ32" s="71" t="n"/>
      <c r="BA32" s="133" t="n"/>
      <c r="BB32" s="133" t="n"/>
      <c r="BC32" s="133" t="n"/>
      <c r="BD32" s="133" t="n"/>
    </row>
    <row customHeight="1" ht="15.75" r="33" s="129" spans="1:56">
      <c r="A33" s="15" t="s">
        <v>159</v>
      </c>
      <c r="B33" t="s">
        <v>160</v>
      </c>
      <c r="C33" s="104" t="s">
        <v>43</v>
      </c>
      <c r="D33" s="104" t="n">
        <v>79.3</v>
      </c>
      <c r="E33" s="103">
        <f>(C33-D33)</f>
        <v/>
      </c>
      <c r="F33" s="45">
        <f>((E33*0.2*0.8*1000)/B33)/1</f>
        <v/>
      </c>
      <c r="G33" t="s">
        <v>161</v>
      </c>
      <c r="H33" t="n">
        <v>82.39999999999999</v>
      </c>
      <c r="I33" s="103">
        <f>(G33-H33)</f>
        <v/>
      </c>
      <c r="J33" s="57">
        <f>(E33+I33)</f>
        <v/>
      </c>
      <c r="K33" s="57">
        <f>(J33/B33)*1000</f>
        <v/>
      </c>
      <c r="L33" s="2">
        <f>E33/J33</f>
        <v/>
      </c>
      <c r="M33" s="35" t="n"/>
      <c r="O33" s="15" t="s">
        <v>162</v>
      </c>
      <c r="P33" s="20">
        <f>F33</f>
        <v/>
      </c>
      <c r="Q33" s="20">
        <f>F78</f>
        <v/>
      </c>
      <c r="R33" s="48">
        <f>F123</f>
        <v/>
      </c>
      <c r="S33" s="20">
        <f>F168</f>
        <v/>
      </c>
      <c r="T33" s="20">
        <f>F213</f>
        <v/>
      </c>
      <c r="U33" s="20">
        <f>F258</f>
        <v/>
      </c>
      <c r="V33" s="20">
        <f>F303</f>
        <v/>
      </c>
      <c r="W33" s="20">
        <f>F288</f>
        <v/>
      </c>
      <c r="X33" s="20">
        <f>F323</f>
        <v/>
      </c>
      <c r="Y33" s="20">
        <f>F358</f>
        <v/>
      </c>
      <c r="Z33" s="20">
        <f>F393</f>
        <v/>
      </c>
      <c r="AA33" s="20">
        <f>F428</f>
        <v/>
      </c>
      <c r="AB33" s="20">
        <f>F463</f>
        <v/>
      </c>
      <c r="AC33" s="20">
        <f>F498</f>
        <v/>
      </c>
      <c r="AD33" s="20">
        <f>F533</f>
        <v/>
      </c>
      <c r="AE33" s="20">
        <f>F568</f>
        <v/>
      </c>
      <c r="AF33" s="20">
        <f>F603</f>
        <v/>
      </c>
      <c r="AG33" s="20">
        <f>F638</f>
        <v/>
      </c>
      <c r="AH33" s="20">
        <f>F673</f>
        <v/>
      </c>
      <c r="AI33" s="133">
        <f>F708</f>
        <v/>
      </c>
      <c r="AJ33" s="133" t="n"/>
      <c r="AK33" s="133" t="n"/>
      <c r="AL33" s="133" t="n"/>
      <c r="AM33" s="133" t="n"/>
      <c r="AN33" s="133" t="n"/>
      <c r="AO33" s="94" t="n"/>
      <c r="AZ33" s="95" t="n"/>
      <c r="BA33" s="133" t="n"/>
      <c r="BB33" s="133" t="n"/>
      <c r="BC33" s="133" t="n"/>
      <c r="BD33" s="133" t="n"/>
    </row>
    <row customHeight="1" ht="15.75" r="34" s="129" spans="1:56">
      <c r="A34" s="15" t="s">
        <v>163</v>
      </c>
      <c r="B34" t="s">
        <v>164</v>
      </c>
      <c r="C34" s="104" t="s">
        <v>165</v>
      </c>
      <c r="D34" s="104" t="n">
        <v>88.2</v>
      </c>
      <c r="E34" s="103">
        <f>(C34-D34)</f>
        <v/>
      </c>
      <c r="F34" s="45">
        <f>((E34*0.2*0.8*1000)/B34)/1</f>
        <v/>
      </c>
      <c r="G34" t="s">
        <v>83</v>
      </c>
      <c r="H34" t="n">
        <v>85.39999999999999</v>
      </c>
      <c r="I34" s="103">
        <f>(G34-H34)</f>
        <v/>
      </c>
      <c r="J34" s="57">
        <f>(E34+I34)</f>
        <v/>
      </c>
      <c r="K34" s="57">
        <f>(J34/B34)*1000</f>
        <v/>
      </c>
      <c r="L34" s="2">
        <f>E34/J34</f>
        <v/>
      </c>
      <c r="M34" s="35" t="n"/>
      <c r="O34" s="15" t="s">
        <v>166</v>
      </c>
      <c r="P34" s="20">
        <f>F34</f>
        <v/>
      </c>
      <c r="Q34" s="20">
        <f>F79</f>
        <v/>
      </c>
      <c r="R34" s="48">
        <f>F124</f>
        <v/>
      </c>
      <c r="S34" s="20">
        <f>F169</f>
        <v/>
      </c>
      <c r="T34" s="20">
        <f>F214</f>
        <v/>
      </c>
      <c r="U34" s="20">
        <f>F259</f>
        <v/>
      </c>
      <c r="V34" s="20">
        <f>F304</f>
        <v/>
      </c>
      <c r="W34" s="20">
        <f>F289</f>
        <v/>
      </c>
      <c r="X34" s="20">
        <f>F324</f>
        <v/>
      </c>
      <c r="Y34" s="20">
        <f>F359</f>
        <v/>
      </c>
      <c r="Z34" s="20">
        <f>F394</f>
        <v/>
      </c>
      <c r="AA34" s="20">
        <f>F429</f>
        <v/>
      </c>
      <c r="AB34" s="20">
        <f>F464</f>
        <v/>
      </c>
      <c r="AC34" s="20">
        <f>F499</f>
        <v/>
      </c>
      <c r="AD34" s="20">
        <f>F534</f>
        <v/>
      </c>
      <c r="AE34" s="20">
        <f>F569</f>
        <v/>
      </c>
      <c r="AF34" s="20">
        <f>F604</f>
        <v/>
      </c>
      <c r="AG34" s="20">
        <f>F639</f>
        <v/>
      </c>
      <c r="AH34" s="20">
        <f>F674</f>
        <v/>
      </c>
      <c r="AI34" s="133">
        <f>F709</f>
        <v/>
      </c>
      <c r="AJ34" s="133" t="n"/>
      <c r="AK34" s="133" t="n"/>
      <c r="AL34" s="133" t="n"/>
      <c r="AM34" s="133" t="n"/>
      <c r="AN34" s="133" t="n"/>
      <c r="AO34" s="94" t="n"/>
      <c r="AZ34" s="95" t="n"/>
      <c r="BA34" s="133" t="n"/>
      <c r="BB34" s="133" t="n"/>
      <c r="BC34" s="133" t="n"/>
      <c r="BD34" s="133" t="n"/>
    </row>
    <row customHeight="1" ht="15.75" r="35" s="129" spans="1:56">
      <c r="A35" s="15" t="s">
        <v>167</v>
      </c>
      <c r="B35" t="s">
        <v>168</v>
      </c>
      <c r="C35" s="104" t="s">
        <v>115</v>
      </c>
      <c r="D35" s="104" t="n">
        <v>85.3</v>
      </c>
      <c r="E35" s="103">
        <f>(C35-D35)</f>
        <v/>
      </c>
      <c r="F35" s="45">
        <f>((E35*0.2*0.8*1000)/B35)/1</f>
        <v/>
      </c>
      <c r="G35" t="s">
        <v>169</v>
      </c>
      <c r="H35" t="n">
        <v>90.89999999999999</v>
      </c>
      <c r="I35" s="103">
        <f>(G35-H35)</f>
        <v/>
      </c>
      <c r="J35" s="57">
        <f>(E35+I35)</f>
        <v/>
      </c>
      <c r="K35" s="57">
        <f>(J35/B35)*1000</f>
        <v/>
      </c>
      <c r="L35" s="2">
        <f>E35/J35</f>
        <v/>
      </c>
      <c r="M35" s="35" t="n"/>
      <c r="O35" s="15" t="s">
        <v>170</v>
      </c>
      <c r="P35" s="20">
        <f>F35</f>
        <v/>
      </c>
      <c r="Q35" s="20">
        <f>F80</f>
        <v/>
      </c>
      <c r="R35" s="48">
        <f>F125</f>
        <v/>
      </c>
      <c r="S35" s="20">
        <f>F170</f>
        <v/>
      </c>
      <c r="T35" s="20">
        <f>F215</f>
        <v/>
      </c>
      <c r="U35" s="20">
        <f>F260</f>
        <v/>
      </c>
      <c r="V35" s="20">
        <f>F305</f>
        <v/>
      </c>
      <c r="W35" s="20">
        <f>F290</f>
        <v/>
      </c>
      <c r="X35" s="20">
        <f>F325</f>
        <v/>
      </c>
      <c r="Y35" s="20">
        <f>F360</f>
        <v/>
      </c>
      <c r="Z35" s="20">
        <f>F395</f>
        <v/>
      </c>
      <c r="AA35" s="20">
        <f>F430</f>
        <v/>
      </c>
      <c r="AB35" s="20">
        <f>F465</f>
        <v/>
      </c>
      <c r="AC35" s="20">
        <f>F500</f>
        <v/>
      </c>
      <c r="AD35" s="20">
        <f>F535</f>
        <v/>
      </c>
      <c r="AE35" s="20">
        <f>F570</f>
        <v/>
      </c>
      <c r="AF35" s="20">
        <f>F605</f>
        <v/>
      </c>
      <c r="AG35" s="20">
        <f>F640</f>
        <v/>
      </c>
      <c r="AH35" s="20">
        <f>F675</f>
        <v/>
      </c>
      <c r="AI35" s="133">
        <f>F710</f>
        <v/>
      </c>
      <c r="AJ35" s="133" t="n"/>
      <c r="AK35" s="133" t="n"/>
      <c r="AL35" s="133" t="n"/>
      <c r="AM35" s="133" t="n"/>
      <c r="AN35" s="133" t="n"/>
      <c r="AO35" s="94" t="n"/>
      <c r="AZ35" s="95" t="n"/>
      <c r="BA35" s="133" t="n"/>
      <c r="BB35" s="133" t="n"/>
      <c r="BC35" s="133" t="n"/>
      <c r="BD35" s="133" t="n"/>
    </row>
    <row customHeight="1" ht="15.75" r="36" s="129" spans="1:56">
      <c r="A36" s="15" t="s">
        <v>171</v>
      </c>
      <c r="B36" t="s">
        <v>172</v>
      </c>
      <c r="C36" s="104" t="s">
        <v>173</v>
      </c>
      <c r="D36" s="104" t="n">
        <v>88.59999999999999</v>
      </c>
      <c r="E36" s="103">
        <f>(C36-D36)</f>
        <v/>
      </c>
      <c r="F36" s="45">
        <f>((E36*0.2*0.8*1000)/B36)/1</f>
        <v/>
      </c>
      <c r="G36" t="s">
        <v>145</v>
      </c>
      <c r="H36" t="n">
        <v>84.39999999999999</v>
      </c>
      <c r="I36" s="103">
        <f>(G36-H36)</f>
        <v/>
      </c>
      <c r="J36" s="57">
        <f>(E36+I36)</f>
        <v/>
      </c>
      <c r="K36" s="57">
        <f>(J36/B36)*1000</f>
        <v/>
      </c>
      <c r="L36" s="2">
        <f>E36/J36</f>
        <v/>
      </c>
      <c r="M36" s="35" t="n"/>
      <c r="O36" s="15" t="s">
        <v>174</v>
      </c>
      <c r="P36" s="20">
        <f>F36</f>
        <v/>
      </c>
      <c r="Q36" s="20">
        <f>F81</f>
        <v/>
      </c>
      <c r="R36" s="48">
        <f>F126</f>
        <v/>
      </c>
      <c r="S36" s="20">
        <f>F171</f>
        <v/>
      </c>
      <c r="T36" s="20">
        <f>F216</f>
        <v/>
      </c>
      <c r="U36" s="20">
        <f>F261</f>
        <v/>
      </c>
      <c r="V36" s="20">
        <f>F306</f>
        <v/>
      </c>
      <c r="W36" s="20">
        <f>F291</f>
        <v/>
      </c>
      <c r="X36" s="20">
        <f>F326</f>
        <v/>
      </c>
      <c r="Y36" s="20">
        <f>F361</f>
        <v/>
      </c>
      <c r="Z36" s="20">
        <f>F396</f>
        <v/>
      </c>
      <c r="AA36" s="20">
        <f>F431</f>
        <v/>
      </c>
      <c r="AB36" s="20">
        <f>F466</f>
        <v/>
      </c>
      <c r="AC36" s="20">
        <f>F501</f>
        <v/>
      </c>
      <c r="AD36" s="20">
        <f>F536</f>
        <v/>
      </c>
      <c r="AE36" s="20">
        <f>F571</f>
        <v/>
      </c>
      <c r="AF36" s="20">
        <f>F606</f>
        <v/>
      </c>
      <c r="AG36" s="20">
        <f>F641</f>
        <v/>
      </c>
      <c r="AH36" s="20">
        <f>F676</f>
        <v/>
      </c>
      <c r="AI36" s="133">
        <f>F711</f>
        <v/>
      </c>
      <c r="AJ36" s="133" t="n"/>
      <c r="AK36" s="133" t="n"/>
      <c r="AL36" s="133" t="n"/>
      <c r="AM36" s="133" t="n"/>
      <c r="AN36" s="133" t="n"/>
      <c r="AO36" s="94" t="n"/>
      <c r="AZ36" s="95" t="n"/>
      <c r="BA36" s="133" t="n"/>
      <c r="BB36" s="133" t="n"/>
      <c r="BC36" s="133" t="n"/>
      <c r="BD36" s="133" t="n"/>
    </row>
    <row customHeight="1" ht="15.75" r="37" s="129" spans="1:56">
      <c r="A37" s="15" t="s">
        <v>175</v>
      </c>
      <c r="B37" t="s">
        <v>164</v>
      </c>
      <c r="C37" s="104" t="s">
        <v>176</v>
      </c>
      <c r="D37" s="104" t="n">
        <v>82</v>
      </c>
      <c r="E37" s="103">
        <f>(C37-D37)</f>
        <v/>
      </c>
      <c r="F37" s="45">
        <f>((E37*0.2*0.8*1000)/B37)/1</f>
        <v/>
      </c>
      <c r="G37" t="s">
        <v>141</v>
      </c>
      <c r="H37" t="n">
        <v>90.5</v>
      </c>
      <c r="I37" s="103">
        <f>(G37-H37)</f>
        <v/>
      </c>
      <c r="J37" s="57">
        <f>(E37+I37)</f>
        <v/>
      </c>
      <c r="K37" s="57">
        <f>(J37/B37)*1000</f>
        <v/>
      </c>
      <c r="L37" s="2">
        <f>E37/J37</f>
        <v/>
      </c>
      <c r="M37" s="35" t="n"/>
      <c r="O37" s="15" t="s">
        <v>177</v>
      </c>
      <c r="P37" s="20">
        <f>F37</f>
        <v/>
      </c>
      <c r="Q37" s="20">
        <f>F82</f>
        <v/>
      </c>
      <c r="R37" s="48">
        <f>F127</f>
        <v/>
      </c>
      <c r="S37" s="20">
        <f>F172</f>
        <v/>
      </c>
      <c r="T37" s="20">
        <f>F217</f>
        <v/>
      </c>
      <c r="U37" s="20">
        <f>F262</f>
        <v/>
      </c>
      <c r="V37" s="20">
        <f>F307</f>
        <v/>
      </c>
      <c r="W37" s="20">
        <f>F292</f>
        <v/>
      </c>
      <c r="X37" s="20">
        <f>F327</f>
        <v/>
      </c>
      <c r="Y37" s="20">
        <f>F362</f>
        <v/>
      </c>
      <c r="Z37" s="20">
        <f>F397</f>
        <v/>
      </c>
      <c r="AA37" s="20">
        <f>F432</f>
        <v/>
      </c>
      <c r="AB37" s="20">
        <f>F467</f>
        <v/>
      </c>
      <c r="AC37" s="20">
        <f>F502</f>
        <v/>
      </c>
      <c r="AD37" s="20">
        <f>F537</f>
        <v/>
      </c>
      <c r="AE37" s="20">
        <f>F572</f>
        <v/>
      </c>
      <c r="AF37" s="20">
        <f>F607</f>
        <v/>
      </c>
      <c r="AG37" s="20">
        <f>F642</f>
        <v/>
      </c>
      <c r="AH37" s="20">
        <f>F677</f>
        <v/>
      </c>
      <c r="AI37" s="133">
        <f>F712</f>
        <v/>
      </c>
      <c r="AJ37" s="133" t="n"/>
      <c r="AK37" s="133" t="n"/>
      <c r="AL37" s="133" t="n"/>
      <c r="AM37" s="133" t="n"/>
      <c r="AN37" s="133" t="n"/>
      <c r="AO37" s="94" t="n"/>
      <c r="AZ37" s="95" t="n"/>
      <c r="BA37" s="133" t="n"/>
      <c r="BB37" s="133" t="n"/>
      <c r="BC37" s="133" t="n"/>
      <c r="BD37" s="133" t="n"/>
    </row>
    <row customHeight="1" ht="15.75" r="38" s="129" spans="1:56">
      <c r="A38" s="15" t="s">
        <v>178</v>
      </c>
      <c r="B38" t="s">
        <v>179</v>
      </c>
      <c r="C38" s="104" t="s">
        <v>180</v>
      </c>
      <c r="D38" s="104" t="n">
        <v>81.5</v>
      </c>
      <c r="E38" s="103">
        <f>(C38-D38)</f>
        <v/>
      </c>
      <c r="F38" s="45">
        <f>((E38*0.2*0.8*1000)/B38)/1</f>
        <v/>
      </c>
      <c r="G38" t="s">
        <v>34</v>
      </c>
      <c r="H38" t="n">
        <v>90.2</v>
      </c>
      <c r="I38" s="103">
        <f>(G38-H38)</f>
        <v/>
      </c>
      <c r="J38" s="57">
        <f>(E38+I38)</f>
        <v/>
      </c>
      <c r="K38" s="57">
        <f>(J38/B38)*1000</f>
        <v/>
      </c>
      <c r="L38" s="2">
        <f>E38/J38</f>
        <v/>
      </c>
      <c r="M38" s="35" t="n"/>
      <c r="O38" s="15" t="s">
        <v>181</v>
      </c>
      <c r="P38" s="20">
        <f>F38</f>
        <v/>
      </c>
      <c r="Q38" s="20">
        <f>F83</f>
        <v/>
      </c>
      <c r="R38" s="48">
        <f>F128</f>
        <v/>
      </c>
      <c r="S38" s="20">
        <f>F173</f>
        <v/>
      </c>
      <c r="T38" s="20">
        <f>F218</f>
        <v/>
      </c>
      <c r="U38" s="20">
        <f>F263</f>
        <v/>
      </c>
      <c r="V38" s="20">
        <f>F308</f>
        <v/>
      </c>
      <c r="W38" s="20">
        <f>F293</f>
        <v/>
      </c>
      <c r="X38" s="20">
        <f>F328</f>
        <v/>
      </c>
      <c r="Y38" s="20">
        <f>F363</f>
        <v/>
      </c>
      <c r="Z38" s="20">
        <f>F398</f>
        <v/>
      </c>
      <c r="AA38" s="20">
        <f>F433</f>
        <v/>
      </c>
      <c r="AB38" s="20">
        <f>F468</f>
        <v/>
      </c>
      <c r="AC38" s="20">
        <f>F503</f>
        <v/>
      </c>
      <c r="AD38" s="20">
        <f>F538</f>
        <v/>
      </c>
      <c r="AE38" s="20">
        <f>F573</f>
        <v/>
      </c>
      <c r="AF38" s="20">
        <f>F608</f>
        <v/>
      </c>
      <c r="AG38" s="20">
        <f>F643</f>
        <v/>
      </c>
      <c r="AH38" s="20">
        <f>F678</f>
        <v/>
      </c>
      <c r="AI38" s="133">
        <f>F713</f>
        <v/>
      </c>
      <c r="AJ38" s="133" t="n"/>
      <c r="AK38" s="133" t="n"/>
      <c r="AL38" s="133" t="n"/>
      <c r="AM38" s="133" t="n"/>
      <c r="AN38" s="133" t="n"/>
      <c r="AO38" s="94" t="n"/>
      <c r="AZ38" s="95" t="n"/>
      <c r="BA38" s="133" t="n"/>
      <c r="BB38" s="133" t="n"/>
      <c r="BC38" s="133" t="n"/>
      <c r="BD38" s="133" t="n"/>
    </row>
    <row customHeight="1" ht="15.75" r="39" s="129" spans="1:56">
      <c r="A39" s="15" t="s">
        <v>182</v>
      </c>
      <c r="B39" t="s">
        <v>183</v>
      </c>
      <c r="C39" s="104" t="s">
        <v>184</v>
      </c>
      <c r="D39" s="104" t="n">
        <v>88.89999999999999</v>
      </c>
      <c r="E39" s="103">
        <f>(C39-D39)</f>
        <v/>
      </c>
      <c r="F39" s="45">
        <f>((E39*0.2*0.8*1000)/B39)/1</f>
        <v/>
      </c>
      <c r="G39" t="s">
        <v>185</v>
      </c>
      <c r="H39" t="n">
        <v>81.09999999999999</v>
      </c>
      <c r="I39" s="103">
        <f>(G39-H39)</f>
        <v/>
      </c>
      <c r="J39" s="57">
        <f>(E39+I39)</f>
        <v/>
      </c>
      <c r="K39" s="57">
        <f>(J39/B39)*1000</f>
        <v/>
      </c>
      <c r="L39" s="2">
        <f>E39/J39</f>
        <v/>
      </c>
      <c r="M39" s="35" t="n"/>
      <c r="O39" s="15" t="s">
        <v>186</v>
      </c>
      <c r="P39" s="20">
        <f>F39</f>
        <v/>
      </c>
      <c r="Q39" s="20">
        <f>F84</f>
        <v/>
      </c>
      <c r="R39" s="48">
        <f>F129</f>
        <v/>
      </c>
      <c r="S39" s="20">
        <f>F174</f>
        <v/>
      </c>
      <c r="T39" s="20">
        <f>F219</f>
        <v/>
      </c>
      <c r="U39" s="20">
        <f>F264</f>
        <v/>
      </c>
      <c r="V39" s="20">
        <f>F309</f>
        <v/>
      </c>
      <c r="W39" s="20">
        <f>F294</f>
        <v/>
      </c>
      <c r="X39" s="20">
        <f>F329</f>
        <v/>
      </c>
      <c r="Y39" s="20">
        <f>F364</f>
        <v/>
      </c>
      <c r="Z39" s="20">
        <f>F399</f>
        <v/>
      </c>
      <c r="AA39" s="20">
        <f>F434</f>
        <v/>
      </c>
      <c r="AB39" s="20">
        <f>F469</f>
        <v/>
      </c>
      <c r="AC39" s="20">
        <f>F504</f>
        <v/>
      </c>
      <c r="AD39" s="20">
        <f>F539</f>
        <v/>
      </c>
      <c r="AE39" s="20">
        <f>F574</f>
        <v/>
      </c>
      <c r="AF39" s="20">
        <f>F609</f>
        <v/>
      </c>
      <c r="AG39" s="20">
        <f>F644</f>
        <v/>
      </c>
      <c r="AH39" s="20">
        <f>F679</f>
        <v/>
      </c>
      <c r="AI39" s="133">
        <f>F714</f>
        <v/>
      </c>
      <c r="AJ39" s="133" t="n"/>
      <c r="AK39" s="133" t="n"/>
      <c r="AL39" s="133" t="n"/>
      <c r="AM39" s="133" t="n"/>
      <c r="AN39" s="133" t="n"/>
      <c r="AO39" s="94" t="n"/>
      <c r="AZ39" s="95" t="n"/>
      <c r="BA39" s="133" t="n"/>
      <c r="BB39" s="133" t="n"/>
      <c r="BC39" s="133" t="n"/>
      <c r="BD39" s="133" t="n"/>
    </row>
    <row customHeight="1" ht="15.75" r="40" s="129" spans="1:56">
      <c r="A40" s="15" t="s">
        <v>187</v>
      </c>
      <c r="B40" t="s">
        <v>188</v>
      </c>
      <c r="C40" s="104" t="s">
        <v>189</v>
      </c>
      <c r="D40" s="104" t="n">
        <v>77</v>
      </c>
      <c r="E40" s="103">
        <f>(C40-D40)</f>
        <v/>
      </c>
      <c r="F40" s="45">
        <f>((E40*0.2*0.8*1000)/B40)/1</f>
        <v/>
      </c>
      <c r="G40" t="s">
        <v>86</v>
      </c>
      <c r="H40" t="n">
        <v>84.7</v>
      </c>
      <c r="I40" s="103">
        <f>(G40-H40)</f>
        <v/>
      </c>
      <c r="J40" s="57">
        <f>(E40+I40)</f>
        <v/>
      </c>
      <c r="K40" s="57">
        <f>(J40/B40)*1000</f>
        <v/>
      </c>
      <c r="L40" s="2">
        <f>E40/J40</f>
        <v/>
      </c>
      <c r="M40" s="35" t="n"/>
      <c r="O40" s="15" t="s">
        <v>190</v>
      </c>
      <c r="P40" s="20">
        <f>F40</f>
        <v/>
      </c>
      <c r="Q40" s="20">
        <f>F85</f>
        <v/>
      </c>
      <c r="R40" s="48">
        <f>F130</f>
        <v/>
      </c>
      <c r="S40" s="20">
        <f>F175</f>
        <v/>
      </c>
      <c r="T40" s="20">
        <f>F220</f>
        <v/>
      </c>
      <c r="U40" s="20">
        <f>F265</f>
        <v/>
      </c>
      <c r="V40" s="20">
        <f>F310</f>
        <v/>
      </c>
      <c r="W40" s="20">
        <f>F295</f>
        <v/>
      </c>
      <c r="X40" s="20">
        <f>F330</f>
        <v/>
      </c>
      <c r="Y40" s="20">
        <f>F365</f>
        <v/>
      </c>
      <c r="Z40" s="20">
        <f>F400</f>
        <v/>
      </c>
      <c r="AA40" s="20">
        <f>F435</f>
        <v/>
      </c>
      <c r="AB40" s="20">
        <f>F470</f>
        <v/>
      </c>
      <c r="AC40" s="20">
        <f>F505</f>
        <v/>
      </c>
      <c r="AD40" s="20">
        <f>F540</f>
        <v/>
      </c>
      <c r="AE40" s="20">
        <f>F575</f>
        <v/>
      </c>
      <c r="AF40" s="20">
        <f>F610</f>
        <v/>
      </c>
      <c r="AG40" s="20">
        <f>F645</f>
        <v/>
      </c>
      <c r="AH40" s="20">
        <f>F680</f>
        <v/>
      </c>
      <c r="AI40" s="133">
        <f>F715</f>
        <v/>
      </c>
      <c r="AJ40" s="133" t="n"/>
      <c r="AK40" s="133" t="n"/>
      <c r="AL40" s="133" t="n"/>
      <c r="AM40" s="133" t="n"/>
      <c r="AN40" s="133" t="n"/>
      <c r="AO40" s="94" t="n"/>
      <c r="AZ40" s="95" t="n"/>
      <c r="BA40" s="133" t="n"/>
      <c r="BB40" s="133" t="n"/>
      <c r="BC40" s="133" t="n"/>
      <c r="BD40" s="133" t="n"/>
    </row>
    <row customHeight="1" ht="15.75" r="41" s="129" spans="1:56">
      <c r="A41" s="15" t="s">
        <v>191</v>
      </c>
      <c r="B41" t="s">
        <v>192</v>
      </c>
      <c r="C41" s="104" t="s">
        <v>193</v>
      </c>
      <c r="D41" s="104" t="n">
        <v>84.39999999999999</v>
      </c>
      <c r="E41" s="103">
        <f>(C41-D41)</f>
        <v/>
      </c>
      <c r="F41" s="45">
        <f>((E41*0.2*0.8*1000)/B41)/1</f>
        <v/>
      </c>
      <c r="G41" t="s">
        <v>194</v>
      </c>
      <c r="H41" t="n">
        <v>86.09999999999999</v>
      </c>
      <c r="I41" s="103">
        <f>(G41-H41)</f>
        <v/>
      </c>
      <c r="J41" s="57">
        <f>(E41+I41)</f>
        <v/>
      </c>
      <c r="K41" s="57">
        <f>(J41/B41)*1000</f>
        <v/>
      </c>
      <c r="L41" s="2">
        <f>E41/J41</f>
        <v/>
      </c>
      <c r="M41" s="35" t="n"/>
      <c r="O41" s="15" t="s">
        <v>195</v>
      </c>
      <c r="P41" s="20">
        <f>F41</f>
        <v/>
      </c>
      <c r="Q41" s="20">
        <f>F86</f>
        <v/>
      </c>
      <c r="R41" s="48">
        <f>F131</f>
        <v/>
      </c>
      <c r="S41" s="20">
        <f>F176</f>
        <v/>
      </c>
      <c r="T41" s="20">
        <f>F221</f>
        <v/>
      </c>
      <c r="U41" s="20">
        <f>F266</f>
        <v/>
      </c>
      <c r="V41" s="20">
        <f>F311</f>
        <v/>
      </c>
      <c r="W41" s="20">
        <f>F296</f>
        <v/>
      </c>
      <c r="X41" s="20">
        <f>F331</f>
        <v/>
      </c>
      <c r="Y41" s="20">
        <f>F366</f>
        <v/>
      </c>
      <c r="Z41" s="20">
        <f>F401</f>
        <v/>
      </c>
      <c r="AA41" s="20">
        <f>F436</f>
        <v/>
      </c>
      <c r="AB41" s="20">
        <f>F471</f>
        <v/>
      </c>
      <c r="AC41" s="20">
        <f>F506</f>
        <v/>
      </c>
      <c r="AD41" s="20">
        <f>F541</f>
        <v/>
      </c>
      <c r="AE41" s="20">
        <f>F576</f>
        <v/>
      </c>
      <c r="AF41" s="20">
        <f>F611</f>
        <v/>
      </c>
      <c r="AG41" s="20">
        <f>F646</f>
        <v/>
      </c>
      <c r="AH41" s="20">
        <f>F681</f>
        <v/>
      </c>
      <c r="AI41" s="133">
        <f>F716</f>
        <v/>
      </c>
      <c r="AJ41" s="133" t="n"/>
      <c r="AK41" s="133" t="n"/>
      <c r="AL41" s="133" t="n"/>
      <c r="AM41" s="133" t="n"/>
      <c r="AN41" s="133" t="n"/>
      <c r="AO41" s="94" t="n"/>
      <c r="AZ41" s="95" t="n"/>
      <c r="BA41" s="133" t="n"/>
      <c r="BB41" s="133" t="n"/>
      <c r="BC41" s="133" t="n"/>
      <c r="BD41" s="133" t="n"/>
    </row>
    <row customHeight="1" ht="15.75" r="42" s="129" spans="1:56" thickBot="1">
      <c r="A42" s="15" t="s">
        <v>196</v>
      </c>
      <c r="B42" t="s">
        <v>135</v>
      </c>
      <c r="C42" s="104" t="s">
        <v>197</v>
      </c>
      <c r="D42" s="104" t="n">
        <v>76.59999999999999</v>
      </c>
      <c r="E42" s="103">
        <f>(C42-D42)</f>
        <v/>
      </c>
      <c r="F42" s="45">
        <f>((E42*0.2*0.8*1000)/B42)/1</f>
        <v/>
      </c>
      <c r="G42" t="s">
        <v>198</v>
      </c>
      <c r="H42" t="n">
        <v>90.5</v>
      </c>
      <c r="I42" s="103">
        <f>(G42-H42)</f>
        <v/>
      </c>
      <c r="J42" s="57">
        <f>(E42+I42)</f>
        <v/>
      </c>
      <c r="K42" s="57">
        <f>(J42/B42)*1000</f>
        <v/>
      </c>
      <c r="L42" s="2">
        <f>E42/J42</f>
        <v/>
      </c>
      <c r="M42" s="35" t="n"/>
      <c r="O42" s="15" t="s">
        <v>199</v>
      </c>
      <c r="P42" s="20">
        <f>F42</f>
        <v/>
      </c>
      <c r="Q42" s="20">
        <f>F87</f>
        <v/>
      </c>
      <c r="R42" s="48">
        <f>F132</f>
        <v/>
      </c>
      <c r="S42" s="20">
        <f>F177</f>
        <v/>
      </c>
      <c r="T42" s="20">
        <f>F222</f>
        <v/>
      </c>
      <c r="U42" s="20">
        <f>F267</f>
        <v/>
      </c>
      <c r="V42" s="20">
        <f>F312</f>
        <v/>
      </c>
      <c r="W42" s="20">
        <f>F297</f>
        <v/>
      </c>
      <c r="X42" s="20">
        <f>F332</f>
        <v/>
      </c>
      <c r="Y42" s="20">
        <f>F367</f>
        <v/>
      </c>
      <c r="Z42" s="20">
        <f>F402</f>
        <v/>
      </c>
      <c r="AA42" s="20">
        <f>F437</f>
        <v/>
      </c>
      <c r="AB42" s="20">
        <f>F472</f>
        <v/>
      </c>
      <c r="AC42" s="20">
        <f>F507</f>
        <v/>
      </c>
      <c r="AD42" s="20">
        <f>F542</f>
        <v/>
      </c>
      <c r="AE42" s="20">
        <f>F577</f>
        <v/>
      </c>
      <c r="AF42" s="20">
        <f>F612</f>
        <v/>
      </c>
      <c r="AG42" s="20">
        <f>F647</f>
        <v/>
      </c>
      <c r="AH42" s="20">
        <f>F682</f>
        <v/>
      </c>
      <c r="AI42" s="133">
        <f>F717</f>
        <v/>
      </c>
      <c r="AJ42" s="133" t="n"/>
      <c r="AK42" s="133" t="n"/>
      <c r="AL42" s="133" t="n"/>
      <c r="AM42" s="133" t="n"/>
      <c r="AN42" s="133" t="n"/>
      <c r="AO42" s="94" t="n"/>
      <c r="AZ42" s="95" t="n"/>
      <c r="BA42" s="133" t="n"/>
      <c r="BB42" s="133" t="n"/>
      <c r="BC42" s="133" t="n"/>
      <c r="BD42" s="133" t="n"/>
    </row>
    <row customHeight="1" ht="15.75" r="43" s="129" spans="1:56">
      <c r="A43" s="16" t="s">
        <v>200</v>
      </c>
      <c r="B43" s="106">
        <f>AVERAGE(B3:B32)</f>
        <v/>
      </c>
      <c r="C43" s="107" t="n"/>
      <c r="D43" s="107" t="n"/>
      <c r="E43" s="5">
        <f>AVERAGE(E3:E32)</f>
        <v/>
      </c>
      <c r="F43" s="106">
        <f>AVERAGE(F3:F32)</f>
        <v/>
      </c>
      <c r="G43" s="107" t="n"/>
      <c r="H43" s="107" t="n"/>
      <c r="I43" s="5">
        <f>AVERAGE(I3:I32)</f>
        <v/>
      </c>
      <c r="J43" s="106">
        <f>AVERAGE(J3:J32)</f>
        <v/>
      </c>
      <c r="K43" s="106">
        <f>AVERAGE(K3:K32)</f>
        <v/>
      </c>
      <c r="L43" s="106">
        <f>AVERAGE(L3:L32)</f>
        <v/>
      </c>
      <c r="M43" s="36" t="n"/>
    </row>
    <row customHeight="1" ht="15.75" r="44" s="129" spans="1:56" thickBot="1">
      <c r="A44" s="17" t="s">
        <v>14</v>
      </c>
      <c r="B44" s="6">
        <f>STDEV(B3:B32)/SQRT(COUNTA(B3:B32))</f>
        <v/>
      </c>
      <c r="C44" s="108" t="n"/>
      <c r="D44" s="108" t="n"/>
      <c r="E44" s="8" t="n"/>
      <c r="F44" s="6">
        <f>STDEV(F3:F32)/SQRT(COUNTA(F3:F32))</f>
        <v/>
      </c>
      <c r="G44" s="108" t="n"/>
      <c r="H44" s="108" t="n"/>
      <c r="I44" s="8" t="n"/>
      <c r="J44" s="6">
        <f>STDEV(J3:J32)/SQRT(COUNTA(J3:J32))</f>
        <v/>
      </c>
      <c r="K44" s="6">
        <f>STDEV(K3:K32)/SQRT(COUNTA(K3:K32))</f>
        <v/>
      </c>
      <c r="L44" s="6">
        <f>STDEV(L3:L32)/SQRT(COUNTA(L3:L32))</f>
        <v/>
      </c>
    </row>
    <row customHeight="1" ht="15.75" r="45" s="129" spans="1:56" thickBot="1"/>
    <row customHeight="1" ht="15.75" r="46" s="129" spans="1:56" thickBot="1">
      <c r="A46" s="14" t="s">
        <v>201</v>
      </c>
      <c r="B46" s="54" t="n"/>
      <c r="C46" s="127" t="s">
        <v>17</v>
      </c>
      <c r="F46" s="58" t="n"/>
      <c r="G46" s="127" t="s">
        <v>18</v>
      </c>
      <c r="J46" s="132" t="s">
        <v>19</v>
      </c>
    </row>
    <row customHeight="1" ht="24" r="47" s="129" spans="1:56" thickBot="1">
      <c r="A47" s="38" t="s">
        <v>202</v>
      </c>
      <c r="B47" s="9" t="s">
        <v>22</v>
      </c>
      <c r="C47" s="99" t="s">
        <v>23</v>
      </c>
      <c r="D47" s="100" t="s">
        <v>24</v>
      </c>
      <c r="E47" s="43" t="s">
        <v>25</v>
      </c>
      <c r="F47" s="59" t="s">
        <v>26</v>
      </c>
      <c r="G47" s="101" t="s">
        <v>23</v>
      </c>
      <c r="H47" s="102" t="s">
        <v>24</v>
      </c>
      <c r="I47" s="43" t="s">
        <v>25</v>
      </c>
      <c r="J47" s="61" t="s">
        <v>27</v>
      </c>
      <c r="K47" s="62" t="s">
        <v>28</v>
      </c>
      <c r="L47" s="63" t="s">
        <v>29</v>
      </c>
      <c r="AR47" s="74" t="n"/>
      <c r="AS47" s="74" t="n"/>
      <c r="AT47" s="74" t="n"/>
      <c r="AU47" s="74" t="n"/>
      <c r="AV47" s="74" t="n"/>
    </row>
    <row customHeight="1" ht="15.75" r="48" s="129" spans="1:56">
      <c r="A48" s="15" t="s">
        <v>31</v>
      </c>
      <c r="B48" t="s">
        <v>32</v>
      </c>
      <c r="C48" t="s">
        <v>203</v>
      </c>
      <c r="D48" t="n">
        <v>82.09999999999999</v>
      </c>
      <c r="E48" s="103">
        <f>(C48-D48)</f>
        <v/>
      </c>
      <c r="F48" s="45">
        <f>((E48*0.2*0.8*1000)/B48)/1</f>
        <v/>
      </c>
      <c r="G48" t="s">
        <v>204</v>
      </c>
      <c r="H48" t="n">
        <v>86.19999999999999</v>
      </c>
      <c r="I48" s="103">
        <f>(G48-H48)</f>
        <v/>
      </c>
      <c r="J48" s="57">
        <f>(E48+I48)</f>
        <v/>
      </c>
      <c r="K48" s="57">
        <f>(J48/B48)*1000</f>
        <v/>
      </c>
      <c r="L48" s="2">
        <f>E48/J48</f>
        <v/>
      </c>
      <c r="AR48" s="74" t="n"/>
      <c r="AS48" s="74" t="n"/>
      <c r="AT48" s="74" t="n"/>
      <c r="AU48" s="74" t="n"/>
      <c r="AV48" s="74" t="n"/>
    </row>
    <row customHeight="1" ht="15.75" r="49" s="129" spans="1:56">
      <c r="A49" s="15" t="s">
        <v>36</v>
      </c>
      <c r="B49" t="s">
        <v>37</v>
      </c>
      <c r="C49" t="s">
        <v>80</v>
      </c>
      <c r="D49" t="n">
        <v>86.8</v>
      </c>
      <c r="E49" s="103">
        <f>(C49-D49)</f>
        <v/>
      </c>
      <c r="F49" s="45">
        <f>((E49*0.2*0.8*1000)/B49)/1</f>
        <v/>
      </c>
      <c r="G49" t="s">
        <v>105</v>
      </c>
      <c r="H49" t="n">
        <v>82.5</v>
      </c>
      <c r="I49" s="103">
        <f>(G49-H49)</f>
        <v/>
      </c>
      <c r="J49" s="57">
        <f>(E49+I49)</f>
        <v/>
      </c>
      <c r="K49" s="57">
        <f>(J49/B49)*1000</f>
        <v/>
      </c>
      <c r="L49" s="2">
        <f>E49/J49</f>
        <v/>
      </c>
      <c r="AR49" s="74" t="n"/>
      <c r="AS49" s="74" t="n"/>
      <c r="AT49" s="74" t="n"/>
      <c r="AU49" s="74" t="n"/>
      <c r="AV49" s="74" t="n"/>
    </row>
    <row customHeight="1" ht="15.75" r="50" s="129" spans="1:56">
      <c r="A50" s="15" t="s">
        <v>41</v>
      </c>
      <c r="B50" t="s">
        <v>42</v>
      </c>
      <c r="C50" t="s">
        <v>205</v>
      </c>
      <c r="D50" t="n">
        <v>75.5</v>
      </c>
      <c r="E50" s="103">
        <f>(C50-D50)</f>
        <v/>
      </c>
      <c r="F50" s="45">
        <f>((E50*0.2*0.8*1000)/B50)/1</f>
        <v/>
      </c>
      <c r="G50" t="s">
        <v>34</v>
      </c>
      <c r="H50" t="n">
        <v>89</v>
      </c>
      <c r="I50" s="103">
        <f>(G50-H50)</f>
        <v/>
      </c>
      <c r="J50" s="57">
        <f>(E50+I50)</f>
        <v/>
      </c>
      <c r="K50" s="57">
        <f>(J50/B50)*1000</f>
        <v/>
      </c>
      <c r="L50" s="2">
        <f>E50/J50</f>
        <v/>
      </c>
      <c r="AR50" s="74" t="n"/>
      <c r="AS50" s="74" t="n"/>
      <c r="AT50" s="74" t="n"/>
      <c r="AU50" s="74" t="n"/>
      <c r="AV50" s="74" t="n"/>
    </row>
    <row customHeight="1" ht="15.75" r="51" s="129" spans="1:56">
      <c r="A51" s="15" t="s">
        <v>46</v>
      </c>
      <c r="B51" t="s">
        <v>47</v>
      </c>
      <c r="C51" t="s">
        <v>206</v>
      </c>
      <c r="D51" t="n">
        <v>80.7</v>
      </c>
      <c r="E51" s="103">
        <f>(C51-D51)</f>
        <v/>
      </c>
      <c r="F51" s="45">
        <f>((E51*0.2*0.8*1000)/B51)/1</f>
        <v/>
      </c>
      <c r="G51" t="s">
        <v>152</v>
      </c>
      <c r="H51" t="n">
        <v>81.8</v>
      </c>
      <c r="I51" s="103">
        <f>(G51-H51)</f>
        <v/>
      </c>
      <c r="J51" s="57">
        <f>(E51+I51)</f>
        <v/>
      </c>
      <c r="K51" s="57">
        <f>(J51/B51)*1000</f>
        <v/>
      </c>
      <c r="L51" s="2">
        <f>E51/J51</f>
        <v/>
      </c>
      <c r="AR51" s="74" t="n"/>
      <c r="AS51" s="74" t="n"/>
      <c r="AT51" s="74" t="n"/>
      <c r="AU51" s="74" t="n"/>
      <c r="AV51" s="74" t="n"/>
    </row>
    <row customHeight="1" ht="15.75" r="52" s="129" spans="1:56">
      <c r="A52" s="15" t="s">
        <v>50</v>
      </c>
      <c r="B52" t="s">
        <v>51</v>
      </c>
      <c r="C52" t="s">
        <v>127</v>
      </c>
      <c r="D52" t="n">
        <v>80.7</v>
      </c>
      <c r="E52" s="103">
        <f>(C52-D52)</f>
        <v/>
      </c>
      <c r="F52" s="45">
        <f>((E52*0.2*0.8*1000)/B52)/1</f>
        <v/>
      </c>
      <c r="G52" t="s">
        <v>189</v>
      </c>
      <c r="H52" t="n">
        <v>79</v>
      </c>
      <c r="I52" s="103">
        <f>(G52-H52)</f>
        <v/>
      </c>
      <c r="J52" s="57">
        <f>(E52+I52)</f>
        <v/>
      </c>
      <c r="K52" s="57">
        <f>(J52/B52)*1000</f>
        <v/>
      </c>
      <c r="L52" s="2">
        <f>E52/J52</f>
        <v/>
      </c>
      <c r="AR52" s="74" t="n"/>
      <c r="AS52" s="74" t="n"/>
      <c r="AT52" s="74" t="n"/>
      <c r="AU52" s="74" t="n"/>
      <c r="AV52" s="74" t="n"/>
    </row>
    <row customHeight="1" ht="15.75" r="53" s="129" spans="1:56">
      <c r="A53" s="15" t="s">
        <v>54</v>
      </c>
      <c r="B53" t="s">
        <v>55</v>
      </c>
      <c r="C53" t="s">
        <v>207</v>
      </c>
      <c r="D53" t="n">
        <v>77.8</v>
      </c>
      <c r="E53" s="103">
        <f>(C53-D53)</f>
        <v/>
      </c>
      <c r="F53" s="45">
        <f>((E53*0.2*0.8*1000)/B53)/1</f>
        <v/>
      </c>
      <c r="G53" t="s">
        <v>53</v>
      </c>
      <c r="H53" t="n">
        <v>84.3</v>
      </c>
      <c r="I53" s="103">
        <f>(G53-H53)</f>
        <v/>
      </c>
      <c r="J53" s="57">
        <f>(E53+I53)</f>
        <v/>
      </c>
      <c r="K53" s="57">
        <f>(J53/B53)*1000</f>
        <v/>
      </c>
      <c r="L53" s="2">
        <f>E53/J53</f>
        <v/>
      </c>
      <c r="AR53" s="74" t="n"/>
      <c r="AS53" s="74" t="n"/>
      <c r="AT53" s="74" t="n"/>
      <c r="AU53" s="74" t="n"/>
      <c r="AV53" s="74" t="n"/>
    </row>
    <row customHeight="1" ht="15.75" r="54" s="129" spans="1:56">
      <c r="A54" s="15" t="s">
        <v>58</v>
      </c>
      <c r="B54" t="s">
        <v>47</v>
      </c>
      <c r="C54" t="s">
        <v>208</v>
      </c>
      <c r="D54" t="n">
        <v>86</v>
      </c>
      <c r="E54" s="103">
        <f>(C54-D54)</f>
        <v/>
      </c>
      <c r="F54" s="45">
        <f>((E54*0.2*0.8*1000)/B54)/1</f>
        <v/>
      </c>
      <c r="G54" t="s">
        <v>209</v>
      </c>
      <c r="H54" t="n">
        <v>77.59999999999999</v>
      </c>
      <c r="I54" s="103">
        <f>(G54-H54)</f>
        <v/>
      </c>
      <c r="J54" s="57">
        <f>(E54+I54)</f>
        <v/>
      </c>
      <c r="K54" s="57">
        <f>(J54/B54)*1000</f>
        <v/>
      </c>
      <c r="L54" s="2">
        <f>E54/J54</f>
        <v/>
      </c>
      <c r="AR54" s="74" t="n"/>
      <c r="AS54" s="74" t="n"/>
      <c r="AT54" s="74" t="n"/>
      <c r="AU54" s="74" t="n"/>
      <c r="AV54" s="74" t="n"/>
    </row>
    <row customHeight="1" ht="15.75" r="55" s="129" spans="1:56">
      <c r="A55" s="15" t="s">
        <v>62</v>
      </c>
      <c r="B55" t="s">
        <v>63</v>
      </c>
      <c r="C55" t="s">
        <v>210</v>
      </c>
      <c r="D55" t="n">
        <v>81.59999999999999</v>
      </c>
      <c r="E55" s="103">
        <f>(C55-D55)</f>
        <v/>
      </c>
      <c r="F55" s="45">
        <f>((E55*0.2*0.8*1000)/B55)/1</f>
        <v/>
      </c>
      <c r="G55" t="s">
        <v>211</v>
      </c>
      <c r="H55" t="n">
        <v>89.19999999999999</v>
      </c>
      <c r="I55" s="103">
        <f>(G55-H55)</f>
        <v/>
      </c>
      <c r="J55" s="57">
        <f>(E55+I55)</f>
        <v/>
      </c>
      <c r="K55" s="57">
        <f>(J55/B55)*1000</f>
        <v/>
      </c>
      <c r="L55" s="2">
        <f>E55/J55</f>
        <v/>
      </c>
      <c r="AR55" s="74" t="n"/>
      <c r="AS55" s="74" t="n"/>
      <c r="AT55" s="74" t="n"/>
      <c r="AU55" s="74" t="n"/>
      <c r="AV55" s="74" t="n"/>
    </row>
    <row customHeight="1" ht="15.75" r="56" s="129" spans="1:56">
      <c r="A56" s="15" t="s">
        <v>67</v>
      </c>
      <c r="B56" t="s">
        <v>63</v>
      </c>
      <c r="C56" t="s">
        <v>212</v>
      </c>
      <c r="D56" t="n">
        <v>86.7</v>
      </c>
      <c r="E56" s="103">
        <f>(C56-D56)</f>
        <v/>
      </c>
      <c r="F56" s="45">
        <f>((E56*0.2*0.8*1000)/B56)/1</f>
        <v/>
      </c>
      <c r="G56" t="s">
        <v>213</v>
      </c>
      <c r="H56" t="n">
        <v>76.8</v>
      </c>
      <c r="I56" s="103">
        <f>(G56-H56)</f>
        <v/>
      </c>
      <c r="J56" s="57">
        <f>(E56+I56)</f>
        <v/>
      </c>
      <c r="K56" s="57">
        <f>(J56/B56)*1000</f>
        <v/>
      </c>
      <c r="L56" s="2">
        <f>E56/J56</f>
        <v/>
      </c>
      <c r="AR56" s="74" t="n"/>
      <c r="AS56" s="74" t="n"/>
      <c r="AT56" s="74" t="n"/>
      <c r="AU56" s="74" t="n"/>
      <c r="AV56" s="74" t="n"/>
    </row>
    <row customHeight="1" ht="15.75" r="57" s="129" spans="1:56">
      <c r="A57" s="15" t="s">
        <v>71</v>
      </c>
      <c r="B57" t="s">
        <v>72</v>
      </c>
      <c r="C57" t="s">
        <v>214</v>
      </c>
      <c r="D57" t="n">
        <v>87.09999999999999</v>
      </c>
      <c r="E57" s="103">
        <f>(C57-D57)</f>
        <v/>
      </c>
      <c r="F57" s="45">
        <f>((E57*0.2*0.8*1000)/B57)/1</f>
        <v/>
      </c>
      <c r="G57" t="s">
        <v>69</v>
      </c>
      <c r="H57" t="n">
        <v>81.09999999999999</v>
      </c>
      <c r="I57" s="103">
        <f>(G57-H57)</f>
        <v/>
      </c>
      <c r="J57" s="57">
        <f>(E57+I57)</f>
        <v/>
      </c>
      <c r="K57" s="57">
        <f>(J57/B57)*1000</f>
        <v/>
      </c>
      <c r="L57" s="2">
        <f>E57/J57</f>
        <v/>
      </c>
      <c r="AR57" s="74" t="n"/>
      <c r="AS57" s="74" t="n"/>
      <c r="AT57" s="74" t="n"/>
      <c r="AU57" s="74" t="n"/>
      <c r="AV57" s="74" t="n"/>
    </row>
    <row customHeight="1" ht="15.75" r="58" s="129" spans="1:56">
      <c r="A58" s="15" t="s">
        <v>75</v>
      </c>
      <c r="B58" t="s">
        <v>76</v>
      </c>
      <c r="C58" t="s">
        <v>215</v>
      </c>
      <c r="D58" t="n">
        <v>79.90000000000001</v>
      </c>
      <c r="E58" s="103">
        <f>(C58-D58)</f>
        <v/>
      </c>
      <c r="F58" s="45">
        <f>((E58*0.2*0.8*1000)/B58)/1</f>
        <v/>
      </c>
      <c r="G58" t="s">
        <v>216</v>
      </c>
      <c r="H58" t="n">
        <v>80</v>
      </c>
      <c r="I58" s="103">
        <f>(G58-H58)</f>
        <v/>
      </c>
      <c r="J58" s="57">
        <f>(E58+I58)</f>
        <v/>
      </c>
      <c r="K58" s="57">
        <f>(J58/B58)*1000</f>
        <v/>
      </c>
      <c r="L58" s="2">
        <f>E58/J58</f>
        <v/>
      </c>
      <c r="AR58" s="74" t="n"/>
      <c r="AS58" s="74" t="n"/>
      <c r="AT58" s="74" t="n"/>
      <c r="AU58" s="74" t="n"/>
      <c r="AV58" s="74" t="n"/>
    </row>
    <row customHeight="1" ht="15.75" r="59" s="129" spans="1:56">
      <c r="A59" s="15" t="s">
        <v>78</v>
      </c>
      <c r="B59" t="s">
        <v>79</v>
      </c>
      <c r="C59" t="s">
        <v>217</v>
      </c>
      <c r="D59" t="n">
        <v>87.2</v>
      </c>
      <c r="E59" s="103">
        <f>(C59-D59)</f>
        <v/>
      </c>
      <c r="F59" s="45">
        <f>((E59*0.2*0.8*1000)/B59)/1</f>
        <v/>
      </c>
      <c r="G59" t="s">
        <v>57</v>
      </c>
      <c r="H59" t="n">
        <v>85.39999999999999</v>
      </c>
      <c r="I59" s="103">
        <f>(G59-H59)</f>
        <v/>
      </c>
      <c r="J59" s="57">
        <f>(E59+I59)</f>
        <v/>
      </c>
      <c r="K59" s="57">
        <f>(J59/B59)*1000</f>
        <v/>
      </c>
      <c r="L59" s="2">
        <f>E59/J59</f>
        <v/>
      </c>
      <c r="AR59" s="75" t="n"/>
      <c r="AS59" s="75" t="n"/>
      <c r="AT59" s="75" t="n"/>
      <c r="AU59" s="75" t="n"/>
      <c r="AV59" s="75" t="n"/>
      <c r="AW59" s="126" t="n"/>
      <c r="AX59" s="126" t="n"/>
      <c r="AY59" s="126" t="n"/>
    </row>
    <row customHeight="1" ht="15.75" r="60" s="129" spans="1:56">
      <c r="A60" s="15" t="s">
        <v>81</v>
      </c>
      <c r="B60" t="s">
        <v>37</v>
      </c>
      <c r="C60" s="104" t="s">
        <v>218</v>
      </c>
      <c r="D60" s="105" t="n">
        <v>88.2</v>
      </c>
      <c r="E60" s="103">
        <f>(C60-D60)</f>
        <v/>
      </c>
      <c r="F60" s="45">
        <f>((E60*0.2*0.8*1000)/B60)/1</f>
        <v/>
      </c>
      <c r="G60" t="s">
        <v>48</v>
      </c>
      <c r="H60" t="n">
        <v>81.09999999999999</v>
      </c>
      <c r="I60" s="103">
        <f>(G60-H60)</f>
        <v/>
      </c>
      <c r="J60" s="57">
        <f>(E60+I60)</f>
        <v/>
      </c>
      <c r="K60" s="57">
        <f>(J60/B60)*1000</f>
        <v/>
      </c>
      <c r="L60" s="2">
        <f>E60/J60</f>
        <v/>
      </c>
    </row>
    <row customHeight="1" ht="15.75" r="61" s="129" spans="1:56">
      <c r="A61" s="15" t="s">
        <v>85</v>
      </c>
      <c r="B61" t="s">
        <v>79</v>
      </c>
      <c r="C61" s="104" t="s">
        <v>219</v>
      </c>
      <c r="D61" s="105" t="n">
        <v>84.59999999999999</v>
      </c>
      <c r="E61" s="103">
        <f>(C61-D61)</f>
        <v/>
      </c>
      <c r="F61" s="45">
        <f>((E61*0.2*0.8*1000)/B61)/1</f>
        <v/>
      </c>
      <c r="G61" t="s">
        <v>220</v>
      </c>
      <c r="H61" t="n">
        <v>74.39999999999999</v>
      </c>
      <c r="I61" s="103">
        <f>(G61-H61)</f>
        <v/>
      </c>
      <c r="J61" s="57">
        <f>(E61+I61)</f>
        <v/>
      </c>
      <c r="K61" s="57">
        <f>(J61/B61)*1000</f>
        <v/>
      </c>
      <c r="L61" s="2">
        <f>E61/J61</f>
        <v/>
      </c>
    </row>
    <row customHeight="1" ht="15.75" r="62" s="129" spans="1:56">
      <c r="A62" s="15" t="s">
        <v>89</v>
      </c>
      <c r="B62" t="s">
        <v>90</v>
      </c>
      <c r="C62" s="104" t="s">
        <v>111</v>
      </c>
      <c r="D62" s="105" t="n">
        <v>83.09999999999999</v>
      </c>
      <c r="E62" s="103">
        <f>(C62-D62)</f>
        <v/>
      </c>
      <c r="F62" s="45">
        <f>((E62*0.2*0.8*1000)/B62)/1</f>
        <v/>
      </c>
      <c r="G62" t="s">
        <v>48</v>
      </c>
      <c r="H62" t="n">
        <v>81.8</v>
      </c>
      <c r="I62" s="103">
        <f>(G62-H62)</f>
        <v/>
      </c>
      <c r="J62" s="57">
        <f>(E62+I62)</f>
        <v/>
      </c>
      <c r="K62" s="57">
        <f>(J62/B62)*1000</f>
        <v/>
      </c>
      <c r="L62" s="2">
        <f>E62/J62</f>
        <v/>
      </c>
    </row>
    <row customHeight="1" ht="15.75" r="63" s="129" spans="1:56">
      <c r="A63" s="15" t="s">
        <v>94</v>
      </c>
      <c r="B63" t="s">
        <v>95</v>
      </c>
      <c r="C63" s="104" t="s">
        <v>221</v>
      </c>
      <c r="D63" s="105" t="n">
        <v>81.7</v>
      </c>
      <c r="E63" s="103">
        <f>(C63-D63)</f>
        <v/>
      </c>
      <c r="F63" s="45">
        <f>((E63*0.2*0.8*1000)/B63)/1</f>
        <v/>
      </c>
      <c r="G63" t="s">
        <v>152</v>
      </c>
      <c r="H63" t="n">
        <v>82.39999999999999</v>
      </c>
      <c r="I63" s="103">
        <f>(G63-H63)</f>
        <v/>
      </c>
      <c r="J63" s="57">
        <f>(E63+I63)</f>
        <v/>
      </c>
      <c r="K63" s="57">
        <f>(J63/B63)*1000</f>
        <v/>
      </c>
      <c r="L63" s="2">
        <f>E63/J63</f>
        <v/>
      </c>
    </row>
    <row customHeight="1" ht="15.75" r="64" s="129" spans="1:56">
      <c r="A64" s="15" t="s">
        <v>99</v>
      </c>
      <c r="B64" t="s">
        <v>100</v>
      </c>
      <c r="C64" s="104" t="s">
        <v>222</v>
      </c>
      <c r="D64" s="105" t="n">
        <v>77</v>
      </c>
      <c r="E64" s="103">
        <f>(C64-D64)</f>
        <v/>
      </c>
      <c r="F64" s="45">
        <f>((E64*0.2*0.8*1000)/B64)/1</f>
        <v/>
      </c>
      <c r="G64" t="s">
        <v>212</v>
      </c>
      <c r="H64" t="n">
        <v>86.3</v>
      </c>
      <c r="I64" s="103">
        <f>(G64-H64)</f>
        <v/>
      </c>
      <c r="J64" s="57">
        <f>(E64+I64)</f>
        <v/>
      </c>
      <c r="K64" s="57">
        <f>(J64/B64)*1000</f>
        <v/>
      </c>
      <c r="L64" s="2">
        <f>E64/J64</f>
        <v/>
      </c>
    </row>
    <row customHeight="1" ht="15.75" r="65" s="129" spans="1:56">
      <c r="A65" s="15" t="s">
        <v>103</v>
      </c>
      <c r="B65" t="s">
        <v>104</v>
      </c>
      <c r="C65" s="104" t="s">
        <v>223</v>
      </c>
      <c r="D65" s="105" t="n">
        <v>81.90000000000001</v>
      </c>
      <c r="E65" s="103">
        <f>(C65-D65)</f>
        <v/>
      </c>
      <c r="F65" s="45">
        <f>((E65*0.2*0.8*1000)/B65)/1</f>
        <v/>
      </c>
      <c r="G65" t="s">
        <v>224</v>
      </c>
      <c r="H65" t="n">
        <v>80.09999999999999</v>
      </c>
      <c r="I65" s="103">
        <f>(G65-H65)</f>
        <v/>
      </c>
      <c r="J65" s="57">
        <f>(E65+I65)</f>
        <v/>
      </c>
      <c r="K65" s="57">
        <f>(J65/B65)*1000</f>
        <v/>
      </c>
      <c r="L65" s="2">
        <f>E65/J65</f>
        <v/>
      </c>
    </row>
    <row customHeight="1" ht="15.75" r="66" s="129" spans="1:56">
      <c r="A66" s="15" t="s">
        <v>108</v>
      </c>
      <c r="B66" t="s">
        <v>109</v>
      </c>
      <c r="C66" s="104" t="s">
        <v>225</v>
      </c>
      <c r="D66" s="105" t="n">
        <v>86.7</v>
      </c>
      <c r="E66" s="103">
        <f>(C66-D66)</f>
        <v/>
      </c>
      <c r="F66" s="45">
        <f>((E66*0.2*0.8*1000)/B66)/1</f>
        <v/>
      </c>
      <c r="G66" t="s">
        <v>223</v>
      </c>
      <c r="H66" t="n">
        <v>81</v>
      </c>
      <c r="I66" s="103">
        <f>(G66-H66)</f>
        <v/>
      </c>
      <c r="J66" s="57">
        <f>(E66+I66)</f>
        <v/>
      </c>
      <c r="K66" s="57">
        <f>(J66/B66)*1000</f>
        <v/>
      </c>
      <c r="L66" s="2">
        <f>E66/J66</f>
        <v/>
      </c>
    </row>
    <row customHeight="1" ht="15.75" r="67" s="129" spans="1:56">
      <c r="A67" s="15" t="s">
        <v>113</v>
      </c>
      <c r="B67" t="s">
        <v>42</v>
      </c>
      <c r="C67" s="104" t="s">
        <v>176</v>
      </c>
      <c r="D67" s="105" t="n">
        <v>82.59999999999999</v>
      </c>
      <c r="E67" s="103">
        <f>(C67-D67)</f>
        <v/>
      </c>
      <c r="F67" s="45">
        <f>((E67*0.2*0.8*1000)/B67)/1</f>
        <v/>
      </c>
      <c r="G67" t="s">
        <v>111</v>
      </c>
      <c r="H67" t="n">
        <v>81.19999999999999</v>
      </c>
      <c r="I67" s="103">
        <f>(G67-H67)</f>
        <v/>
      </c>
      <c r="J67" s="57">
        <f>(E67+I67)</f>
        <v/>
      </c>
      <c r="K67" s="57">
        <f>(J67/B67)*1000</f>
        <v/>
      </c>
      <c r="L67" s="2">
        <f>E67/J67</f>
        <v/>
      </c>
    </row>
    <row customHeight="1" ht="15.75" r="68" s="129" spans="1:56">
      <c r="A68" s="15" t="s">
        <v>117</v>
      </c>
      <c r="B68" t="s">
        <v>118</v>
      </c>
      <c r="C68" s="104" t="s">
        <v>226</v>
      </c>
      <c r="D68" s="105" t="n">
        <v>83.59999999999999</v>
      </c>
      <c r="E68" s="103">
        <f>(C68-D68)</f>
        <v/>
      </c>
      <c r="F68" s="45">
        <f>((E68*0.2*0.8*1000)/B68)/1</f>
        <v/>
      </c>
      <c r="G68" t="s">
        <v>53</v>
      </c>
      <c r="H68" t="n">
        <v>81.89999999999999</v>
      </c>
      <c r="I68" s="103">
        <f>(G68-H68)</f>
        <v/>
      </c>
      <c r="J68" s="57">
        <f>(E68+I68)</f>
        <v/>
      </c>
      <c r="K68" s="57">
        <f>(J68/B68)*1000</f>
        <v/>
      </c>
      <c r="L68" s="2">
        <f>E68/J68</f>
        <v/>
      </c>
    </row>
    <row customHeight="1" ht="15.75" r="69" s="129" spans="1:56">
      <c r="A69" s="15" t="s">
        <v>120</v>
      </c>
      <c r="B69" t="s">
        <v>121</v>
      </c>
      <c r="C69" s="104" t="s">
        <v>227</v>
      </c>
      <c r="D69" s="105" t="n">
        <v>87.7</v>
      </c>
      <c r="E69" s="103">
        <f>(C69-D69)</f>
        <v/>
      </c>
      <c r="F69" s="45">
        <f>((E69*0.2*0.8*1000)/B69)/1</f>
        <v/>
      </c>
      <c r="G69" t="s">
        <v>101</v>
      </c>
      <c r="H69" t="n">
        <v>88.8</v>
      </c>
      <c r="I69" s="103">
        <f>(G69-H69)</f>
        <v/>
      </c>
      <c r="J69" s="57">
        <f>(E69+I69)</f>
        <v/>
      </c>
      <c r="K69" s="57">
        <f>(J69/B69)*1000</f>
        <v/>
      </c>
      <c r="L69" s="2">
        <f>E69/J69</f>
        <v/>
      </c>
    </row>
    <row customHeight="1" ht="15.75" r="70" s="129" spans="1:56">
      <c r="A70" s="15" t="s">
        <v>125</v>
      </c>
      <c r="B70" t="s">
        <v>126</v>
      </c>
      <c r="C70" s="104" t="s">
        <v>205</v>
      </c>
      <c r="D70" s="105" t="n">
        <v>77.2</v>
      </c>
      <c r="E70" s="103">
        <f>(C70-D70)</f>
        <v/>
      </c>
      <c r="F70" s="45">
        <f>((E70*0.2*0.8*1000)/B70)/1</f>
        <v/>
      </c>
      <c r="G70" t="s">
        <v>91</v>
      </c>
      <c r="H70" t="n">
        <v>84.39999999999999</v>
      </c>
      <c r="I70" s="103">
        <f>(G70-H70)</f>
        <v/>
      </c>
      <c r="J70" s="57">
        <f>(E70+I70)</f>
        <v/>
      </c>
      <c r="K70" s="57">
        <f>(J70/B70)*1000</f>
        <v/>
      </c>
      <c r="L70" s="2">
        <f>E70/J70</f>
        <v/>
      </c>
    </row>
    <row customHeight="1" ht="15.75" r="71" s="129" spans="1:56">
      <c r="A71" s="15" t="s">
        <v>130</v>
      </c>
      <c r="B71" t="s">
        <v>131</v>
      </c>
      <c r="C71" s="104" t="s">
        <v>228</v>
      </c>
      <c r="D71" s="105" t="n">
        <v>80.8</v>
      </c>
      <c r="E71" s="103">
        <f>(C71-D71)</f>
        <v/>
      </c>
      <c r="F71" s="45">
        <f>((E71*0.2*0.8*1000)/B71)/1</f>
        <v/>
      </c>
      <c r="G71" t="s">
        <v>229</v>
      </c>
      <c r="H71" t="n">
        <v>83.3</v>
      </c>
      <c r="I71" s="103">
        <f>(G71-H71)</f>
        <v/>
      </c>
      <c r="J71" s="57">
        <f>(E71+I71)</f>
        <v/>
      </c>
      <c r="K71" s="57">
        <f>(J71/B71)*1000</f>
        <v/>
      </c>
      <c r="L71" s="2">
        <f>E71/J71</f>
        <v/>
      </c>
    </row>
    <row customHeight="1" ht="15.75" r="72" s="129" spans="1:56">
      <c r="A72" s="15" t="s">
        <v>134</v>
      </c>
      <c r="B72" t="s">
        <v>135</v>
      </c>
      <c r="C72" s="104" t="s">
        <v>49</v>
      </c>
      <c r="D72" s="105" t="n">
        <v>83.09999999999999</v>
      </c>
      <c r="E72" s="103">
        <f>(C72-D72)</f>
        <v/>
      </c>
      <c r="F72" s="45">
        <f>((E72*0.2*0.8*1000)/B72)/1</f>
        <v/>
      </c>
      <c r="G72" t="s">
        <v>210</v>
      </c>
      <c r="H72" t="n">
        <v>81.09999999999999</v>
      </c>
      <c r="I72" s="103">
        <f>(G72-H72)</f>
        <v/>
      </c>
      <c r="J72" s="57">
        <f>(E72+I72)</f>
        <v/>
      </c>
      <c r="K72" s="57">
        <f>(J72/B72)*1000</f>
        <v/>
      </c>
      <c r="L72" s="2">
        <f>E72/J72</f>
        <v/>
      </c>
    </row>
    <row customHeight="1" ht="15.75" r="73" s="129" spans="1:56">
      <c r="A73" s="15" t="s">
        <v>138</v>
      </c>
      <c r="B73" t="s">
        <v>139</v>
      </c>
      <c r="C73" s="104" t="s">
        <v>230</v>
      </c>
      <c r="D73" s="105" t="n">
        <v>85.2</v>
      </c>
      <c r="E73" s="103">
        <f>(C73-D73)</f>
        <v/>
      </c>
      <c r="F73" s="45">
        <f>((E73*0.2*0.8*1000)/B73)/1</f>
        <v/>
      </c>
      <c r="G73" t="s">
        <v>204</v>
      </c>
      <c r="H73" t="n">
        <v>86.89999999999999</v>
      </c>
      <c r="I73" s="103">
        <f>(G73-H73)</f>
        <v/>
      </c>
      <c r="J73" s="57">
        <f>(E73+I73)</f>
        <v/>
      </c>
      <c r="K73" s="57">
        <f>(J73/B73)*1000</f>
        <v/>
      </c>
      <c r="L73" s="2">
        <f>E73/J73</f>
        <v/>
      </c>
    </row>
    <row customHeight="1" ht="15.75" r="74" s="129" spans="1:56">
      <c r="A74" s="15" t="s">
        <v>143</v>
      </c>
      <c r="B74" t="s">
        <v>144</v>
      </c>
      <c r="C74" s="104" t="s">
        <v>114</v>
      </c>
      <c r="D74" s="105" t="n">
        <v>84.09999999999999</v>
      </c>
      <c r="E74" s="103">
        <f>(C74-D74)</f>
        <v/>
      </c>
      <c r="F74" s="45">
        <f>((E74*0.2*0.8*1000)/B74)/1</f>
        <v/>
      </c>
      <c r="G74" t="s">
        <v>231</v>
      </c>
      <c r="H74" t="n">
        <v>77.19999999999999</v>
      </c>
      <c r="I74" s="103">
        <f>(G74-H74)</f>
        <v/>
      </c>
      <c r="J74" s="57">
        <f>(E74+I74)</f>
        <v/>
      </c>
      <c r="K74" s="57">
        <f>(J74/B74)*1000</f>
        <v/>
      </c>
      <c r="L74" s="2">
        <f>E74/J74</f>
        <v/>
      </c>
    </row>
    <row customHeight="1" ht="15.75" r="75" s="129" spans="1:56">
      <c r="A75" s="15" t="s">
        <v>148</v>
      </c>
      <c r="B75" t="s">
        <v>135</v>
      </c>
      <c r="C75" s="104" t="s">
        <v>43</v>
      </c>
      <c r="D75" s="105" t="n">
        <v>81.2</v>
      </c>
      <c r="E75" s="103">
        <f>(C75-D75)</f>
        <v/>
      </c>
      <c r="F75" s="45">
        <f>((E75*0.2*0.8*1000)/B75)/1</f>
        <v/>
      </c>
      <c r="G75" t="s">
        <v>208</v>
      </c>
      <c r="H75" t="n">
        <v>87.39999999999999</v>
      </c>
      <c r="I75" s="103">
        <f>(G75-H75)</f>
        <v/>
      </c>
      <c r="J75" s="57">
        <f>(E75+I75)</f>
        <v/>
      </c>
      <c r="K75" s="57">
        <f>(J75/B75)*1000</f>
        <v/>
      </c>
      <c r="L75" s="2">
        <f>E75/J75</f>
        <v/>
      </c>
    </row>
    <row customHeight="1" ht="15.75" r="76" s="129" spans="1:56">
      <c r="A76" s="15" t="s">
        <v>150</v>
      </c>
      <c r="B76" t="s">
        <v>151</v>
      </c>
      <c r="C76" s="104" t="s">
        <v>132</v>
      </c>
      <c r="D76" s="105" t="n">
        <v>80.7</v>
      </c>
      <c r="E76" s="103">
        <f>(C76-D76)</f>
        <v/>
      </c>
      <c r="F76" s="45">
        <f>((E76*0.2*0.8*1000)/B76)/1</f>
        <v/>
      </c>
      <c r="G76" t="s">
        <v>232</v>
      </c>
      <c r="H76" t="n">
        <v>91.39999999999999</v>
      </c>
      <c r="I76" s="103">
        <f>(G76-H76)</f>
        <v/>
      </c>
      <c r="J76" s="57">
        <f>(E76+I76)</f>
        <v/>
      </c>
      <c r="K76" s="57">
        <f>(J76/B76)*1000</f>
        <v/>
      </c>
      <c r="L76" s="2">
        <f>E76/J76</f>
        <v/>
      </c>
    </row>
    <row customHeight="1" ht="15.75" r="77" s="129" spans="1:56" thickBot="1">
      <c r="A77" s="15" t="s">
        <v>155</v>
      </c>
      <c r="B77" t="s">
        <v>156</v>
      </c>
      <c r="C77" s="104" t="s">
        <v>219</v>
      </c>
      <c r="D77" s="105" t="n">
        <v>82.5</v>
      </c>
      <c r="E77" s="103">
        <f>(C77-D77)</f>
        <v/>
      </c>
      <c r="F77" s="45">
        <f>((E77*0.2*0.8*1000)/B77)/1</f>
        <v/>
      </c>
      <c r="G77" t="s">
        <v>136</v>
      </c>
      <c r="H77" t="n">
        <v>86.59999999999999</v>
      </c>
      <c r="I77" s="103">
        <f>(G77-H77)</f>
        <v/>
      </c>
      <c r="J77" s="57">
        <f>(E77+I77)</f>
        <v/>
      </c>
      <c r="K77" s="57">
        <f>(J77/B77)*1000</f>
        <v/>
      </c>
      <c r="L77" s="2">
        <f>E77/J77</f>
        <v/>
      </c>
    </row>
    <row customHeight="1" ht="15.75" r="78" s="129" spans="1:56" thickBot="1">
      <c r="A78" s="15" t="s">
        <v>159</v>
      </c>
      <c r="B78" t="s">
        <v>160</v>
      </c>
      <c r="C78" s="104" t="s">
        <v>233</v>
      </c>
      <c r="D78" s="104" t="n">
        <v>76.90000000000001</v>
      </c>
      <c r="E78" s="103">
        <f>(C78-D78)</f>
        <v/>
      </c>
      <c r="F78" s="45">
        <f>((E78*0.2*0.8*1000)/B78)/1</f>
        <v/>
      </c>
      <c r="G78" t="s">
        <v>234</v>
      </c>
      <c r="H78" t="n">
        <v>81</v>
      </c>
      <c r="I78" s="103">
        <f>(G78-H78)</f>
        <v/>
      </c>
      <c r="J78" s="57">
        <f>(E78+I78)</f>
        <v/>
      </c>
      <c r="K78" s="57">
        <f>(J78/B78)*1000</f>
        <v/>
      </c>
      <c r="L78" s="2">
        <f>E78/J78</f>
        <v/>
      </c>
      <c r="O78" s="130" t="s">
        <v>235</v>
      </c>
    </row>
    <row customHeight="1" ht="15.75" r="79" s="129" spans="1:56" thickBot="1">
      <c r="A79" s="15" t="s">
        <v>163</v>
      </c>
      <c r="B79" t="s">
        <v>164</v>
      </c>
      <c r="C79" s="104" t="s">
        <v>97</v>
      </c>
      <c r="D79" s="104" t="n">
        <v>86.7</v>
      </c>
      <c r="E79" s="103">
        <f>(C79-D79)</f>
        <v/>
      </c>
      <c r="F79" s="45">
        <f>((E79*0.2*0.8*1000)/B79)/1</f>
        <v/>
      </c>
      <c r="G79" t="s">
        <v>96</v>
      </c>
      <c r="H79" t="n">
        <v>81.59999999999999</v>
      </c>
      <c r="I79" s="103">
        <f>(G79-H79)</f>
        <v/>
      </c>
      <c r="J79" s="57">
        <f>(E79+I79)</f>
        <v/>
      </c>
      <c r="K79" s="57">
        <f>(J79/B79)*1000</f>
        <v/>
      </c>
      <c r="L79" s="2">
        <f>E79/J79</f>
        <v/>
      </c>
      <c r="O79" s="52" t="s">
        <v>30</v>
      </c>
      <c r="P79" s="98" t="n">
        <v>1</v>
      </c>
      <c r="Q79" s="98" t="n">
        <v>2</v>
      </c>
      <c r="R79" s="98" t="n">
        <v>3</v>
      </c>
      <c r="S79" s="98" t="n">
        <v>4</v>
      </c>
      <c r="T79" s="98" t="n">
        <v>5</v>
      </c>
      <c r="U79" s="98" t="n">
        <v>6</v>
      </c>
      <c r="V79" s="98" t="n">
        <v>7</v>
      </c>
      <c r="W79" s="98" t="n">
        <v>8</v>
      </c>
      <c r="X79" s="98" t="n">
        <v>9</v>
      </c>
      <c r="Y79" s="98" t="n">
        <v>10</v>
      </c>
      <c r="Z79" s="98" t="n">
        <v>11</v>
      </c>
      <c r="AA79" s="98" t="n">
        <v>12</v>
      </c>
      <c r="AB79" s="98" t="n">
        <v>13</v>
      </c>
      <c r="AC79" s="98" t="n">
        <v>14</v>
      </c>
      <c r="AD79" s="98" t="n">
        <v>15</v>
      </c>
      <c r="AE79" s="98" t="n">
        <v>16</v>
      </c>
      <c r="AF79" s="98" t="n">
        <v>17</v>
      </c>
      <c r="AG79" s="98" t="n">
        <v>18</v>
      </c>
      <c r="AH79" s="98" t="n">
        <v>19</v>
      </c>
      <c r="AI79" s="98" t="n">
        <v>20</v>
      </c>
      <c r="AJ79" s="98" t="n">
        <v>21</v>
      </c>
      <c r="AK79" s="98" t="n">
        <v>22</v>
      </c>
      <c r="AL79" s="98" t="n">
        <v>23</v>
      </c>
      <c r="AM79" s="98" t="n">
        <v>24</v>
      </c>
      <c r="AN79" s="98" t="n">
        <v>25</v>
      </c>
      <c r="AO79" s="53" t="s">
        <v>236</v>
      </c>
    </row>
    <row customHeight="1" ht="15.75" r="80" s="129" spans="1:56">
      <c r="A80" s="15" t="s">
        <v>167</v>
      </c>
      <c r="B80" t="s">
        <v>168</v>
      </c>
      <c r="C80" s="104" t="s">
        <v>105</v>
      </c>
      <c r="D80" s="104" t="n">
        <v>82.8</v>
      </c>
      <c r="E80" s="103">
        <f>(C80-D80)</f>
        <v/>
      </c>
      <c r="F80" s="45">
        <f>((E80*0.2*0.8*1000)/B80)/1</f>
        <v/>
      </c>
      <c r="G80" t="s">
        <v>73</v>
      </c>
      <c r="H80" t="n">
        <v>88.39999999999999</v>
      </c>
      <c r="I80" s="103">
        <f>(G80-H80)</f>
        <v/>
      </c>
      <c r="J80" s="57">
        <f>(E80+I80)</f>
        <v/>
      </c>
      <c r="K80" s="57">
        <f>(J80/B80)*1000</f>
        <v/>
      </c>
      <c r="L80" s="2">
        <f>E80/J80</f>
        <v/>
      </c>
      <c r="O80" s="15" t="s">
        <v>237</v>
      </c>
      <c r="P80" s="20">
        <f>L3</f>
        <v/>
      </c>
      <c r="Q80" s="20">
        <f>L48</f>
        <v/>
      </c>
      <c r="R80" s="48">
        <f>L83</f>
        <v/>
      </c>
      <c r="S80" s="20">
        <f>L118</f>
        <v/>
      </c>
      <c r="T80" s="20">
        <f>L153</f>
        <v/>
      </c>
      <c r="U80" s="20">
        <f>L188</f>
        <v/>
      </c>
      <c r="V80" s="20">
        <f>L223</f>
        <v/>
      </c>
      <c r="W80" s="20">
        <f>L258</f>
        <v/>
      </c>
      <c r="X80" s="20">
        <f>L293</f>
        <v/>
      </c>
      <c r="Y80" s="20">
        <f>L328</f>
        <v/>
      </c>
      <c r="Z80" s="20">
        <f>L363</f>
        <v/>
      </c>
      <c r="AA80" s="20">
        <f>L398</f>
        <v/>
      </c>
      <c r="AB80" s="20">
        <f>L433</f>
        <v/>
      </c>
      <c r="AC80" s="20">
        <f>L468</f>
        <v/>
      </c>
      <c r="AD80" s="20">
        <f>L503</f>
        <v/>
      </c>
      <c r="AE80" s="20">
        <f>L538</f>
        <v/>
      </c>
      <c r="AF80" s="20">
        <f>L573</f>
        <v/>
      </c>
      <c r="AG80" s="20">
        <f>L608</f>
        <v/>
      </c>
      <c r="AH80" s="20">
        <f>L643</f>
        <v/>
      </c>
      <c r="AI80" s="20">
        <f>L678</f>
        <v/>
      </c>
      <c r="AJ80" s="20">
        <f>L713</f>
        <v/>
      </c>
      <c r="AK80" s="20">
        <f>L748</f>
        <v/>
      </c>
      <c r="AL80" s="133">
        <f>L783</f>
        <v/>
      </c>
      <c r="AM80" s="133">
        <f>L818</f>
        <v/>
      </c>
      <c r="AN80" s="133">
        <f>L853</f>
        <v/>
      </c>
      <c r="AO80" s="19">
        <f>AVERAGE(P80:AN80)</f>
        <v/>
      </c>
    </row>
    <row customHeight="1" ht="15.75" r="81" s="129" spans="1:56">
      <c r="A81" s="15" t="s">
        <v>171</v>
      </c>
      <c r="B81" t="s">
        <v>172</v>
      </c>
      <c r="C81" s="104" t="s">
        <v>238</v>
      </c>
      <c r="D81" s="104" t="n">
        <v>85.09999999999999</v>
      </c>
      <c r="E81" s="103">
        <f>(C81-D81)</f>
        <v/>
      </c>
      <c r="F81" s="45">
        <f>((E81*0.2*0.8*1000)/B81)/1</f>
        <v/>
      </c>
      <c r="G81" t="s">
        <v>146</v>
      </c>
      <c r="H81" t="n">
        <v>82.09999999999999</v>
      </c>
      <c r="I81" s="103">
        <f>(G81-H81)</f>
        <v/>
      </c>
      <c r="J81" s="57">
        <f>(E81+I81)</f>
        <v/>
      </c>
      <c r="K81" s="57">
        <f>(J81/B81)*1000</f>
        <v/>
      </c>
      <c r="L81" s="2">
        <f>E81/J81</f>
        <v/>
      </c>
      <c r="O81" s="15" t="s">
        <v>239</v>
      </c>
      <c r="P81" s="20">
        <f>L4</f>
        <v/>
      </c>
      <c r="Q81" s="20">
        <f>L49</f>
        <v/>
      </c>
      <c r="R81" s="48">
        <f>L84</f>
        <v/>
      </c>
      <c r="S81" s="20">
        <f>L119</f>
        <v/>
      </c>
      <c r="T81" s="20">
        <f>L154</f>
        <v/>
      </c>
      <c r="U81" s="20">
        <f>L189</f>
        <v/>
      </c>
      <c r="V81" s="20">
        <f>L224</f>
        <v/>
      </c>
      <c r="W81" s="20">
        <f>L259</f>
        <v/>
      </c>
      <c r="X81" s="20">
        <f>L294</f>
        <v/>
      </c>
      <c r="Y81" s="20">
        <f>L329</f>
        <v/>
      </c>
      <c r="Z81" s="20">
        <f>L364</f>
        <v/>
      </c>
      <c r="AA81" s="20">
        <f>L399</f>
        <v/>
      </c>
      <c r="AB81" s="20">
        <f>L434</f>
        <v/>
      </c>
      <c r="AC81" s="20">
        <f>L469</f>
        <v/>
      </c>
      <c r="AD81" s="20">
        <f>L504</f>
        <v/>
      </c>
      <c r="AE81" s="20">
        <f>L539</f>
        <v/>
      </c>
      <c r="AF81" s="20">
        <f>L574</f>
        <v/>
      </c>
      <c r="AG81" s="20">
        <f>L609</f>
        <v/>
      </c>
      <c r="AH81" s="20">
        <f>L644</f>
        <v/>
      </c>
      <c r="AI81" s="20">
        <f>L679</f>
        <v/>
      </c>
      <c r="AJ81" s="20">
        <f>L714</f>
        <v/>
      </c>
      <c r="AK81" s="20">
        <f>L749</f>
        <v/>
      </c>
      <c r="AL81" s="133">
        <f>L784</f>
        <v/>
      </c>
      <c r="AM81" s="133">
        <f>L819</f>
        <v/>
      </c>
      <c r="AN81" s="133">
        <f>L854</f>
        <v/>
      </c>
      <c r="AO81" s="32">
        <f>AVERAGE(P81:AN81)</f>
        <v/>
      </c>
    </row>
    <row customHeight="1" ht="15.75" r="82" s="129" spans="1:56">
      <c r="A82" s="15" t="s">
        <v>175</v>
      </c>
      <c r="B82" t="s">
        <v>164</v>
      </c>
      <c r="C82" s="104" t="s">
        <v>189</v>
      </c>
      <c r="D82" s="104" t="n">
        <v>89.59999999999999</v>
      </c>
      <c r="E82" s="103">
        <f>(C82-D82)</f>
        <v/>
      </c>
      <c r="F82" s="45">
        <f>((E82*0.2*0.8*1000)/B82)/1</f>
        <v/>
      </c>
      <c r="G82" t="s">
        <v>68</v>
      </c>
      <c r="H82" t="n">
        <v>79.69999999999999</v>
      </c>
      <c r="I82" s="103">
        <f>(G82-H82)</f>
        <v/>
      </c>
      <c r="J82" s="57">
        <f>(E82+I82)</f>
        <v/>
      </c>
      <c r="K82" s="57">
        <f>(J82/B82)*1000</f>
        <v/>
      </c>
      <c r="L82" s="2">
        <f>E82/J82</f>
        <v/>
      </c>
      <c r="O82" s="15" t="s">
        <v>240</v>
      </c>
      <c r="P82" s="20">
        <f>L5</f>
        <v/>
      </c>
      <c r="Q82" s="20">
        <f>L50</f>
        <v/>
      </c>
      <c r="R82" s="48">
        <f>L85</f>
        <v/>
      </c>
      <c r="S82" s="20">
        <f>L120</f>
        <v/>
      </c>
      <c r="T82" s="20">
        <f>L155</f>
        <v/>
      </c>
      <c r="U82" s="20">
        <f>L190</f>
        <v/>
      </c>
      <c r="V82" s="20">
        <f>L225</f>
        <v/>
      </c>
      <c r="W82" s="20">
        <f>L260</f>
        <v/>
      </c>
      <c r="X82" s="20">
        <f>L295</f>
        <v/>
      </c>
      <c r="Y82" s="20">
        <f>L330</f>
        <v/>
      </c>
      <c r="Z82" s="20">
        <f>L365</f>
        <v/>
      </c>
      <c r="AA82" s="20">
        <f>L400</f>
        <v/>
      </c>
      <c r="AB82" s="20">
        <f>L435</f>
        <v/>
      </c>
      <c r="AC82" s="20">
        <f>L470</f>
        <v/>
      </c>
      <c r="AD82" s="20">
        <f>L505</f>
        <v/>
      </c>
      <c r="AE82" s="20">
        <f>L540</f>
        <v/>
      </c>
      <c r="AF82" s="20">
        <f>L575</f>
        <v/>
      </c>
      <c r="AG82" s="20">
        <f>L610</f>
        <v/>
      </c>
      <c r="AH82" s="20">
        <f>L645</f>
        <v/>
      </c>
      <c r="AI82" s="20">
        <f>L680</f>
        <v/>
      </c>
      <c r="AJ82" s="20">
        <f>L715</f>
        <v/>
      </c>
      <c r="AK82" s="20">
        <f>L750</f>
        <v/>
      </c>
      <c r="AL82" s="133">
        <f>L785</f>
        <v/>
      </c>
      <c r="AM82" s="133">
        <f>L820</f>
        <v/>
      </c>
      <c r="AN82" s="133">
        <f>L855</f>
        <v/>
      </c>
      <c r="AO82" s="32">
        <f>AVERAGE(P82:AN82)</f>
        <v/>
      </c>
    </row>
    <row customHeight="1" ht="15.75" r="83" s="129" spans="1:56">
      <c r="A83" s="15" t="s">
        <v>178</v>
      </c>
      <c r="B83" t="s">
        <v>179</v>
      </c>
      <c r="C83" s="104" t="s">
        <v>127</v>
      </c>
      <c r="D83" s="104" t="n">
        <v>81.09999999999999</v>
      </c>
      <c r="E83" s="103">
        <f>(C83-D83)</f>
        <v/>
      </c>
      <c r="F83" s="45">
        <f>((E83*0.2*0.8*1000)/B83)/1</f>
        <v/>
      </c>
      <c r="G83" t="s">
        <v>241</v>
      </c>
      <c r="H83" t="n">
        <v>85.69999999999999</v>
      </c>
      <c r="I83" s="103">
        <f>(G83-H83)</f>
        <v/>
      </c>
      <c r="J83" s="57">
        <f>(E83+I83)</f>
        <v/>
      </c>
      <c r="K83" s="57">
        <f>(J83/B83)*1000</f>
        <v/>
      </c>
      <c r="L83" s="2">
        <f>E83/J83</f>
        <v/>
      </c>
      <c r="O83" s="15" t="s">
        <v>242</v>
      </c>
      <c r="P83" s="20">
        <f>L6</f>
        <v/>
      </c>
      <c r="Q83" s="20">
        <f>L51</f>
        <v/>
      </c>
      <c r="R83" s="48">
        <f>L86</f>
        <v/>
      </c>
      <c r="S83" s="20">
        <f>L121</f>
        <v/>
      </c>
      <c r="T83" s="20">
        <f>L156</f>
        <v/>
      </c>
      <c r="U83" s="20">
        <f>L191</f>
        <v/>
      </c>
      <c r="V83" s="20">
        <f>L226</f>
        <v/>
      </c>
      <c r="W83" s="20">
        <f>L261</f>
        <v/>
      </c>
      <c r="X83" s="20">
        <f>L296</f>
        <v/>
      </c>
      <c r="Y83" s="20">
        <f>L331</f>
        <v/>
      </c>
      <c r="Z83" s="20">
        <f>L366</f>
        <v/>
      </c>
      <c r="AA83" s="20">
        <f>L401</f>
        <v/>
      </c>
      <c r="AB83" s="20">
        <f>L436</f>
        <v/>
      </c>
      <c r="AC83" s="20">
        <f>L471</f>
        <v/>
      </c>
      <c r="AD83" s="20">
        <f>L506</f>
        <v/>
      </c>
      <c r="AE83" s="20">
        <f>L541</f>
        <v/>
      </c>
      <c r="AF83" s="20">
        <f>L576</f>
        <v/>
      </c>
      <c r="AG83" s="20">
        <f>L611</f>
        <v/>
      </c>
      <c r="AH83" s="20">
        <f>L646</f>
        <v/>
      </c>
      <c r="AI83" s="20">
        <f>L681</f>
        <v/>
      </c>
      <c r="AJ83" s="20">
        <f>L716</f>
        <v/>
      </c>
      <c r="AK83" s="20">
        <f>L751</f>
        <v/>
      </c>
      <c r="AL83" s="133">
        <f>L786</f>
        <v/>
      </c>
      <c r="AM83" s="133">
        <f>L821</f>
        <v/>
      </c>
      <c r="AN83" s="133">
        <f>L856</f>
        <v/>
      </c>
      <c r="AO83" s="32">
        <f>AVERAGE(P83:AN83)</f>
        <v/>
      </c>
    </row>
    <row customHeight="1" ht="15.75" r="84" s="129" spans="1:56">
      <c r="A84" s="15" t="s">
        <v>182</v>
      </c>
      <c r="B84" t="s">
        <v>183</v>
      </c>
      <c r="C84" s="104" t="s">
        <v>243</v>
      </c>
      <c r="D84" s="104" t="n">
        <v>86.7</v>
      </c>
      <c r="E84" s="103">
        <f>(C84-D84)</f>
        <v/>
      </c>
      <c r="F84" s="45">
        <f>((E84*0.2*0.8*1000)/B84)/1</f>
        <v/>
      </c>
      <c r="G84" t="s">
        <v>228</v>
      </c>
      <c r="H84" t="n">
        <v>81</v>
      </c>
      <c r="I84" s="103">
        <f>(G84-H84)</f>
        <v/>
      </c>
      <c r="J84" s="57">
        <f>(E84+I84)</f>
        <v/>
      </c>
      <c r="K84" s="57">
        <f>(J84/B84)*1000</f>
        <v/>
      </c>
      <c r="L84" s="2">
        <f>E84/J84</f>
        <v/>
      </c>
      <c r="O84" s="15" t="s">
        <v>244</v>
      </c>
      <c r="P84" s="20">
        <f>L7</f>
        <v/>
      </c>
      <c r="Q84" s="20">
        <f>L52</f>
        <v/>
      </c>
      <c r="R84" s="48">
        <f>L87</f>
        <v/>
      </c>
      <c r="S84" s="20">
        <f>L122</f>
        <v/>
      </c>
      <c r="T84" s="20">
        <f>L157</f>
        <v/>
      </c>
      <c r="U84" s="20">
        <f>L192</f>
        <v/>
      </c>
      <c r="V84" s="20">
        <f>L227</f>
        <v/>
      </c>
      <c r="W84" s="20">
        <f>L262</f>
        <v/>
      </c>
      <c r="X84" s="20">
        <f>L297</f>
        <v/>
      </c>
      <c r="Y84" s="20">
        <f>L332</f>
        <v/>
      </c>
      <c r="Z84" s="20">
        <f>L367</f>
        <v/>
      </c>
      <c r="AA84" s="20">
        <f>L402</f>
        <v/>
      </c>
      <c r="AB84" s="20">
        <f>L437</f>
        <v/>
      </c>
      <c r="AC84" s="20">
        <f>L472</f>
        <v/>
      </c>
      <c r="AD84" s="20">
        <f>L507</f>
        <v/>
      </c>
      <c r="AE84" s="20">
        <f>L542</f>
        <v/>
      </c>
      <c r="AF84" s="20">
        <f>L577</f>
        <v/>
      </c>
      <c r="AG84" s="20">
        <f>L612</f>
        <v/>
      </c>
      <c r="AH84" s="20">
        <f>L647</f>
        <v/>
      </c>
      <c r="AI84" s="20">
        <f>L682</f>
        <v/>
      </c>
      <c r="AJ84" s="20">
        <f>L717</f>
        <v/>
      </c>
      <c r="AK84" s="20">
        <f>L752</f>
        <v/>
      </c>
      <c r="AL84" s="133">
        <f>L787</f>
        <v/>
      </c>
      <c r="AM84" s="133">
        <f>L822</f>
        <v/>
      </c>
      <c r="AN84" s="133">
        <f>L857</f>
        <v/>
      </c>
      <c r="AO84" s="32">
        <f>AVERAGE(P84:AN84)</f>
        <v/>
      </c>
    </row>
    <row customHeight="1" ht="15.75" r="85" s="129" spans="1:56">
      <c r="A85" s="15" t="s">
        <v>187</v>
      </c>
      <c r="B85" t="s">
        <v>188</v>
      </c>
      <c r="C85" s="104" t="s">
        <v>245</v>
      </c>
      <c r="D85" s="104" t="n">
        <v>75.09999999999999</v>
      </c>
      <c r="E85" s="103">
        <f>(C85-D85)</f>
        <v/>
      </c>
      <c r="F85" s="45">
        <f>((E85*0.2*0.8*1000)/B85)/1</f>
        <v/>
      </c>
      <c r="G85" t="s">
        <v>48</v>
      </c>
      <c r="H85" t="n">
        <v>80</v>
      </c>
      <c r="I85" s="103">
        <f>(G85-H85)</f>
        <v/>
      </c>
      <c r="J85" s="57">
        <f>(E85+I85)</f>
        <v/>
      </c>
      <c r="K85" s="57">
        <f>(J85/B85)*1000</f>
        <v/>
      </c>
      <c r="L85" s="2">
        <f>E85/J85</f>
        <v/>
      </c>
      <c r="O85" s="15" t="s">
        <v>246</v>
      </c>
      <c r="P85" s="20">
        <f>L8</f>
        <v/>
      </c>
      <c r="Q85" s="20">
        <f>L53</f>
        <v/>
      </c>
      <c r="R85" s="48">
        <f>L88</f>
        <v/>
      </c>
      <c r="S85" s="20">
        <f>L123</f>
        <v/>
      </c>
      <c r="T85" s="20">
        <f>L158</f>
        <v/>
      </c>
      <c r="U85" s="20">
        <f>L193</f>
        <v/>
      </c>
      <c r="V85" s="20">
        <f>L228</f>
        <v/>
      </c>
      <c r="W85" s="20">
        <f>L263</f>
        <v/>
      </c>
      <c r="X85" s="20">
        <f>L298</f>
        <v/>
      </c>
      <c r="Y85" s="20">
        <f>L333</f>
        <v/>
      </c>
      <c r="Z85" s="20">
        <f>L368</f>
        <v/>
      </c>
      <c r="AA85" s="20">
        <f>L403</f>
        <v/>
      </c>
      <c r="AB85" s="20">
        <f>L438</f>
        <v/>
      </c>
      <c r="AC85" s="20">
        <f>L473</f>
        <v/>
      </c>
      <c r="AD85" s="20">
        <f>L508</f>
        <v/>
      </c>
      <c r="AE85" s="20">
        <f>L543</f>
        <v/>
      </c>
      <c r="AF85" s="20">
        <f>L578</f>
        <v/>
      </c>
      <c r="AG85" s="20">
        <f>L613</f>
        <v/>
      </c>
      <c r="AH85" s="20">
        <f>L648</f>
        <v/>
      </c>
      <c r="AI85" s="20">
        <f>L683</f>
        <v/>
      </c>
      <c r="AJ85" s="20">
        <f>L718</f>
        <v/>
      </c>
      <c r="AK85" s="20">
        <f>L753</f>
        <v/>
      </c>
      <c r="AL85" s="133">
        <f>L788</f>
        <v/>
      </c>
      <c r="AM85" s="133">
        <f>L823</f>
        <v/>
      </c>
      <c r="AN85" s="133">
        <f>L858</f>
        <v/>
      </c>
      <c r="AO85" s="32">
        <f>AVERAGE(P85:AN85)</f>
        <v/>
      </c>
    </row>
    <row customHeight="1" ht="15.75" r="86" s="129" spans="1:56">
      <c r="A86" s="15" t="s">
        <v>191</v>
      </c>
      <c r="B86" t="s">
        <v>192</v>
      </c>
      <c r="C86" s="104" t="s">
        <v>146</v>
      </c>
      <c r="D86" s="104" t="n">
        <v>82.90000000000001</v>
      </c>
      <c r="E86" s="103">
        <f>(C86-D86)</f>
        <v/>
      </c>
      <c r="F86" s="45">
        <f>((E86*0.2*0.8*1000)/B86)/1</f>
        <v/>
      </c>
      <c r="G86" t="s">
        <v>247</v>
      </c>
      <c r="H86" t="n">
        <v>83.3</v>
      </c>
      <c r="I86" s="103">
        <f>(G86-H86)</f>
        <v/>
      </c>
      <c r="J86" s="57">
        <f>(E86+I86)</f>
        <v/>
      </c>
      <c r="K86" s="57">
        <f>(J86/B86)*1000</f>
        <v/>
      </c>
      <c r="L86" s="2">
        <f>E86/J86</f>
        <v/>
      </c>
      <c r="O86" s="15" t="s">
        <v>248</v>
      </c>
      <c r="P86" s="20">
        <f>L9</f>
        <v/>
      </c>
      <c r="Q86" s="20">
        <f>L54</f>
        <v/>
      </c>
      <c r="R86" s="48">
        <f>L89</f>
        <v/>
      </c>
      <c r="S86" s="20">
        <f>L124</f>
        <v/>
      </c>
      <c r="T86" s="20">
        <f>L159</f>
        <v/>
      </c>
      <c r="U86" s="20">
        <f>L194</f>
        <v/>
      </c>
      <c r="V86" s="20">
        <f>L229</f>
        <v/>
      </c>
      <c r="W86" s="20">
        <f>L264</f>
        <v/>
      </c>
      <c r="X86" s="20">
        <f>L299</f>
        <v/>
      </c>
      <c r="Y86" s="20">
        <f>L334</f>
        <v/>
      </c>
      <c r="Z86" s="20">
        <f>L369</f>
        <v/>
      </c>
      <c r="AA86" s="20">
        <f>L404</f>
        <v/>
      </c>
      <c r="AB86" s="20">
        <f>L439</f>
        <v/>
      </c>
      <c r="AC86" s="20">
        <f>L474</f>
        <v/>
      </c>
      <c r="AD86" s="20">
        <f>L509</f>
        <v/>
      </c>
      <c r="AE86" s="20">
        <f>L544</f>
        <v/>
      </c>
      <c r="AF86" s="20">
        <f>L579</f>
        <v/>
      </c>
      <c r="AG86" s="20">
        <f>L614</f>
        <v/>
      </c>
      <c r="AH86" s="20">
        <f>L649</f>
        <v/>
      </c>
      <c r="AI86" s="20">
        <f>L684</f>
        <v/>
      </c>
      <c r="AJ86" s="20">
        <f>L719</f>
        <v/>
      </c>
      <c r="AK86" s="20">
        <f>L754</f>
        <v/>
      </c>
      <c r="AL86" s="133">
        <f>L789</f>
        <v/>
      </c>
      <c r="AM86" s="133">
        <f>L824</f>
        <v/>
      </c>
      <c r="AN86" s="133">
        <f>L859</f>
        <v/>
      </c>
      <c r="AO86" s="32">
        <f>AVERAGE(P86:AN86)</f>
        <v/>
      </c>
    </row>
    <row customHeight="1" ht="15.75" r="87" s="129" spans="1:56" thickBot="1">
      <c r="A87" s="15" t="s">
        <v>196</v>
      </c>
      <c r="B87" t="s">
        <v>135</v>
      </c>
      <c r="C87" s="104" t="s">
        <v>249</v>
      </c>
      <c r="D87" s="104" t="n">
        <v>73.8</v>
      </c>
      <c r="E87" s="103">
        <f>(C87-D87)</f>
        <v/>
      </c>
      <c r="F87" s="45">
        <f>((E87*0.2*0.8*1000)/B87)/1</f>
        <v/>
      </c>
      <c r="G87" t="s">
        <v>68</v>
      </c>
      <c r="H87" t="n">
        <v>88.09999999999999</v>
      </c>
      <c r="I87" s="103">
        <f>(G87-H87)</f>
        <v/>
      </c>
      <c r="J87" s="57">
        <f>(E87+I87)</f>
        <v/>
      </c>
      <c r="K87" s="57">
        <f>(J87/B87)*1000</f>
        <v/>
      </c>
      <c r="L87" s="2">
        <f>E87/J87</f>
        <v/>
      </c>
      <c r="O87" s="15" t="s">
        <v>250</v>
      </c>
      <c r="P87" s="20">
        <f>L10</f>
        <v/>
      </c>
      <c r="Q87" s="20">
        <f>L55</f>
        <v/>
      </c>
      <c r="R87" s="48">
        <f>L90</f>
        <v/>
      </c>
      <c r="S87" s="20">
        <f>L125</f>
        <v/>
      </c>
      <c r="T87" s="20">
        <f>L160</f>
        <v/>
      </c>
      <c r="U87" s="20">
        <f>L195</f>
        <v/>
      </c>
      <c r="V87" s="20">
        <f>L230</f>
        <v/>
      </c>
      <c r="W87" s="20">
        <f>L265</f>
        <v/>
      </c>
      <c r="X87" s="20">
        <f>L300</f>
        <v/>
      </c>
      <c r="Y87" s="20">
        <f>L335</f>
        <v/>
      </c>
      <c r="Z87" s="20">
        <f>L370</f>
        <v/>
      </c>
      <c r="AA87" s="20">
        <f>L405</f>
        <v/>
      </c>
      <c r="AB87" s="20">
        <f>L440</f>
        <v/>
      </c>
      <c r="AC87" s="20">
        <f>L475</f>
        <v/>
      </c>
      <c r="AD87" s="20">
        <f>L510</f>
        <v/>
      </c>
      <c r="AE87" s="20">
        <f>L545</f>
        <v/>
      </c>
      <c r="AF87" s="20">
        <f>L580</f>
        <v/>
      </c>
      <c r="AG87" s="20">
        <f>L615</f>
        <v/>
      </c>
      <c r="AH87" s="20">
        <f>L650</f>
        <v/>
      </c>
      <c r="AI87" s="20">
        <f>L685</f>
        <v/>
      </c>
      <c r="AJ87" s="20">
        <f>L720</f>
        <v/>
      </c>
      <c r="AK87" s="20">
        <f>L755</f>
        <v/>
      </c>
      <c r="AL87" s="133">
        <f>L790</f>
        <v/>
      </c>
      <c r="AM87" s="133">
        <f>L825</f>
        <v/>
      </c>
      <c r="AN87" s="133">
        <f>L860</f>
        <v/>
      </c>
      <c r="AO87" s="32">
        <f>AVERAGE(P87:AN87)</f>
        <v/>
      </c>
    </row>
    <row customHeight="1" ht="15.75" r="88" s="129" spans="1:56">
      <c r="A88" s="16" t="s">
        <v>200</v>
      </c>
      <c r="B88" s="106">
        <f>AVERAGE(B48:B77)</f>
        <v/>
      </c>
      <c r="C88" s="107" t="n"/>
      <c r="D88" s="107" t="n"/>
      <c r="E88" s="5">
        <f>AVERAGE(E48:E77)</f>
        <v/>
      </c>
      <c r="F88" s="106">
        <f>AVERAGE(F48:F77)</f>
        <v/>
      </c>
      <c r="G88" s="107" t="n"/>
      <c r="H88" s="107" t="n"/>
      <c r="I88" s="5">
        <f>AVERAGE(I48:I77)</f>
        <v/>
      </c>
      <c r="J88" s="106">
        <f>AVERAGE(J48:J77)</f>
        <v/>
      </c>
      <c r="K88" s="106">
        <f>AVERAGE(K48:K77)</f>
        <v/>
      </c>
      <c r="L88" s="106">
        <f>AVERAGE(L48:L77)</f>
        <v/>
      </c>
      <c r="O88" s="15" t="s">
        <v>251</v>
      </c>
      <c r="P88" s="20">
        <f>L11</f>
        <v/>
      </c>
      <c r="Q88" s="20">
        <f>L56</f>
        <v/>
      </c>
      <c r="R88" s="48">
        <f>L91</f>
        <v/>
      </c>
      <c r="S88" s="20">
        <f>L126</f>
        <v/>
      </c>
      <c r="T88" s="20">
        <f>L161</f>
        <v/>
      </c>
      <c r="U88" s="20">
        <f>L196</f>
        <v/>
      </c>
      <c r="V88" s="20">
        <f>L231</f>
        <v/>
      </c>
      <c r="W88" s="20">
        <f>L266</f>
        <v/>
      </c>
      <c r="X88" s="20">
        <f>L301</f>
        <v/>
      </c>
      <c r="Y88" s="20">
        <f>L336</f>
        <v/>
      </c>
      <c r="Z88" s="20">
        <f>L371</f>
        <v/>
      </c>
      <c r="AA88" s="20">
        <f>L406</f>
        <v/>
      </c>
      <c r="AB88" s="20">
        <f>L441</f>
        <v/>
      </c>
      <c r="AC88" s="20">
        <f>L476</f>
        <v/>
      </c>
      <c r="AD88" s="20">
        <f>L511</f>
        <v/>
      </c>
      <c r="AE88" s="20">
        <f>L546</f>
        <v/>
      </c>
      <c r="AF88" s="20">
        <f>L581</f>
        <v/>
      </c>
      <c r="AG88" s="20">
        <f>L616</f>
        <v/>
      </c>
      <c r="AH88" s="20">
        <f>L651</f>
        <v/>
      </c>
      <c r="AI88" s="20">
        <f>L686</f>
        <v/>
      </c>
      <c r="AJ88" s="20">
        <f>L721</f>
        <v/>
      </c>
      <c r="AK88" s="20">
        <f>L756</f>
        <v/>
      </c>
      <c r="AL88" s="133">
        <f>L791</f>
        <v/>
      </c>
      <c r="AM88" s="133">
        <f>L826</f>
        <v/>
      </c>
      <c r="AN88" s="133">
        <f>L861</f>
        <v/>
      </c>
      <c r="AO88" s="32">
        <f>AVERAGE(P88:AN88)</f>
        <v/>
      </c>
    </row>
    <row customHeight="1" ht="15.75" r="89" s="129" spans="1:56" thickBot="1">
      <c r="A89" s="17" t="s">
        <v>14</v>
      </c>
      <c r="B89" s="6">
        <f>STDEV(B48:B77)/SQRT(COUNTA(B48:B77))</f>
        <v/>
      </c>
      <c r="C89" s="108" t="n"/>
      <c r="D89" s="108" t="n"/>
      <c r="E89" s="8" t="n"/>
      <c r="F89" s="6">
        <f>STDEV(F48:F77)/SQRT(COUNTA(F48:F77))</f>
        <v/>
      </c>
      <c r="G89" s="108" t="n"/>
      <c r="H89" s="108" t="n"/>
      <c r="I89" s="8" t="n"/>
      <c r="J89" s="6">
        <f>STDEV(J48:J77)/SQRT(COUNTA(J48:J77))</f>
        <v/>
      </c>
      <c r="K89" s="6">
        <f>STDEV(K48:K77)/SQRT(COUNTA(K48:K77))</f>
        <v/>
      </c>
      <c r="L89" s="6">
        <f>STDEV(L48:L77)/SQRT(COUNTA(L48:L77))</f>
        <v/>
      </c>
      <c r="O89" s="15" t="s">
        <v>252</v>
      </c>
      <c r="P89" s="20">
        <f>L12</f>
        <v/>
      </c>
      <c r="Q89" s="20">
        <f>L57</f>
        <v/>
      </c>
      <c r="R89" s="48">
        <f>L92</f>
        <v/>
      </c>
      <c r="S89" s="20">
        <f>L127</f>
        <v/>
      </c>
      <c r="T89" s="20">
        <f>L162</f>
        <v/>
      </c>
      <c r="U89" s="20">
        <f>L197</f>
        <v/>
      </c>
      <c r="V89" s="20">
        <f>L232</f>
        <v/>
      </c>
      <c r="W89" s="20">
        <f>L267</f>
        <v/>
      </c>
      <c r="X89" s="20">
        <f>L302</f>
        <v/>
      </c>
      <c r="Y89" s="20">
        <f>L337</f>
        <v/>
      </c>
      <c r="Z89" s="20">
        <f>L372</f>
        <v/>
      </c>
      <c r="AA89" s="20">
        <f>L407</f>
        <v/>
      </c>
      <c r="AB89" s="20">
        <f>L442</f>
        <v/>
      </c>
      <c r="AC89" s="20">
        <f>L477</f>
        <v/>
      </c>
      <c r="AD89" s="20">
        <f>L512</f>
        <v/>
      </c>
      <c r="AE89" s="20">
        <f>L547</f>
        <v/>
      </c>
      <c r="AF89" s="20">
        <f>L582</f>
        <v/>
      </c>
      <c r="AG89" s="20">
        <f>L617</f>
        <v/>
      </c>
      <c r="AH89" s="20">
        <f>L652</f>
        <v/>
      </c>
      <c r="AI89" s="20">
        <f>L687</f>
        <v/>
      </c>
      <c r="AJ89" s="20">
        <f>L722</f>
        <v/>
      </c>
      <c r="AK89" s="20">
        <f>L757</f>
        <v/>
      </c>
      <c r="AL89" s="133">
        <f>L792</f>
        <v/>
      </c>
      <c r="AM89" s="133">
        <f>L827</f>
        <v/>
      </c>
      <c r="AN89" s="133">
        <f>L862</f>
        <v/>
      </c>
      <c r="AO89" s="32">
        <f>AVERAGE(P89:AN89)</f>
        <v/>
      </c>
    </row>
    <row customHeight="1" ht="15.75" r="90" s="129" spans="1:56" thickBot="1">
      <c r="A90" s="15" t="n"/>
      <c r="E90" s="103" t="n"/>
      <c r="F90" s="45" t="n"/>
      <c r="I90" s="103" t="n"/>
      <c r="J90" s="57" t="n"/>
      <c r="K90" s="57" t="n"/>
      <c r="L90" s="2" t="n"/>
      <c r="O90" s="15" t="s">
        <v>253</v>
      </c>
      <c r="P90" s="20">
        <f>L13</f>
        <v/>
      </c>
      <c r="Q90" s="20">
        <f>L58</f>
        <v/>
      </c>
      <c r="R90" s="48">
        <f>L93</f>
        <v/>
      </c>
      <c r="S90" s="20">
        <f>L128</f>
        <v/>
      </c>
      <c r="T90" s="20">
        <f>L163</f>
        <v/>
      </c>
      <c r="U90" s="20">
        <f>L198</f>
        <v/>
      </c>
      <c r="V90" s="20">
        <f>L233</f>
        <v/>
      </c>
      <c r="W90" s="20">
        <f>L268</f>
        <v/>
      </c>
      <c r="X90" s="20">
        <f>L303</f>
        <v/>
      </c>
      <c r="Y90" s="20">
        <f>L338</f>
        <v/>
      </c>
      <c r="Z90" s="20">
        <f>L373</f>
        <v/>
      </c>
      <c r="AA90" s="20">
        <f>L408</f>
        <v/>
      </c>
      <c r="AB90" s="20">
        <f>L443</f>
        <v/>
      </c>
      <c r="AC90" s="20">
        <f>L478</f>
        <v/>
      </c>
      <c r="AD90" s="20">
        <f>L513</f>
        <v/>
      </c>
      <c r="AE90" s="20">
        <f>L548</f>
        <v/>
      </c>
      <c r="AF90" s="20">
        <f>L583</f>
        <v/>
      </c>
      <c r="AG90" s="20">
        <f>L618</f>
        <v/>
      </c>
      <c r="AH90" s="20">
        <f>L653</f>
        <v/>
      </c>
      <c r="AI90" s="20">
        <f>L688</f>
        <v/>
      </c>
      <c r="AJ90" s="20">
        <f>L723</f>
        <v/>
      </c>
      <c r="AK90" s="20">
        <f>L758</f>
        <v/>
      </c>
      <c r="AL90" s="133">
        <f>L793</f>
        <v/>
      </c>
      <c r="AM90" s="133">
        <f>L828</f>
        <v/>
      </c>
      <c r="AN90" s="133">
        <f>L863</f>
        <v/>
      </c>
      <c r="AO90" s="32">
        <f>AVERAGE(P90:AN90)</f>
        <v/>
      </c>
    </row>
    <row customHeight="1" ht="15.75" r="91" s="129" spans="1:56" thickBot="1">
      <c r="A91" s="14" t="s">
        <v>254</v>
      </c>
      <c r="B91" s="54" t="n"/>
      <c r="C91" s="127" t="s">
        <v>17</v>
      </c>
      <c r="F91" s="58" t="n"/>
      <c r="G91" s="127" t="s">
        <v>18</v>
      </c>
      <c r="J91" s="132" t="s">
        <v>19</v>
      </c>
      <c r="O91" s="15" t="s">
        <v>255</v>
      </c>
      <c r="P91" s="20">
        <f>L14</f>
        <v/>
      </c>
      <c r="Q91" s="20">
        <f>L59</f>
        <v/>
      </c>
      <c r="R91" s="48">
        <f>L94</f>
        <v/>
      </c>
      <c r="S91" s="20">
        <f>L129</f>
        <v/>
      </c>
      <c r="T91" s="20">
        <f>L164</f>
        <v/>
      </c>
      <c r="U91" s="20">
        <f>L199</f>
        <v/>
      </c>
      <c r="V91" s="20">
        <f>L234</f>
        <v/>
      </c>
      <c r="W91" s="20">
        <f>L269</f>
        <v/>
      </c>
      <c r="X91" s="20">
        <f>L304</f>
        <v/>
      </c>
      <c r="Y91" s="20">
        <f>L339</f>
        <v/>
      </c>
      <c r="Z91" s="20">
        <f>L374</f>
        <v/>
      </c>
      <c r="AA91" s="20">
        <f>L409</f>
        <v/>
      </c>
      <c r="AB91" s="20">
        <f>L444</f>
        <v/>
      </c>
      <c r="AC91" s="20">
        <f>L479</f>
        <v/>
      </c>
      <c r="AD91" s="20">
        <f>L514</f>
        <v/>
      </c>
      <c r="AE91" s="20">
        <f>L549</f>
        <v/>
      </c>
      <c r="AF91" s="20">
        <f>L584</f>
        <v/>
      </c>
      <c r="AG91" s="20">
        <f>L619</f>
        <v/>
      </c>
      <c r="AH91" s="20">
        <f>L654</f>
        <v/>
      </c>
      <c r="AI91" s="20">
        <f>L689</f>
        <v/>
      </c>
      <c r="AJ91" s="20">
        <f>L724</f>
        <v/>
      </c>
      <c r="AK91" s="20">
        <f>L759</f>
        <v/>
      </c>
      <c r="AL91" s="133">
        <f>L794</f>
        <v/>
      </c>
      <c r="AM91" s="133">
        <f>L829</f>
        <v/>
      </c>
      <c r="AN91" s="133">
        <f>L864</f>
        <v/>
      </c>
      <c r="AO91" s="32">
        <f>AVERAGE(P91:AN91)</f>
        <v/>
      </c>
    </row>
    <row customHeight="1" ht="15.75" r="92" s="129" spans="1:56" thickBot="1">
      <c r="A92" s="38" t="s">
        <v>256</v>
      </c>
      <c r="B92" s="9" t="s">
        <v>22</v>
      </c>
      <c r="C92" s="99" t="s">
        <v>23</v>
      </c>
      <c r="D92" s="100" t="s">
        <v>24</v>
      </c>
      <c r="E92" s="43" t="s">
        <v>25</v>
      </c>
      <c r="F92" s="59" t="s">
        <v>26</v>
      </c>
      <c r="G92" s="101" t="s">
        <v>23</v>
      </c>
      <c r="H92" s="102" t="s">
        <v>24</v>
      </c>
      <c r="I92" s="43" t="s">
        <v>25</v>
      </c>
      <c r="J92" s="61" t="s">
        <v>27</v>
      </c>
      <c r="K92" s="62" t="s">
        <v>28</v>
      </c>
      <c r="L92" s="63" t="s">
        <v>29</v>
      </c>
      <c r="O92" s="15" t="s">
        <v>257</v>
      </c>
      <c r="P92" s="20">
        <f>L15</f>
        <v/>
      </c>
      <c r="Q92" s="20">
        <f>L60</f>
        <v/>
      </c>
      <c r="R92" s="48">
        <f>L95</f>
        <v/>
      </c>
      <c r="S92" s="20">
        <f>L130</f>
        <v/>
      </c>
      <c r="T92" s="20">
        <f>L165</f>
        <v/>
      </c>
      <c r="U92" s="20">
        <f>L200</f>
        <v/>
      </c>
      <c r="V92" s="20">
        <f>L235</f>
        <v/>
      </c>
      <c r="W92" s="20">
        <f>L270</f>
        <v/>
      </c>
      <c r="X92" s="20">
        <f>L305</f>
        <v/>
      </c>
      <c r="Y92" s="20">
        <f>L340</f>
        <v/>
      </c>
      <c r="Z92" s="20">
        <f>L375</f>
        <v/>
      </c>
      <c r="AA92" s="20">
        <f>L410</f>
        <v/>
      </c>
      <c r="AB92" s="20">
        <f>L445</f>
        <v/>
      </c>
      <c r="AC92" s="20">
        <f>L480</f>
        <v/>
      </c>
      <c r="AD92" s="20">
        <f>L515</f>
        <v/>
      </c>
      <c r="AE92" s="20">
        <f>L550</f>
        <v/>
      </c>
      <c r="AF92" s="20">
        <f>L585</f>
        <v/>
      </c>
      <c r="AG92" s="20">
        <f>L620</f>
        <v/>
      </c>
      <c r="AH92" s="20">
        <f>L655</f>
        <v/>
      </c>
      <c r="AI92" s="20">
        <f>L690</f>
        <v/>
      </c>
      <c r="AJ92" s="20">
        <f>L725</f>
        <v/>
      </c>
      <c r="AK92" s="20">
        <f>L760</f>
        <v/>
      </c>
      <c r="AL92" s="133">
        <f>L795</f>
        <v/>
      </c>
      <c r="AM92" s="133">
        <f>L830</f>
        <v/>
      </c>
      <c r="AN92" s="133">
        <f>L865</f>
        <v/>
      </c>
      <c r="AO92" s="32">
        <f>AVERAGE(P92:AN92)</f>
        <v/>
      </c>
    </row>
    <row customHeight="1" ht="15.75" r="93" s="129" spans="1:56">
      <c r="A93" s="15" t="s">
        <v>31</v>
      </c>
      <c r="B93" t="s">
        <v>32</v>
      </c>
      <c r="C93" t="s">
        <v>87</v>
      </c>
      <c r="D93" t="n">
        <v>80.2</v>
      </c>
      <c r="E93" s="103">
        <f>(C93-D93)</f>
        <v/>
      </c>
      <c r="F93" s="45">
        <f>((E93*0.2*0.8*1000)/B93)/1</f>
        <v/>
      </c>
      <c r="G93" t="s">
        <v>258</v>
      </c>
      <c r="H93" t="n">
        <v>83.3</v>
      </c>
      <c r="I93" s="103">
        <f>(G93-H93)</f>
        <v/>
      </c>
      <c r="J93" s="57">
        <f>(E93+I93)</f>
        <v/>
      </c>
      <c r="K93" s="57">
        <f>(J93/B93)*1000</f>
        <v/>
      </c>
      <c r="L93" s="2">
        <f>E93/J93</f>
        <v/>
      </c>
      <c r="O93" s="15" t="s">
        <v>259</v>
      </c>
      <c r="P93" s="20">
        <f>L16</f>
        <v/>
      </c>
      <c r="Q93" s="20">
        <f>L61</f>
        <v/>
      </c>
      <c r="R93" s="48">
        <f>L96</f>
        <v/>
      </c>
      <c r="S93" s="20">
        <f>L131</f>
        <v/>
      </c>
      <c r="T93" s="20">
        <f>L166</f>
        <v/>
      </c>
      <c r="U93" s="20">
        <f>L201</f>
        <v/>
      </c>
      <c r="V93" s="20">
        <f>L236</f>
        <v/>
      </c>
      <c r="W93" s="20">
        <f>L271</f>
        <v/>
      </c>
      <c r="X93" s="20">
        <f>L306</f>
        <v/>
      </c>
      <c r="Y93" s="20">
        <f>L341</f>
        <v/>
      </c>
      <c r="Z93" s="20">
        <f>L376</f>
        <v/>
      </c>
      <c r="AA93" s="20">
        <f>L411</f>
        <v/>
      </c>
      <c r="AB93" s="20">
        <f>L446</f>
        <v/>
      </c>
      <c r="AC93" s="20">
        <f>L481</f>
        <v/>
      </c>
      <c r="AD93" s="20">
        <f>L516</f>
        <v/>
      </c>
      <c r="AE93" s="20">
        <f>L551</f>
        <v/>
      </c>
      <c r="AF93" s="20">
        <f>L586</f>
        <v/>
      </c>
      <c r="AG93" s="20">
        <f>L621</f>
        <v/>
      </c>
      <c r="AH93" s="20">
        <f>L656</f>
        <v/>
      </c>
      <c r="AI93" s="20">
        <f>L691</f>
        <v/>
      </c>
      <c r="AJ93" s="20">
        <f>L726</f>
        <v/>
      </c>
      <c r="AK93" s="20">
        <f>L761</f>
        <v/>
      </c>
      <c r="AL93" s="133">
        <f>L796</f>
        <v/>
      </c>
      <c r="AM93" s="133">
        <f>L831</f>
        <v/>
      </c>
      <c r="AN93" s="133">
        <f>L866</f>
        <v/>
      </c>
      <c r="AO93" s="32">
        <f>AVERAGE(P93:AN93)</f>
        <v/>
      </c>
    </row>
    <row customHeight="1" ht="15.75" r="94" s="129" spans="1:56">
      <c r="A94" s="15" t="s">
        <v>36</v>
      </c>
      <c r="B94" t="s">
        <v>37</v>
      </c>
      <c r="C94" t="s">
        <v>33</v>
      </c>
      <c r="D94" t="n">
        <v>84.5</v>
      </c>
      <c r="E94" s="103">
        <f>(C94-D94)</f>
        <v/>
      </c>
      <c r="F94" s="45">
        <f>((E94*0.2*0.8*1000)/B94)/1</f>
        <v/>
      </c>
      <c r="G94" t="s">
        <v>215</v>
      </c>
      <c r="H94" t="n">
        <v>80.89999999999999</v>
      </c>
      <c r="I94" s="103">
        <f>(G94-H94)</f>
        <v/>
      </c>
      <c r="J94" s="57">
        <f>(E94+I94)</f>
        <v/>
      </c>
      <c r="K94" s="57">
        <f>(J94/B94)*1000</f>
        <v/>
      </c>
      <c r="L94" s="2">
        <f>E94/J94</f>
        <v/>
      </c>
      <c r="O94" s="15" t="s">
        <v>260</v>
      </c>
      <c r="P94" s="20">
        <f>L17</f>
        <v/>
      </c>
      <c r="Q94" s="20">
        <f>L62</f>
        <v/>
      </c>
      <c r="R94" s="48">
        <f>L97</f>
        <v/>
      </c>
      <c r="S94" s="20">
        <f>L132</f>
        <v/>
      </c>
      <c r="T94" s="20">
        <f>L167</f>
        <v/>
      </c>
      <c r="U94" s="20">
        <f>L202</f>
        <v/>
      </c>
      <c r="V94" s="20">
        <f>L237</f>
        <v/>
      </c>
      <c r="W94" s="20">
        <f>L272</f>
        <v/>
      </c>
      <c r="X94" s="20">
        <f>L307</f>
        <v/>
      </c>
      <c r="Y94" s="20">
        <f>L342</f>
        <v/>
      </c>
      <c r="Z94" s="20">
        <f>L377</f>
        <v/>
      </c>
      <c r="AA94" s="20">
        <f>L412</f>
        <v/>
      </c>
      <c r="AB94" s="20">
        <f>L447</f>
        <v/>
      </c>
      <c r="AC94" s="20">
        <f>L482</f>
        <v/>
      </c>
      <c r="AD94" s="20">
        <f>L517</f>
        <v/>
      </c>
      <c r="AE94" s="20">
        <f>L552</f>
        <v/>
      </c>
      <c r="AF94" s="20">
        <f>L587</f>
        <v/>
      </c>
      <c r="AG94" s="20">
        <f>L622</f>
        <v/>
      </c>
      <c r="AH94" s="20">
        <f>L657</f>
        <v/>
      </c>
      <c r="AI94" s="20">
        <f>L692</f>
        <v/>
      </c>
      <c r="AJ94" s="20">
        <f>L727</f>
        <v/>
      </c>
      <c r="AK94" s="20">
        <f>L762</f>
        <v/>
      </c>
      <c r="AL94" s="133">
        <f>L797</f>
        <v/>
      </c>
      <c r="AM94" s="133">
        <f>L832</f>
        <v/>
      </c>
      <c r="AN94" s="133">
        <f>L867</f>
        <v/>
      </c>
      <c r="AO94" s="32">
        <f>AVERAGE(P94:AN94)</f>
        <v/>
      </c>
    </row>
    <row customHeight="1" ht="15.75" r="95" s="129" spans="1:56">
      <c r="A95" s="15" t="s">
        <v>41</v>
      </c>
      <c r="B95" t="s">
        <v>42</v>
      </c>
      <c r="C95" t="s">
        <v>261</v>
      </c>
      <c r="D95" t="n">
        <v>71.09999999999999</v>
      </c>
      <c r="E95" s="103">
        <f>(C95-D95)</f>
        <v/>
      </c>
      <c r="F95" s="45">
        <f>((E95*0.2*0.8*1000)/B95)/1</f>
        <v/>
      </c>
      <c r="G95" t="s">
        <v>217</v>
      </c>
      <c r="H95" t="n">
        <v>86.59999999999999</v>
      </c>
      <c r="I95" s="103">
        <f>(G95-H95)</f>
        <v/>
      </c>
      <c r="J95" s="57">
        <f>(E95+I95)</f>
        <v/>
      </c>
      <c r="K95" s="57">
        <f>(J95/B95)*1000</f>
        <v/>
      </c>
      <c r="L95" s="2">
        <f>E95/J95</f>
        <v/>
      </c>
      <c r="O95" s="15" t="s">
        <v>262</v>
      </c>
      <c r="P95" s="20">
        <f>L18</f>
        <v/>
      </c>
      <c r="Q95" s="20">
        <f>L63</f>
        <v/>
      </c>
      <c r="R95" s="48">
        <f>L98</f>
        <v/>
      </c>
      <c r="S95" s="20">
        <f>L133</f>
        <v/>
      </c>
      <c r="T95" s="20">
        <f>L168</f>
        <v/>
      </c>
      <c r="U95" s="20">
        <f>L203</f>
        <v/>
      </c>
      <c r="V95" s="20">
        <f>L238</f>
        <v/>
      </c>
      <c r="W95" s="20">
        <f>L273</f>
        <v/>
      </c>
      <c r="X95" s="20">
        <f>L308</f>
        <v/>
      </c>
      <c r="Y95" s="20">
        <f>L343</f>
        <v/>
      </c>
      <c r="Z95" s="20">
        <f>L378</f>
        <v/>
      </c>
      <c r="AA95" s="20">
        <f>L413</f>
        <v/>
      </c>
      <c r="AB95" s="20">
        <f>L448</f>
        <v/>
      </c>
      <c r="AC95" s="20">
        <f>L483</f>
        <v/>
      </c>
      <c r="AD95" s="20">
        <f>L518</f>
        <v/>
      </c>
      <c r="AE95" s="20">
        <f>L553</f>
        <v/>
      </c>
      <c r="AF95" s="20">
        <f>L588</f>
        <v/>
      </c>
      <c r="AG95" s="20">
        <f>L623</f>
        <v/>
      </c>
      <c r="AH95" s="20">
        <f>L658</f>
        <v/>
      </c>
      <c r="AI95" s="20">
        <f>L693</f>
        <v/>
      </c>
      <c r="AJ95" s="20">
        <f>L728</f>
        <v/>
      </c>
      <c r="AK95" s="20">
        <f>L763</f>
        <v/>
      </c>
      <c r="AL95" s="133">
        <f>L798</f>
        <v/>
      </c>
      <c r="AM95" s="133">
        <f>L833</f>
        <v/>
      </c>
      <c r="AN95" s="133">
        <f>L868</f>
        <v/>
      </c>
      <c r="AO95" s="32">
        <f>AVERAGE(P95:AN95)</f>
        <v/>
      </c>
    </row>
    <row customHeight="1" ht="15.75" r="96" s="129" spans="1:56">
      <c r="A96" s="15" t="s">
        <v>46</v>
      </c>
      <c r="B96" t="s">
        <v>47</v>
      </c>
      <c r="C96" t="s">
        <v>231</v>
      </c>
      <c r="D96" t="n">
        <v>77.5</v>
      </c>
      <c r="E96" s="103">
        <f>(C96-D96)</f>
        <v/>
      </c>
      <c r="F96" s="45">
        <f>((E96*0.2*0.8*1000)/B96)/1</f>
        <v/>
      </c>
      <c r="G96" t="s">
        <v>189</v>
      </c>
      <c r="H96" t="n">
        <v>81.69999999999999</v>
      </c>
      <c r="I96" s="103">
        <f>(G96-H96)</f>
        <v/>
      </c>
      <c r="J96" s="57">
        <f>(E96+I96)</f>
        <v/>
      </c>
      <c r="K96" s="57">
        <f>(J96/B96)*1000</f>
        <v/>
      </c>
      <c r="L96" s="2">
        <f>E96/J96</f>
        <v/>
      </c>
      <c r="O96" s="15" t="s">
        <v>263</v>
      </c>
      <c r="P96" s="20">
        <f>L19</f>
        <v/>
      </c>
      <c r="Q96" s="20">
        <f>L64</f>
        <v/>
      </c>
      <c r="R96" s="48">
        <f>L99</f>
        <v/>
      </c>
      <c r="S96" s="20">
        <f>L134</f>
        <v/>
      </c>
      <c r="T96" s="20">
        <f>L169</f>
        <v/>
      </c>
      <c r="U96" s="20">
        <f>L204</f>
        <v/>
      </c>
      <c r="V96" s="20">
        <f>L239</f>
        <v/>
      </c>
      <c r="W96" s="20">
        <f>L274</f>
        <v/>
      </c>
      <c r="X96" s="20">
        <f>L309</f>
        <v/>
      </c>
      <c r="Y96" s="20">
        <f>L344</f>
        <v/>
      </c>
      <c r="Z96" s="20">
        <f>L379</f>
        <v/>
      </c>
      <c r="AA96" s="20">
        <f>L414</f>
        <v/>
      </c>
      <c r="AB96" s="20">
        <f>L449</f>
        <v/>
      </c>
      <c r="AC96" s="20">
        <f>L484</f>
        <v/>
      </c>
      <c r="AD96" s="20">
        <f>L519</f>
        <v/>
      </c>
      <c r="AE96" s="20">
        <f>L554</f>
        <v/>
      </c>
      <c r="AF96" s="20">
        <f>L589</f>
        <v/>
      </c>
      <c r="AG96" s="20">
        <f>L624</f>
        <v/>
      </c>
      <c r="AH96" s="20">
        <f>L659</f>
        <v/>
      </c>
      <c r="AI96" s="20">
        <f>L694</f>
        <v/>
      </c>
      <c r="AJ96" s="20">
        <f>L729</f>
        <v/>
      </c>
      <c r="AK96" s="20">
        <f>L764</f>
        <v/>
      </c>
      <c r="AL96" s="133">
        <f>L799</f>
        <v/>
      </c>
      <c r="AM96" s="133">
        <f>L834</f>
        <v/>
      </c>
      <c r="AN96" s="133">
        <f>L869</f>
        <v/>
      </c>
      <c r="AO96" s="32">
        <f>AVERAGE(P96:AN96)</f>
        <v/>
      </c>
    </row>
    <row customHeight="1" ht="15.75" r="97" s="129" spans="1:56">
      <c r="A97" s="15" t="s">
        <v>50</v>
      </c>
      <c r="B97" t="s">
        <v>51</v>
      </c>
      <c r="C97" t="s">
        <v>231</v>
      </c>
      <c r="D97" t="n">
        <v>78.3</v>
      </c>
      <c r="E97" s="103">
        <f>(C97-D97)</f>
        <v/>
      </c>
      <c r="F97" s="45">
        <f>((E97*0.2*0.8*1000)/B97)/1</f>
        <v/>
      </c>
      <c r="G97" t="s">
        <v>264</v>
      </c>
      <c r="H97" t="n">
        <v>76.89999999999999</v>
      </c>
      <c r="I97" s="103">
        <f>(G97-H97)</f>
        <v/>
      </c>
      <c r="J97" s="57">
        <f>(E97+I97)</f>
        <v/>
      </c>
      <c r="K97" s="57">
        <f>(J97/B97)*1000</f>
        <v/>
      </c>
      <c r="L97" s="2">
        <f>E97/J97</f>
        <v/>
      </c>
      <c r="O97" s="15" t="s">
        <v>265</v>
      </c>
      <c r="P97" s="20">
        <f>L20</f>
        <v/>
      </c>
      <c r="Q97" s="20">
        <f>L65</f>
        <v/>
      </c>
      <c r="R97" s="48">
        <f>L100</f>
        <v/>
      </c>
      <c r="S97" s="20">
        <f>L135</f>
        <v/>
      </c>
      <c r="T97" s="20">
        <f>L170</f>
        <v/>
      </c>
      <c r="U97" s="20">
        <f>L205</f>
        <v/>
      </c>
      <c r="V97" s="20">
        <f>L240</f>
        <v/>
      </c>
      <c r="W97" s="20">
        <f>L275</f>
        <v/>
      </c>
      <c r="X97" s="20">
        <f>L310</f>
        <v/>
      </c>
      <c r="Y97" s="20">
        <f>L345</f>
        <v/>
      </c>
      <c r="Z97" s="20">
        <f>L380</f>
        <v/>
      </c>
      <c r="AA97" s="20">
        <f>L415</f>
        <v/>
      </c>
      <c r="AB97" s="20">
        <f>L450</f>
        <v/>
      </c>
      <c r="AC97" s="20">
        <f>L485</f>
        <v/>
      </c>
      <c r="AD97" s="20">
        <f>L520</f>
        <v/>
      </c>
      <c r="AE97" s="20">
        <f>L555</f>
        <v/>
      </c>
      <c r="AF97" s="20">
        <f>L590</f>
        <v/>
      </c>
      <c r="AG97" s="20">
        <f>L625</f>
        <v/>
      </c>
      <c r="AH97" s="20">
        <f>L660</f>
        <v/>
      </c>
      <c r="AI97" s="20">
        <f>L695</f>
        <v/>
      </c>
      <c r="AJ97" s="20">
        <f>L730</f>
        <v/>
      </c>
      <c r="AK97" s="20">
        <f>L765</f>
        <v/>
      </c>
      <c r="AL97" s="133">
        <f>L800</f>
        <v/>
      </c>
      <c r="AM97" s="133">
        <f>L835</f>
        <v/>
      </c>
      <c r="AN97" s="133">
        <f>L870</f>
        <v/>
      </c>
      <c r="AO97" s="32">
        <f>AVERAGE(P97:AN97)</f>
        <v/>
      </c>
    </row>
    <row customHeight="1" ht="15.75" r="98" s="129" spans="1:56">
      <c r="A98" s="15" t="s">
        <v>54</v>
      </c>
      <c r="B98" t="s">
        <v>55</v>
      </c>
      <c r="C98" t="s">
        <v>266</v>
      </c>
      <c r="D98" t="n">
        <v>75.3</v>
      </c>
      <c r="E98" s="103">
        <f>(C98-D98)</f>
        <v/>
      </c>
      <c r="F98" s="45">
        <f>((E98*0.2*0.8*1000)/B98)/1</f>
        <v/>
      </c>
      <c r="G98" t="s">
        <v>53</v>
      </c>
      <c r="H98" t="n">
        <v>84</v>
      </c>
      <c r="I98" s="103">
        <f>(G98-H98)</f>
        <v/>
      </c>
      <c r="J98" s="57">
        <f>(E98+I98)</f>
        <v/>
      </c>
      <c r="K98" s="57">
        <f>(J98/B98)*1000</f>
        <v/>
      </c>
      <c r="L98" s="2">
        <f>E98/J98</f>
        <v/>
      </c>
      <c r="O98" s="15" t="s">
        <v>267</v>
      </c>
      <c r="P98" s="20">
        <f>L21</f>
        <v/>
      </c>
      <c r="Q98" s="20">
        <f>L66</f>
        <v/>
      </c>
      <c r="R98" s="48">
        <f>L101</f>
        <v/>
      </c>
      <c r="S98" s="20">
        <f>L136</f>
        <v/>
      </c>
      <c r="T98" s="20">
        <f>L171</f>
        <v/>
      </c>
      <c r="U98" s="20">
        <f>L206</f>
        <v/>
      </c>
      <c r="V98" s="20">
        <f>L241</f>
        <v/>
      </c>
      <c r="W98" s="20">
        <f>L276</f>
        <v/>
      </c>
      <c r="X98" s="20">
        <f>L311</f>
        <v/>
      </c>
      <c r="Y98" s="20">
        <f>L346</f>
        <v/>
      </c>
      <c r="Z98" s="20">
        <f>L381</f>
        <v/>
      </c>
      <c r="AA98" s="20">
        <f>L416</f>
        <v/>
      </c>
      <c r="AB98" s="20">
        <f>L451</f>
        <v/>
      </c>
      <c r="AC98" s="20">
        <f>L486</f>
        <v/>
      </c>
      <c r="AD98" s="20">
        <f>L521</f>
        <v/>
      </c>
      <c r="AE98" s="20">
        <f>L556</f>
        <v/>
      </c>
      <c r="AF98" s="20">
        <f>L591</f>
        <v/>
      </c>
      <c r="AG98" s="20">
        <f>L626</f>
        <v/>
      </c>
      <c r="AH98" s="20">
        <f>L661</f>
        <v/>
      </c>
      <c r="AI98" s="20">
        <f>L696</f>
        <v/>
      </c>
      <c r="AJ98" s="20">
        <f>L731</f>
        <v/>
      </c>
      <c r="AK98" s="20">
        <f>L766</f>
        <v/>
      </c>
      <c r="AL98" s="133">
        <f>L801</f>
        <v/>
      </c>
      <c r="AM98" s="133">
        <f>L836</f>
        <v/>
      </c>
      <c r="AN98" s="133">
        <f>L871</f>
        <v/>
      </c>
      <c r="AO98" s="32">
        <f>AVERAGE(P98:AN98)</f>
        <v/>
      </c>
    </row>
    <row customHeight="1" ht="15.75" r="99" s="129" spans="1:56">
      <c r="A99" s="15" t="s">
        <v>58</v>
      </c>
      <c r="B99" t="s">
        <v>47</v>
      </c>
      <c r="C99" t="s">
        <v>74</v>
      </c>
      <c r="D99" t="n">
        <v>83</v>
      </c>
      <c r="E99" s="103">
        <f>(C99-D99)</f>
        <v/>
      </c>
      <c r="F99" s="45">
        <f>((E99*0.2*0.8*1000)/B99)/1</f>
        <v/>
      </c>
      <c r="G99" t="s">
        <v>209</v>
      </c>
      <c r="H99" t="n">
        <v>75.19999999999999</v>
      </c>
      <c r="I99" s="103">
        <f>(G99-H99)</f>
        <v/>
      </c>
      <c r="J99" s="57">
        <f>(E99+I99)</f>
        <v/>
      </c>
      <c r="K99" s="57">
        <f>(J99/B99)*1000</f>
        <v/>
      </c>
      <c r="L99" s="2">
        <f>E99/J99</f>
        <v/>
      </c>
      <c r="O99" s="15" t="s">
        <v>268</v>
      </c>
      <c r="P99" s="20">
        <f>L22</f>
        <v/>
      </c>
      <c r="Q99" s="20">
        <f>L67</f>
        <v/>
      </c>
      <c r="R99" s="48">
        <f>L102</f>
        <v/>
      </c>
      <c r="S99" s="20">
        <f>L137</f>
        <v/>
      </c>
      <c r="T99" s="20">
        <f>L172</f>
        <v/>
      </c>
      <c r="U99" s="20">
        <f>L207</f>
        <v/>
      </c>
      <c r="V99" s="20">
        <f>L242</f>
        <v/>
      </c>
      <c r="W99" s="20">
        <f>L277</f>
        <v/>
      </c>
      <c r="X99" s="20">
        <f>L312</f>
        <v/>
      </c>
      <c r="Y99" s="20">
        <f>L347</f>
        <v/>
      </c>
      <c r="Z99" s="20">
        <f>L382</f>
        <v/>
      </c>
      <c r="AA99" s="20">
        <f>L417</f>
        <v/>
      </c>
      <c r="AB99" s="20">
        <f>L452</f>
        <v/>
      </c>
      <c r="AC99" s="20">
        <f>L487</f>
        <v/>
      </c>
      <c r="AD99" s="20">
        <f>L522</f>
        <v/>
      </c>
      <c r="AE99" s="20">
        <f>L557</f>
        <v/>
      </c>
      <c r="AF99" s="20">
        <f>L592</f>
        <v/>
      </c>
      <c r="AG99" s="20">
        <f>L627</f>
        <v/>
      </c>
      <c r="AH99" s="20">
        <f>L662</f>
        <v/>
      </c>
      <c r="AI99" s="20">
        <f>L697</f>
        <v/>
      </c>
      <c r="AJ99" s="20">
        <f>L732</f>
        <v/>
      </c>
      <c r="AK99" s="20">
        <f>L767</f>
        <v/>
      </c>
      <c r="AL99" s="133">
        <f>L802</f>
        <v/>
      </c>
      <c r="AM99" s="133">
        <f>L837</f>
        <v/>
      </c>
      <c r="AN99" s="133">
        <f>L872</f>
        <v/>
      </c>
      <c r="AO99" s="32">
        <f>AVERAGE(P99:AN99)</f>
        <v/>
      </c>
    </row>
    <row customHeight="1" ht="15.75" r="100" s="129" spans="1:56">
      <c r="A100" s="15" t="s">
        <v>62</v>
      </c>
      <c r="B100" t="s">
        <v>63</v>
      </c>
      <c r="C100" t="s">
        <v>269</v>
      </c>
      <c r="D100" t="n">
        <v>79.3</v>
      </c>
      <c r="E100" s="103">
        <f>(C100-D100)</f>
        <v/>
      </c>
      <c r="F100" s="45">
        <f>((E100*0.2*0.8*1000)/B100)/1</f>
        <v/>
      </c>
      <c r="G100" t="s">
        <v>214</v>
      </c>
      <c r="H100" t="n">
        <v>88.09999999999999</v>
      </c>
      <c r="I100" s="103">
        <f>(G100-H100)</f>
        <v/>
      </c>
      <c r="J100" s="57">
        <f>(E100+I100)</f>
        <v/>
      </c>
      <c r="K100" s="57">
        <f>(J100/B100)*1000</f>
        <v/>
      </c>
      <c r="L100" s="2">
        <f>E100/J100</f>
        <v/>
      </c>
      <c r="O100" s="15" t="s">
        <v>270</v>
      </c>
      <c r="P100" s="20">
        <f>L23</f>
        <v/>
      </c>
      <c r="Q100" s="20">
        <f>L68</f>
        <v/>
      </c>
      <c r="R100" s="48">
        <f>L103</f>
        <v/>
      </c>
      <c r="S100" s="20">
        <f>L138</f>
        <v/>
      </c>
      <c r="T100" s="20">
        <f>L173</f>
        <v/>
      </c>
      <c r="U100" s="20">
        <f>L208</f>
        <v/>
      </c>
      <c r="V100" s="20">
        <f>L243</f>
        <v/>
      </c>
      <c r="W100" s="20">
        <f>L278</f>
        <v/>
      </c>
      <c r="X100" s="20">
        <f>L313</f>
        <v/>
      </c>
      <c r="Y100" s="20">
        <f>L348</f>
        <v/>
      </c>
      <c r="Z100" s="20">
        <f>L383</f>
        <v/>
      </c>
      <c r="AA100" s="20">
        <f>L418</f>
        <v/>
      </c>
      <c r="AB100" s="20">
        <f>L453</f>
        <v/>
      </c>
      <c r="AC100" s="20">
        <f>L488</f>
        <v/>
      </c>
      <c r="AD100" s="20">
        <f>L523</f>
        <v/>
      </c>
      <c r="AE100" s="20">
        <f>L558</f>
        <v/>
      </c>
      <c r="AF100" s="20">
        <f>L593</f>
        <v/>
      </c>
      <c r="AG100" s="20">
        <f>L628</f>
        <v/>
      </c>
      <c r="AH100" s="20">
        <f>L663</f>
        <v/>
      </c>
      <c r="AI100" s="20">
        <f>L698</f>
        <v/>
      </c>
      <c r="AJ100" s="20">
        <f>L733</f>
        <v/>
      </c>
      <c r="AK100" s="20">
        <f>L768</f>
        <v/>
      </c>
      <c r="AL100" s="133">
        <f>L803</f>
        <v/>
      </c>
      <c r="AM100" s="133">
        <f>L838</f>
        <v/>
      </c>
      <c r="AN100" s="133">
        <f>L873</f>
        <v/>
      </c>
      <c r="AO100" s="32">
        <f>AVERAGE(P100:AN100)</f>
        <v/>
      </c>
    </row>
    <row customHeight="1" ht="15.75" r="101" s="129" spans="1:56">
      <c r="A101" s="15" t="s">
        <v>67</v>
      </c>
      <c r="B101" t="s">
        <v>63</v>
      </c>
      <c r="C101" t="s">
        <v>91</v>
      </c>
      <c r="D101" t="n">
        <v>84.09999999999999</v>
      </c>
      <c r="E101" s="103">
        <f>(C101-D101)</f>
        <v/>
      </c>
      <c r="F101" s="45">
        <f>((E101*0.2*0.8*1000)/B101)/1</f>
        <v/>
      </c>
      <c r="G101" t="s">
        <v>245</v>
      </c>
      <c r="H101" t="n">
        <v>74.89999999999999</v>
      </c>
      <c r="I101" s="103">
        <f>(G101-H101)</f>
        <v/>
      </c>
      <c r="J101" s="57">
        <f>(E101+I101)</f>
        <v/>
      </c>
      <c r="K101" s="57">
        <f>(J101/B101)*1000</f>
        <v/>
      </c>
      <c r="L101" s="2">
        <f>E101/J101</f>
        <v/>
      </c>
      <c r="O101" s="15" t="s">
        <v>271</v>
      </c>
      <c r="P101" s="20">
        <f>L24</f>
        <v/>
      </c>
      <c r="Q101" s="20">
        <f>L69</f>
        <v/>
      </c>
      <c r="R101" s="48">
        <f>L104</f>
        <v/>
      </c>
      <c r="S101" s="20">
        <f>L139</f>
        <v/>
      </c>
      <c r="T101" s="20">
        <f>L174</f>
        <v/>
      </c>
      <c r="U101" s="20">
        <f>L209</f>
        <v/>
      </c>
      <c r="V101" s="20">
        <f>L244</f>
        <v/>
      </c>
      <c r="W101" s="20">
        <f>L279</f>
        <v/>
      </c>
      <c r="X101" s="20">
        <f>L314</f>
        <v/>
      </c>
      <c r="Y101" s="20">
        <f>L349</f>
        <v/>
      </c>
      <c r="Z101" s="20">
        <f>L384</f>
        <v/>
      </c>
      <c r="AA101" s="20">
        <f>L419</f>
        <v/>
      </c>
      <c r="AB101" s="20">
        <f>L454</f>
        <v/>
      </c>
      <c r="AC101" s="20">
        <f>L489</f>
        <v/>
      </c>
      <c r="AD101" s="20">
        <f>L524</f>
        <v/>
      </c>
      <c r="AE101" s="20">
        <f>L559</f>
        <v/>
      </c>
      <c r="AF101" s="20">
        <f>L594</f>
        <v/>
      </c>
      <c r="AG101" s="20">
        <f>L629</f>
        <v/>
      </c>
      <c r="AH101" s="20">
        <f>L664</f>
        <v/>
      </c>
      <c r="AI101" s="20">
        <f>L699</f>
        <v/>
      </c>
      <c r="AJ101" s="20">
        <f>L734</f>
        <v/>
      </c>
      <c r="AK101" s="20">
        <f>L769</f>
        <v/>
      </c>
      <c r="AL101" s="133">
        <f>L804</f>
        <v/>
      </c>
      <c r="AM101" s="133">
        <f>L839</f>
        <v/>
      </c>
      <c r="AN101" s="133">
        <f>L874</f>
        <v/>
      </c>
      <c r="AO101" s="32">
        <f>AVERAGE(P101:AN101)</f>
        <v/>
      </c>
    </row>
    <row customHeight="1" ht="15.75" r="102" s="129" spans="1:56">
      <c r="A102" s="15" t="s">
        <v>71</v>
      </c>
      <c r="B102" t="s">
        <v>72</v>
      </c>
      <c r="C102" t="s">
        <v>145</v>
      </c>
      <c r="D102" t="n">
        <v>85</v>
      </c>
      <c r="E102" s="103">
        <f>(C102-D102)</f>
        <v/>
      </c>
      <c r="F102" s="45">
        <f>((E102*0.2*0.8*1000)/B102)/1</f>
        <v/>
      </c>
      <c r="G102" t="s">
        <v>272</v>
      </c>
      <c r="H102" t="n">
        <v>79.19999999999999</v>
      </c>
      <c r="I102" s="103">
        <f>(G102-H102)</f>
        <v/>
      </c>
      <c r="J102" s="57">
        <f>(E102+I102)</f>
        <v/>
      </c>
      <c r="K102" s="57">
        <f>(J102/B102)*1000</f>
        <v/>
      </c>
      <c r="L102" s="2">
        <f>E102/J102</f>
        <v/>
      </c>
      <c r="O102" s="15" t="s">
        <v>273</v>
      </c>
      <c r="P102" s="20">
        <f>L25</f>
        <v/>
      </c>
      <c r="Q102" s="20">
        <f>L70</f>
        <v/>
      </c>
      <c r="R102" s="48">
        <f>L105</f>
        <v/>
      </c>
      <c r="S102" s="20">
        <f>L140</f>
        <v/>
      </c>
      <c r="T102" s="20">
        <f>L175</f>
        <v/>
      </c>
      <c r="U102" s="20">
        <f>L210</f>
        <v/>
      </c>
      <c r="V102" s="20">
        <f>L245</f>
        <v/>
      </c>
      <c r="W102" s="20">
        <f>L280</f>
        <v/>
      </c>
      <c r="X102" s="20">
        <f>L315</f>
        <v/>
      </c>
      <c r="Y102" s="20">
        <f>L350</f>
        <v/>
      </c>
      <c r="Z102" s="20">
        <f>L385</f>
        <v/>
      </c>
      <c r="AA102" s="20">
        <f>L420</f>
        <v/>
      </c>
      <c r="AB102" s="20">
        <f>L455</f>
        <v/>
      </c>
      <c r="AC102" s="20">
        <f>L490</f>
        <v/>
      </c>
      <c r="AD102" s="20">
        <f>L525</f>
        <v/>
      </c>
      <c r="AE102" s="20">
        <f>L560</f>
        <v/>
      </c>
      <c r="AF102" s="20">
        <f>L595</f>
        <v/>
      </c>
      <c r="AG102" s="20">
        <f>L630</f>
        <v/>
      </c>
      <c r="AH102" s="20" t="n"/>
      <c r="AI102" s="20">
        <f>L700</f>
        <v/>
      </c>
      <c r="AJ102" s="20">
        <f>L735</f>
        <v/>
      </c>
      <c r="AK102" s="20">
        <f>L770</f>
        <v/>
      </c>
      <c r="AL102" s="133">
        <f>L805</f>
        <v/>
      </c>
      <c r="AM102" s="133">
        <f>L840</f>
        <v/>
      </c>
      <c r="AN102" s="133">
        <f>L875</f>
        <v/>
      </c>
      <c r="AO102" s="32">
        <f>AVERAGE(P102:AN102)</f>
        <v/>
      </c>
    </row>
    <row customHeight="1" ht="15.75" r="103" s="129" spans="1:56">
      <c r="A103" s="15" t="s">
        <v>75</v>
      </c>
      <c r="B103" t="s">
        <v>76</v>
      </c>
      <c r="C103" t="s">
        <v>274</v>
      </c>
      <c r="D103" t="n">
        <v>76.59999999999999</v>
      </c>
      <c r="E103" s="103">
        <f>(C103-D103)</f>
        <v/>
      </c>
      <c r="F103" s="45">
        <f>((E103*0.2*0.8*1000)/B103)/1</f>
        <v/>
      </c>
      <c r="G103" t="s">
        <v>197</v>
      </c>
      <c r="H103" t="n">
        <v>77.59999999999999</v>
      </c>
      <c r="I103" s="103">
        <f>(G103-H103)</f>
        <v/>
      </c>
      <c r="J103" s="57">
        <f>(E103+I103)</f>
        <v/>
      </c>
      <c r="K103" s="57">
        <f>(J103/B103)*1000</f>
        <v/>
      </c>
      <c r="L103" s="2">
        <f>E103/J103</f>
        <v/>
      </c>
      <c r="O103" s="15" t="s">
        <v>275</v>
      </c>
      <c r="P103" s="20">
        <f>L26</f>
        <v/>
      </c>
      <c r="Q103" s="20">
        <f>L71</f>
        <v/>
      </c>
      <c r="R103" s="48">
        <f>L106</f>
        <v/>
      </c>
      <c r="S103" s="20">
        <f>L141</f>
        <v/>
      </c>
      <c r="T103" s="20">
        <f>L176</f>
        <v/>
      </c>
      <c r="U103" s="20">
        <f>L211</f>
        <v/>
      </c>
      <c r="V103" s="20">
        <f>L246</f>
        <v/>
      </c>
      <c r="W103" s="20">
        <f>L281</f>
        <v/>
      </c>
      <c r="X103" s="20">
        <f>L316</f>
        <v/>
      </c>
      <c r="Y103" s="20">
        <f>L351</f>
        <v/>
      </c>
      <c r="Z103" s="20">
        <f>L386</f>
        <v/>
      </c>
      <c r="AA103" s="20">
        <f>L421</f>
        <v/>
      </c>
      <c r="AB103" s="20">
        <f>L456</f>
        <v/>
      </c>
      <c r="AC103" s="20">
        <f>L491</f>
        <v/>
      </c>
      <c r="AD103" s="20">
        <f>L526</f>
        <v/>
      </c>
      <c r="AE103" s="20">
        <f>L561</f>
        <v/>
      </c>
      <c r="AF103" s="20">
        <f>L596</f>
        <v/>
      </c>
      <c r="AG103" s="20">
        <f>L631</f>
        <v/>
      </c>
      <c r="AH103" s="20">
        <f>L666</f>
        <v/>
      </c>
      <c r="AI103" s="20">
        <f>L701</f>
        <v/>
      </c>
      <c r="AJ103" s="20">
        <f>L736</f>
        <v/>
      </c>
      <c r="AK103" s="20">
        <f>L771</f>
        <v/>
      </c>
      <c r="AL103" s="133">
        <f>L806</f>
        <v/>
      </c>
      <c r="AM103" s="133">
        <f>L841</f>
        <v/>
      </c>
      <c r="AN103" s="133">
        <f>L876</f>
        <v/>
      </c>
      <c r="AO103" s="32">
        <f>AVERAGE(P103:AN103)</f>
        <v/>
      </c>
    </row>
    <row customHeight="1" ht="15.75" r="104" s="129" spans="1:56">
      <c r="A104" s="15" t="s">
        <v>78</v>
      </c>
      <c r="B104" t="s">
        <v>79</v>
      </c>
      <c r="C104" t="s">
        <v>92</v>
      </c>
      <c r="D104" t="n">
        <v>84.59999999999999</v>
      </c>
      <c r="E104" s="103">
        <f>(C104-D104)</f>
        <v/>
      </c>
      <c r="F104" s="45">
        <f>((E104*0.2*0.8*1000)/B104)/1</f>
        <v/>
      </c>
      <c r="G104" t="s">
        <v>226</v>
      </c>
      <c r="H104" t="n">
        <v>84.19999999999999</v>
      </c>
      <c r="I104" s="103">
        <f>(G104-H104)</f>
        <v/>
      </c>
      <c r="J104" s="57">
        <f>(E104+I104)</f>
        <v/>
      </c>
      <c r="K104" s="57">
        <f>(J104/B104)*1000</f>
        <v/>
      </c>
      <c r="L104" s="2">
        <f>E104/J104</f>
        <v/>
      </c>
      <c r="O104" s="15" t="s">
        <v>276</v>
      </c>
      <c r="P104" s="20">
        <f>L27</f>
        <v/>
      </c>
      <c r="Q104" s="20">
        <f>L72</f>
        <v/>
      </c>
      <c r="R104" s="48">
        <f>L107</f>
        <v/>
      </c>
      <c r="S104" s="20">
        <f>L142</f>
        <v/>
      </c>
      <c r="T104" s="20">
        <f>L177</f>
        <v/>
      </c>
      <c r="U104" s="20">
        <f>L212</f>
        <v/>
      </c>
      <c r="V104" s="20">
        <f>L247</f>
        <v/>
      </c>
      <c r="W104" s="20">
        <f>L282</f>
        <v/>
      </c>
      <c r="X104" s="20">
        <f>L317</f>
        <v/>
      </c>
      <c r="Y104" s="20">
        <f>L352</f>
        <v/>
      </c>
      <c r="Z104" s="20">
        <f>L387</f>
        <v/>
      </c>
      <c r="AA104" s="20">
        <f>L422</f>
        <v/>
      </c>
      <c r="AB104" s="20">
        <f>L457</f>
        <v/>
      </c>
      <c r="AC104" s="20">
        <f>L492</f>
        <v/>
      </c>
      <c r="AD104" s="20">
        <f>L527</f>
        <v/>
      </c>
      <c r="AE104" s="20">
        <f>L562</f>
        <v/>
      </c>
      <c r="AF104" s="20">
        <f>L597</f>
        <v/>
      </c>
      <c r="AG104" s="20">
        <f>L632</f>
        <v/>
      </c>
      <c r="AH104" s="20">
        <f>L667</f>
        <v/>
      </c>
      <c r="AI104" s="20">
        <f>L702</f>
        <v/>
      </c>
      <c r="AJ104" s="20">
        <f>L737</f>
        <v/>
      </c>
      <c r="AK104" s="20">
        <f>L772</f>
        <v/>
      </c>
      <c r="AL104" s="133">
        <f>L807</f>
        <v/>
      </c>
      <c r="AM104" s="133">
        <f>L842</f>
        <v/>
      </c>
      <c r="AN104" s="133">
        <f>L877</f>
        <v/>
      </c>
      <c r="AO104" s="32">
        <f>AVERAGE(P104:AN104)</f>
        <v/>
      </c>
    </row>
    <row customHeight="1" ht="15.75" r="105" s="129" spans="1:56">
      <c r="A105" s="15" t="s">
        <v>81</v>
      </c>
      <c r="B105" t="s">
        <v>37</v>
      </c>
      <c r="C105" s="104" t="s">
        <v>157</v>
      </c>
      <c r="D105" s="105" t="n">
        <v>85.7</v>
      </c>
      <c r="E105" s="103">
        <f>(C105-D105)</f>
        <v/>
      </c>
      <c r="F105" s="45">
        <f>((E105*0.2*0.8*1000)/B105)/1</f>
        <v/>
      </c>
      <c r="G105" t="s">
        <v>272</v>
      </c>
      <c r="H105" t="n">
        <v>80.69999999999999</v>
      </c>
      <c r="I105" s="103">
        <f>(G105-H105)</f>
        <v/>
      </c>
      <c r="J105" s="57">
        <f>(E105+I105)</f>
        <v/>
      </c>
      <c r="K105" s="57">
        <f>(J105/B105)*1000</f>
        <v/>
      </c>
      <c r="L105" s="2">
        <f>E105/J105</f>
        <v/>
      </c>
      <c r="O105" s="15" t="s">
        <v>277</v>
      </c>
      <c r="P105" s="20">
        <f>L28</f>
        <v/>
      </c>
      <c r="Q105" s="20">
        <f>L73</f>
        <v/>
      </c>
      <c r="R105" s="48">
        <f>L108</f>
        <v/>
      </c>
      <c r="S105" s="20">
        <f>L143</f>
        <v/>
      </c>
      <c r="T105" s="20">
        <f>L178</f>
        <v/>
      </c>
      <c r="U105" s="20">
        <f>L213</f>
        <v/>
      </c>
      <c r="V105" s="20">
        <f>L248</f>
        <v/>
      </c>
      <c r="W105" s="20">
        <f>L283</f>
        <v/>
      </c>
      <c r="X105" s="20">
        <f>L318</f>
        <v/>
      </c>
      <c r="Y105" s="20">
        <f>L353</f>
        <v/>
      </c>
      <c r="Z105" s="20">
        <f>L388</f>
        <v/>
      </c>
      <c r="AA105" s="20">
        <f>L423</f>
        <v/>
      </c>
      <c r="AB105" s="20">
        <f>L458</f>
        <v/>
      </c>
      <c r="AC105" s="20">
        <f>L493</f>
        <v/>
      </c>
      <c r="AD105" s="20">
        <f>L528</f>
        <v/>
      </c>
      <c r="AE105" s="20">
        <f>L563</f>
        <v/>
      </c>
      <c r="AF105" s="20">
        <f>L598</f>
        <v/>
      </c>
      <c r="AG105" s="20">
        <f>L633</f>
        <v/>
      </c>
      <c r="AH105" s="20">
        <f>L668</f>
        <v/>
      </c>
      <c r="AI105" s="20">
        <f>L703</f>
        <v/>
      </c>
      <c r="AJ105" s="20">
        <f>L738</f>
        <v/>
      </c>
      <c r="AK105" s="20">
        <f>L773</f>
        <v/>
      </c>
      <c r="AL105" s="133">
        <f>L808</f>
        <v/>
      </c>
      <c r="AM105" s="133">
        <f>L843</f>
        <v/>
      </c>
      <c r="AN105" s="133">
        <f>L878</f>
        <v/>
      </c>
      <c r="AO105" s="32">
        <f>AVERAGE(P105:AN105)</f>
        <v/>
      </c>
    </row>
    <row customHeight="1" ht="15.75" r="106" s="129" spans="1:56">
      <c r="A106" s="15" t="s">
        <v>85</v>
      </c>
      <c r="B106" t="s">
        <v>79</v>
      </c>
      <c r="C106" s="104" t="s">
        <v>146</v>
      </c>
      <c r="D106" s="105" t="n">
        <v>83.2</v>
      </c>
      <c r="E106" s="103">
        <f>(C106-D106)</f>
        <v/>
      </c>
      <c r="F106" s="45">
        <f>((E106*0.2*0.8*1000)/B106)/1</f>
        <v/>
      </c>
      <c r="G106" t="s">
        <v>278</v>
      </c>
      <c r="H106" t="n">
        <v>70.89999999999999</v>
      </c>
      <c r="I106" s="103">
        <f>(G106-H106)</f>
        <v/>
      </c>
      <c r="J106" s="57">
        <f>(E106+I106)</f>
        <v/>
      </c>
      <c r="K106" s="57">
        <f>(J106/B106)*1000</f>
        <v/>
      </c>
      <c r="L106" s="2">
        <f>E106/J106</f>
        <v/>
      </c>
      <c r="O106" s="15" t="s">
        <v>279</v>
      </c>
      <c r="P106" s="20">
        <f>L29</f>
        <v/>
      </c>
      <c r="Q106" s="20">
        <f>L74</f>
        <v/>
      </c>
      <c r="R106" s="48">
        <f>L109</f>
        <v/>
      </c>
      <c r="S106" s="20">
        <f>L144</f>
        <v/>
      </c>
      <c r="T106" s="20">
        <f>L179</f>
        <v/>
      </c>
      <c r="U106" s="20">
        <f>L214</f>
        <v/>
      </c>
      <c r="V106" s="20">
        <f>L249</f>
        <v/>
      </c>
      <c r="W106" s="20">
        <f>L284</f>
        <v/>
      </c>
      <c r="X106" s="20">
        <f>L319</f>
        <v/>
      </c>
      <c r="Y106" s="20">
        <f>L354</f>
        <v/>
      </c>
      <c r="Z106" s="20">
        <f>L389</f>
        <v/>
      </c>
      <c r="AA106" s="20">
        <f>L424</f>
        <v/>
      </c>
      <c r="AB106" s="20">
        <f>L459</f>
        <v/>
      </c>
      <c r="AC106" s="20">
        <f>L494</f>
        <v/>
      </c>
      <c r="AD106" s="20">
        <f>L529</f>
        <v/>
      </c>
      <c r="AE106" s="20">
        <f>L564</f>
        <v/>
      </c>
      <c r="AF106" s="20">
        <f>L599</f>
        <v/>
      </c>
      <c r="AG106" s="20">
        <f>L634</f>
        <v/>
      </c>
      <c r="AH106" s="20">
        <f>L669</f>
        <v/>
      </c>
      <c r="AI106" s="20">
        <f>L704</f>
        <v/>
      </c>
      <c r="AJ106" s="20">
        <f>L739</f>
        <v/>
      </c>
      <c r="AK106" s="20">
        <f>L774</f>
        <v/>
      </c>
      <c r="AL106" s="133">
        <f>L809</f>
        <v/>
      </c>
      <c r="AM106" s="133">
        <f>L844</f>
        <v/>
      </c>
      <c r="AN106" s="133">
        <f>L879</f>
        <v/>
      </c>
      <c r="AO106" s="32">
        <f>AVERAGE(P106:AN106)</f>
        <v/>
      </c>
    </row>
    <row customHeight="1" ht="15.75" r="107" s="129" spans="1:56">
      <c r="A107" s="15" t="s">
        <v>89</v>
      </c>
      <c r="B107" t="s">
        <v>90</v>
      </c>
      <c r="C107" s="104" t="s">
        <v>132</v>
      </c>
      <c r="D107" s="105" t="n">
        <v>80.90000000000001</v>
      </c>
      <c r="E107" s="103">
        <f>(C107-D107)</f>
        <v/>
      </c>
      <c r="F107" s="45">
        <f>((E107*0.2*0.8*1000)/B107)/1</f>
        <v/>
      </c>
      <c r="G107" t="s">
        <v>189</v>
      </c>
      <c r="H107" t="n">
        <v>79.59999999999999</v>
      </c>
      <c r="I107" s="103">
        <f>(G107-H107)</f>
        <v/>
      </c>
      <c r="J107" s="57">
        <f>(E107+I107)</f>
        <v/>
      </c>
      <c r="K107" s="57">
        <f>(J107/B107)*1000</f>
        <v/>
      </c>
      <c r="L107" s="2">
        <f>E107/J107</f>
        <v/>
      </c>
      <c r="O107" s="15" t="s">
        <v>280</v>
      </c>
      <c r="P107" s="20">
        <f>L30</f>
        <v/>
      </c>
      <c r="Q107" s="20">
        <f>L75</f>
        <v/>
      </c>
      <c r="R107" s="48">
        <f>L110</f>
        <v/>
      </c>
      <c r="S107" s="20">
        <f>L145</f>
        <v/>
      </c>
      <c r="T107" s="20">
        <f>L180</f>
        <v/>
      </c>
      <c r="U107" s="20">
        <f>L215</f>
        <v/>
      </c>
      <c r="V107" s="20">
        <f>L250</f>
        <v/>
      </c>
      <c r="W107" s="20">
        <f>L285</f>
        <v/>
      </c>
      <c r="X107" s="20">
        <f>L320</f>
        <v/>
      </c>
      <c r="Y107" s="20">
        <f>L355</f>
        <v/>
      </c>
      <c r="Z107" s="20">
        <f>L390</f>
        <v/>
      </c>
      <c r="AA107" s="20">
        <f>L425</f>
        <v/>
      </c>
      <c r="AB107" s="20">
        <f>L460</f>
        <v/>
      </c>
      <c r="AC107" s="20">
        <f>L495</f>
        <v/>
      </c>
      <c r="AD107" s="20">
        <f>L530</f>
        <v/>
      </c>
      <c r="AE107" s="20">
        <f>L565</f>
        <v/>
      </c>
      <c r="AF107" s="20">
        <f>L600</f>
        <v/>
      </c>
      <c r="AG107" s="20">
        <f>L635</f>
        <v/>
      </c>
      <c r="AH107" s="20">
        <f>L670</f>
        <v/>
      </c>
      <c r="AI107" s="20">
        <f>L705</f>
        <v/>
      </c>
      <c r="AJ107" s="20">
        <f>L740</f>
        <v/>
      </c>
      <c r="AK107" s="20">
        <f>L775</f>
        <v/>
      </c>
      <c r="AL107" s="133">
        <f>L810</f>
        <v/>
      </c>
      <c r="AM107" s="133">
        <f>L845</f>
        <v/>
      </c>
      <c r="AN107" s="133">
        <f>L880</f>
        <v/>
      </c>
      <c r="AO107" s="32">
        <f>AVERAGE(P107:AN107)</f>
        <v/>
      </c>
    </row>
    <row customHeight="1" ht="15.75" r="108" s="129" spans="1:56">
      <c r="A108" s="15" t="s">
        <v>94</v>
      </c>
      <c r="B108" t="s">
        <v>95</v>
      </c>
      <c r="C108" s="104" t="s">
        <v>127</v>
      </c>
      <c r="D108" s="105" t="n">
        <v>67.09999999999999</v>
      </c>
      <c r="E108" s="103">
        <f>(C108-D108)</f>
        <v/>
      </c>
      <c r="F108" s="45">
        <f>((E108*0.2*0.8*1000)/B108)/1</f>
        <v/>
      </c>
      <c r="G108" t="s">
        <v>281</v>
      </c>
      <c r="H108" t="n">
        <v>79.69999999999999</v>
      </c>
      <c r="I108" s="103">
        <f>(G108-H108)</f>
        <v/>
      </c>
      <c r="J108" s="57">
        <f>(E108+I108)</f>
        <v/>
      </c>
      <c r="K108" s="57">
        <f>(J108/B108)*1000</f>
        <v/>
      </c>
      <c r="L108" s="2">
        <f>E108/J108</f>
        <v/>
      </c>
      <c r="O108" s="15" t="s">
        <v>282</v>
      </c>
      <c r="P108" s="20">
        <f>L31</f>
        <v/>
      </c>
      <c r="Q108" s="20">
        <f>L76</f>
        <v/>
      </c>
      <c r="R108" s="48">
        <f>L111</f>
        <v/>
      </c>
      <c r="S108" s="20">
        <f>L146</f>
        <v/>
      </c>
      <c r="T108" s="20">
        <f>L181</f>
        <v/>
      </c>
      <c r="U108" s="20">
        <f>L216</f>
        <v/>
      </c>
      <c r="V108" s="20">
        <f>L251</f>
        <v/>
      </c>
      <c r="W108" s="20">
        <f>L286</f>
        <v/>
      </c>
      <c r="X108" s="20">
        <f>L321</f>
        <v/>
      </c>
      <c r="Y108" s="20">
        <f>L356</f>
        <v/>
      </c>
      <c r="Z108" s="20">
        <f>L391</f>
        <v/>
      </c>
      <c r="AA108" s="20">
        <f>L426</f>
        <v/>
      </c>
      <c r="AB108" s="20">
        <f>L461</f>
        <v/>
      </c>
      <c r="AC108" s="20">
        <f>L496</f>
        <v/>
      </c>
      <c r="AD108" s="20">
        <f>L531</f>
        <v/>
      </c>
      <c r="AE108" s="20">
        <f>L566</f>
        <v/>
      </c>
      <c r="AF108" s="20">
        <f>L601</f>
        <v/>
      </c>
      <c r="AG108" s="20">
        <f>L636</f>
        <v/>
      </c>
      <c r="AH108" s="20">
        <f>L671</f>
        <v/>
      </c>
      <c r="AI108" s="20">
        <f>L706</f>
        <v/>
      </c>
      <c r="AJ108" s="20">
        <f>L741</f>
        <v/>
      </c>
      <c r="AK108" s="20">
        <f>L776</f>
        <v/>
      </c>
      <c r="AL108" s="133">
        <f>L811</f>
        <v/>
      </c>
      <c r="AM108" s="133">
        <f>L846</f>
        <v/>
      </c>
      <c r="AN108" s="133">
        <f>L881</f>
        <v/>
      </c>
      <c r="AO108" s="32">
        <f>AVERAGE(P108:AN108)</f>
        <v/>
      </c>
    </row>
    <row customHeight="1" ht="15.75" r="109" s="129" spans="1:56" thickBot="1">
      <c r="A109" s="15" t="s">
        <v>99</v>
      </c>
      <c r="B109" t="s">
        <v>100</v>
      </c>
      <c r="C109" s="104" t="s">
        <v>283</v>
      </c>
      <c r="D109" s="105" t="n">
        <v>73.5</v>
      </c>
      <c r="E109" s="103">
        <f>(C109-D109)</f>
        <v/>
      </c>
      <c r="F109" s="45">
        <f>((E109*0.2*0.8*1000)/B109)/1</f>
        <v/>
      </c>
      <c r="G109" t="s">
        <v>91</v>
      </c>
      <c r="H109" t="n">
        <v>84.59999999999999</v>
      </c>
      <c r="I109" s="103">
        <f>(G109-H109)</f>
        <v/>
      </c>
      <c r="J109" s="57">
        <f>(E109+I109)</f>
        <v/>
      </c>
      <c r="K109" s="57">
        <f>(J109/B109)*1000</f>
        <v/>
      </c>
      <c r="L109" s="2">
        <f>E109/J109</f>
        <v/>
      </c>
      <c r="O109" s="47" t="s">
        <v>284</v>
      </c>
      <c r="P109" s="50">
        <f>L32</f>
        <v/>
      </c>
      <c r="Q109" s="50">
        <f>L77</f>
        <v/>
      </c>
      <c r="R109" s="49">
        <f>L112</f>
        <v/>
      </c>
      <c r="S109" s="50">
        <f>L147</f>
        <v/>
      </c>
      <c r="T109" s="50">
        <f>L182</f>
        <v/>
      </c>
      <c r="U109" s="50">
        <f>L217</f>
        <v/>
      </c>
      <c r="V109" s="50">
        <f>L252</f>
        <v/>
      </c>
      <c r="W109" s="50">
        <f>L287</f>
        <v/>
      </c>
      <c r="X109" s="50">
        <f>L322</f>
        <v/>
      </c>
      <c r="Y109" s="50">
        <f>L357</f>
        <v/>
      </c>
      <c r="Z109" s="50">
        <f>L392</f>
        <v/>
      </c>
      <c r="AA109" s="50">
        <f>L427</f>
        <v/>
      </c>
      <c r="AB109" s="50">
        <f>L462</f>
        <v/>
      </c>
      <c r="AC109" s="50">
        <f>L497</f>
        <v/>
      </c>
      <c r="AD109" s="50">
        <f>L532</f>
        <v/>
      </c>
      <c r="AE109" s="50">
        <f>L567</f>
        <v/>
      </c>
      <c r="AF109" s="50">
        <f>L602</f>
        <v/>
      </c>
      <c r="AG109" s="50">
        <f>L637</f>
        <v/>
      </c>
      <c r="AH109" s="50">
        <f>L672</f>
        <v/>
      </c>
      <c r="AI109" s="50">
        <f>L707</f>
        <v/>
      </c>
      <c r="AJ109" s="50">
        <f>L742</f>
        <v/>
      </c>
      <c r="AK109" s="50">
        <f>L777</f>
        <v/>
      </c>
      <c r="AL109" s="56">
        <f>L812</f>
        <v/>
      </c>
      <c r="AM109" s="56">
        <f>L847</f>
        <v/>
      </c>
      <c r="AN109" s="56">
        <f>L882</f>
        <v/>
      </c>
      <c r="AO109" s="51">
        <f>AVERAGE(P109:AN109)</f>
        <v/>
      </c>
    </row>
    <row customHeight="1" ht="15.75" r="110" s="129" spans="1:56">
      <c r="A110" s="15" t="s">
        <v>103</v>
      </c>
      <c r="B110" t="s">
        <v>104</v>
      </c>
      <c r="C110" s="104" t="s">
        <v>285</v>
      </c>
      <c r="D110" s="105" t="n">
        <v>79.90000000000001</v>
      </c>
      <c r="E110" s="103">
        <f>(C110-D110)</f>
        <v/>
      </c>
      <c r="F110" s="45">
        <f>((E110*0.2*0.8*1000)/B110)/1</f>
        <v/>
      </c>
      <c r="G110" t="s">
        <v>286</v>
      </c>
      <c r="H110" t="n">
        <v>77.39999999999999</v>
      </c>
      <c r="I110" s="103">
        <f>(G110-H110)</f>
        <v/>
      </c>
      <c r="J110" s="57">
        <f>(E110+I110)</f>
        <v/>
      </c>
      <c r="K110" s="57">
        <f>(J110/B110)*1000</f>
        <v/>
      </c>
      <c r="L110" s="2">
        <f>E110/J110</f>
        <v/>
      </c>
    </row>
    <row customHeight="1" ht="15.75" r="111" s="129" spans="1:56">
      <c r="A111" s="15" t="s">
        <v>108</v>
      </c>
      <c r="B111" t="s">
        <v>109</v>
      </c>
      <c r="C111" s="104" t="s">
        <v>91</v>
      </c>
      <c r="D111" s="105" t="n">
        <v>83.3</v>
      </c>
      <c r="E111" s="103">
        <f>(C111-D111)</f>
        <v/>
      </c>
      <c r="F111" s="45">
        <f>((E111*0.2*0.8*1000)/B111)/1</f>
        <v/>
      </c>
      <c r="G111" t="s">
        <v>287</v>
      </c>
      <c r="H111" t="n">
        <v>79.5</v>
      </c>
      <c r="I111" s="103">
        <f>(G111-H111)</f>
        <v/>
      </c>
      <c r="J111" s="57">
        <f>(E111+I111)</f>
        <v/>
      </c>
      <c r="K111" s="57">
        <f>(J111/B111)*1000</f>
        <v/>
      </c>
      <c r="L111" s="2">
        <f>E111/J111</f>
        <v/>
      </c>
    </row>
    <row customHeight="1" ht="15.75" r="112" s="129" spans="1:56">
      <c r="A112" s="15" t="s">
        <v>113</v>
      </c>
      <c r="B112" t="s">
        <v>42</v>
      </c>
      <c r="C112" s="104" t="s">
        <v>234</v>
      </c>
      <c r="D112" s="105" t="n">
        <v>80.59999999999999</v>
      </c>
      <c r="E112" s="103">
        <f>(C112-D112)</f>
        <v/>
      </c>
      <c r="F112" s="45">
        <f>((E112*0.2*0.8*1000)/B112)/1</f>
        <v/>
      </c>
      <c r="G112" t="s">
        <v>269</v>
      </c>
      <c r="H112" t="n">
        <v>78.69999999999999</v>
      </c>
      <c r="I112" s="103">
        <f>(G112-H112)</f>
        <v/>
      </c>
      <c r="J112" s="57">
        <f>(E112+I112)</f>
        <v/>
      </c>
      <c r="K112" s="57">
        <f>(J112/B112)*1000</f>
        <v/>
      </c>
      <c r="L112" s="2">
        <f>E112/J112</f>
        <v/>
      </c>
    </row>
    <row customHeight="1" ht="15.75" r="113" s="129" spans="1:56">
      <c r="A113" s="15" t="s">
        <v>117</v>
      </c>
      <c r="B113" t="s">
        <v>118</v>
      </c>
      <c r="C113" s="104" t="s">
        <v>185</v>
      </c>
      <c r="D113" s="105" t="n">
        <v>81.2</v>
      </c>
      <c r="E113" s="103">
        <f>(C113-D113)</f>
        <v/>
      </c>
      <c r="F113" s="45">
        <f>((E113*0.2*0.8*1000)/B113)/1</f>
        <v/>
      </c>
      <c r="G113" t="s">
        <v>206</v>
      </c>
      <c r="H113" t="n">
        <v>80.19999999999999</v>
      </c>
      <c r="I113" s="103">
        <f>(G113-H113)</f>
        <v/>
      </c>
      <c r="J113" s="57">
        <f>(E113+I113)</f>
        <v/>
      </c>
      <c r="K113" s="57">
        <f>(J113/B113)*1000</f>
        <v/>
      </c>
      <c r="L113" s="2">
        <f>E113/J113</f>
        <v/>
      </c>
    </row>
    <row customHeight="1" ht="15.75" r="114" s="129" spans="1:56">
      <c r="A114" s="15" t="s">
        <v>120</v>
      </c>
      <c r="B114" t="s">
        <v>121</v>
      </c>
      <c r="C114" s="104" t="s">
        <v>57</v>
      </c>
      <c r="D114" s="105" t="n">
        <v>85.2</v>
      </c>
      <c r="E114" s="103">
        <f>(C114-D114)</f>
        <v/>
      </c>
      <c r="F114" s="45">
        <f>((E114*0.2*0.8*1000)/B114)/1</f>
        <v/>
      </c>
      <c r="G114" t="s">
        <v>212</v>
      </c>
      <c r="H114" t="n">
        <v>88.69999999999999</v>
      </c>
      <c r="I114" s="103">
        <f>(G114-H114)</f>
        <v/>
      </c>
      <c r="J114" s="57">
        <f>(E114+I114)</f>
        <v/>
      </c>
      <c r="K114" s="57">
        <f>(J114/B114)*1000</f>
        <v/>
      </c>
      <c r="L114" s="2">
        <f>E114/J114</f>
        <v/>
      </c>
    </row>
    <row customHeight="1" ht="15.75" r="115" s="129" spans="1:56">
      <c r="A115" s="15" t="s">
        <v>125</v>
      </c>
      <c r="B115" t="s">
        <v>126</v>
      </c>
      <c r="C115" s="104" t="s">
        <v>245</v>
      </c>
      <c r="D115" s="105" t="n">
        <v>75</v>
      </c>
      <c r="E115" s="103">
        <f>(C115-D115)</f>
        <v/>
      </c>
      <c r="F115" s="45">
        <f>((E115*0.2*0.8*1000)/B115)/1</f>
        <v/>
      </c>
      <c r="G115" t="s">
        <v>111</v>
      </c>
      <c r="H115" t="n">
        <v>82.5</v>
      </c>
      <c r="I115" s="103">
        <f>(G115-H115)</f>
        <v/>
      </c>
      <c r="J115" s="57">
        <f>(E115+I115)</f>
        <v/>
      </c>
      <c r="K115" s="57">
        <f>(J115/B115)*1000</f>
        <v/>
      </c>
      <c r="L115" s="2">
        <f>E115/J115</f>
        <v/>
      </c>
    </row>
    <row customHeight="1" ht="15.75" r="116" s="129" spans="1:56">
      <c r="A116" s="15" t="s">
        <v>130</v>
      </c>
      <c r="B116" t="s">
        <v>131</v>
      </c>
      <c r="C116" s="104" t="s">
        <v>288</v>
      </c>
      <c r="D116" s="105" t="n">
        <v>78.90000000000001</v>
      </c>
      <c r="E116" s="103">
        <f>(C116-D116)</f>
        <v/>
      </c>
      <c r="F116" s="45">
        <f>((E116*0.2*0.8*1000)/B116)/1</f>
        <v/>
      </c>
      <c r="G116" t="s">
        <v>289</v>
      </c>
      <c r="H116" t="n">
        <v>83.19999999999999</v>
      </c>
      <c r="I116" s="103">
        <f>(G116-H116)</f>
        <v/>
      </c>
      <c r="J116" s="57">
        <f>(E116+I116)</f>
        <v/>
      </c>
      <c r="K116" s="57">
        <f>(J116/B116)*1000</f>
        <v/>
      </c>
      <c r="L116" s="2">
        <f>E116/J116</f>
        <v/>
      </c>
    </row>
    <row customHeight="1" ht="15.75" r="117" s="129" spans="1:56">
      <c r="A117" s="15" t="s">
        <v>134</v>
      </c>
      <c r="B117" t="s">
        <v>135</v>
      </c>
      <c r="C117" s="104" t="s">
        <v>132</v>
      </c>
      <c r="D117" s="105" t="n">
        <v>80.7</v>
      </c>
      <c r="E117" s="103">
        <f>(C117-D117)</f>
        <v/>
      </c>
      <c r="F117" s="45">
        <f>((E117*0.2*0.8*1000)/B117)/1</f>
        <v/>
      </c>
      <c r="G117" t="s">
        <v>272</v>
      </c>
      <c r="H117" t="n">
        <v>79.5</v>
      </c>
      <c r="I117" s="103">
        <f>(G117-H117)</f>
        <v/>
      </c>
      <c r="J117" s="57">
        <f>(E117+I117)</f>
        <v/>
      </c>
      <c r="K117" s="57">
        <f>(J117/B117)*1000</f>
        <v/>
      </c>
      <c r="L117" s="2">
        <f>E117/J117</f>
        <v/>
      </c>
    </row>
    <row customHeight="1" ht="15.75" r="118" s="129" spans="1:56">
      <c r="A118" s="15" t="s">
        <v>138</v>
      </c>
      <c r="B118" t="s">
        <v>139</v>
      </c>
      <c r="C118" s="104" t="s">
        <v>77</v>
      </c>
      <c r="D118" s="105" t="n">
        <v>82.09999999999999</v>
      </c>
      <c r="E118" s="103">
        <f>(C118-D118)</f>
        <v/>
      </c>
      <c r="F118" s="45">
        <f>((E118*0.2*0.8*1000)/B118)/1</f>
        <v/>
      </c>
      <c r="G118" t="s">
        <v>115</v>
      </c>
      <c r="H118" t="n">
        <v>86.8</v>
      </c>
      <c r="I118" s="103">
        <f>(G118-H118)</f>
        <v/>
      </c>
      <c r="J118" s="57">
        <f>(E118+I118)</f>
        <v/>
      </c>
      <c r="K118" s="57">
        <f>(J118/B118)*1000</f>
        <v/>
      </c>
      <c r="L118" s="2">
        <f>E118/J118</f>
        <v/>
      </c>
    </row>
    <row customHeight="1" ht="15.75" r="119" s="129" spans="1:56">
      <c r="A119" s="15" t="s">
        <v>143</v>
      </c>
      <c r="B119" t="s">
        <v>144</v>
      </c>
      <c r="C119" s="104" t="s">
        <v>161</v>
      </c>
      <c r="D119" s="105" t="n">
        <v>81.3</v>
      </c>
      <c r="E119" s="103">
        <f>(C119-D119)</f>
        <v/>
      </c>
      <c r="F119" s="45">
        <f>((E119*0.2*0.8*1000)/B119)/1</f>
        <v/>
      </c>
      <c r="G119" t="s">
        <v>290</v>
      </c>
      <c r="H119" t="n">
        <v>75</v>
      </c>
      <c r="I119" s="103">
        <f>(G119-H119)</f>
        <v/>
      </c>
      <c r="J119" s="57">
        <f>(E119+I119)</f>
        <v/>
      </c>
      <c r="K119" s="57">
        <f>(J119/B119)*1000</f>
        <v/>
      </c>
      <c r="L119" s="2">
        <f>E119/J119</f>
        <v/>
      </c>
    </row>
    <row customHeight="1" ht="15.75" r="120" s="129" spans="1:56">
      <c r="A120" s="15" t="s">
        <v>148</v>
      </c>
      <c r="B120" t="s">
        <v>135</v>
      </c>
      <c r="C120" s="104" t="s">
        <v>229</v>
      </c>
      <c r="D120" s="105" t="n">
        <v>78.8</v>
      </c>
      <c r="E120" s="103">
        <f>(C120-D120)</f>
        <v/>
      </c>
      <c r="F120" s="45">
        <f>((E120*0.2*0.8*1000)/B120)/1</f>
        <v/>
      </c>
      <c r="G120" t="s">
        <v>291</v>
      </c>
      <c r="H120" t="n">
        <v>87.19999999999999</v>
      </c>
      <c r="I120" s="103">
        <f>(G120-H120)</f>
        <v/>
      </c>
      <c r="J120" s="57">
        <f>(E120+I120)</f>
        <v/>
      </c>
      <c r="K120" s="57">
        <f>(J120/B120)*1000</f>
        <v/>
      </c>
      <c r="L120" s="2">
        <f>E120/J120</f>
        <v/>
      </c>
    </row>
    <row customHeight="1" ht="15.75" r="121" s="129" spans="1:56">
      <c r="A121" s="15" t="s">
        <v>150</v>
      </c>
      <c r="B121" t="s">
        <v>151</v>
      </c>
      <c r="C121" s="104" t="s">
        <v>231</v>
      </c>
      <c r="D121" s="105" t="n">
        <v>77.5</v>
      </c>
      <c r="E121" s="103">
        <f>(C121-D121)</f>
        <v/>
      </c>
      <c r="F121" s="45">
        <f>((E121*0.2*0.8*1000)/B121)/1</f>
        <v/>
      </c>
      <c r="G121" t="s">
        <v>101</v>
      </c>
      <c r="H121" t="n">
        <v>91.39999999999999</v>
      </c>
      <c r="I121" s="103">
        <f>(G121-H121)</f>
        <v/>
      </c>
      <c r="J121" s="57">
        <f>(E121+I121)</f>
        <v/>
      </c>
      <c r="K121" s="57">
        <f>(J121/B121)*1000</f>
        <v/>
      </c>
      <c r="L121" s="2">
        <f>E121/J121</f>
        <v/>
      </c>
    </row>
    <row customHeight="1" ht="15.75" r="122" s="129" spans="1:56">
      <c r="A122" s="15" t="s">
        <v>155</v>
      </c>
      <c r="B122" t="s">
        <v>156</v>
      </c>
      <c r="C122" s="104" t="s">
        <v>43</v>
      </c>
      <c r="D122" s="105" t="n">
        <v>80.3</v>
      </c>
      <c r="E122" s="103">
        <f>(C122-D122)</f>
        <v/>
      </c>
      <c r="F122" s="45">
        <f>((E122*0.2*0.8*1000)/B122)/1</f>
        <v/>
      </c>
      <c r="G122" t="s">
        <v>136</v>
      </c>
      <c r="H122" t="n">
        <v>84.8</v>
      </c>
      <c r="I122" s="103">
        <f>(G122-H122)</f>
        <v/>
      </c>
      <c r="J122" s="57">
        <f>(E122+I122)</f>
        <v/>
      </c>
      <c r="K122" s="57">
        <f>(J122/B122)*1000</f>
        <v/>
      </c>
      <c r="L122" s="2">
        <f>E122/J122</f>
        <v/>
      </c>
    </row>
    <row customHeight="1" ht="15.75" r="123" s="129" spans="1:56">
      <c r="A123" s="15" t="s">
        <v>159</v>
      </c>
      <c r="B123" t="s">
        <v>160</v>
      </c>
      <c r="C123" s="104" t="s">
        <v>292</v>
      </c>
      <c r="D123" s="104" t="n">
        <v>74</v>
      </c>
      <c r="E123" s="103">
        <f>(C123-D123)</f>
        <v/>
      </c>
      <c r="F123" s="45">
        <f>((E123*0.2*0.8*1000)/B123)/1</f>
        <v/>
      </c>
      <c r="G123" t="s">
        <v>287</v>
      </c>
      <c r="H123" t="n">
        <v>81</v>
      </c>
      <c r="I123" s="103">
        <f>(G123-H123)</f>
        <v/>
      </c>
      <c r="J123" s="57">
        <f>(E123+I123)</f>
        <v/>
      </c>
      <c r="K123" s="57">
        <f>(J123/B123)*1000</f>
        <v/>
      </c>
      <c r="L123" s="2">
        <f>E123/J123</f>
        <v/>
      </c>
    </row>
    <row customHeight="1" ht="15.75" r="124" s="129" spans="1:56">
      <c r="A124" s="15" t="s">
        <v>163</v>
      </c>
      <c r="B124" t="s">
        <v>164</v>
      </c>
      <c r="C124" s="104" t="s">
        <v>91</v>
      </c>
      <c r="D124" s="104" t="n">
        <v>82.7</v>
      </c>
      <c r="E124" s="103">
        <f>(C124-D124)</f>
        <v/>
      </c>
      <c r="F124" s="45">
        <f>((E124*0.2*0.8*1000)/B124)/1</f>
        <v/>
      </c>
      <c r="G124" t="s">
        <v>293</v>
      </c>
      <c r="H124" t="n">
        <v>81.5</v>
      </c>
      <c r="I124" s="103">
        <f>(G124-H124)</f>
        <v/>
      </c>
      <c r="J124" s="57">
        <f>(E124+I124)</f>
        <v/>
      </c>
      <c r="K124" s="57">
        <f>(J124/B124)*1000</f>
        <v/>
      </c>
      <c r="L124" s="2">
        <f>E124/J124</f>
        <v/>
      </c>
    </row>
    <row customHeight="1" ht="15.75" r="125" s="129" spans="1:56">
      <c r="A125" s="15" t="s">
        <v>167</v>
      </c>
      <c r="B125" t="s">
        <v>168</v>
      </c>
      <c r="C125" s="104" t="s">
        <v>281</v>
      </c>
      <c r="D125" s="104" t="n">
        <v>80.09999999999999</v>
      </c>
      <c r="E125" s="103">
        <f>(C125-D125)</f>
        <v/>
      </c>
      <c r="F125" s="45">
        <f>((E125*0.2*0.8*1000)/B125)/1</f>
        <v/>
      </c>
      <c r="G125" t="s">
        <v>238</v>
      </c>
      <c r="H125" t="n">
        <v>88.39999999999999</v>
      </c>
      <c r="I125" s="103">
        <f>(G125-H125)</f>
        <v/>
      </c>
      <c r="J125" s="57">
        <f>(E125+I125)</f>
        <v/>
      </c>
      <c r="K125" s="57">
        <f>(J125/B125)*1000</f>
        <v/>
      </c>
      <c r="L125" s="2">
        <f>E125/J125</f>
        <v/>
      </c>
    </row>
    <row customHeight="1" ht="15.75" r="126" s="129" spans="1:56">
      <c r="A126" s="15" t="s">
        <v>171</v>
      </c>
      <c r="B126" t="s">
        <v>172</v>
      </c>
      <c r="C126" s="104" t="s">
        <v>152</v>
      </c>
      <c r="D126" s="104" t="n">
        <v>83.5</v>
      </c>
      <c r="E126" s="103">
        <f>(C126-D126)</f>
        <v/>
      </c>
      <c r="F126" s="45">
        <f>((E126*0.2*0.8*1000)/B126)/1</f>
        <v/>
      </c>
      <c r="G126" t="s">
        <v>43</v>
      </c>
      <c r="H126" t="n">
        <v>79</v>
      </c>
      <c r="I126" s="103">
        <f>(G126-H126)</f>
        <v/>
      </c>
      <c r="J126" s="57">
        <f>(E126+I126)</f>
        <v/>
      </c>
      <c r="K126" s="57">
        <f>(J126/B126)*1000</f>
        <v/>
      </c>
      <c r="L126" s="2">
        <f>E126/J126</f>
        <v/>
      </c>
    </row>
    <row customHeight="1" ht="15.75" r="127" s="129" spans="1:56">
      <c r="A127" s="15" t="s">
        <v>175</v>
      </c>
      <c r="B127" t="s">
        <v>164</v>
      </c>
      <c r="C127" s="104" t="s">
        <v>214</v>
      </c>
      <c r="D127" s="104" t="n">
        <v>77.2</v>
      </c>
      <c r="E127" s="103">
        <f>(C127-D127)</f>
        <v/>
      </c>
      <c r="F127" s="45">
        <f>((E127*0.2*0.8*1000)/B127)/1</f>
        <v/>
      </c>
      <c r="G127" t="s">
        <v>294</v>
      </c>
      <c r="H127" t="n">
        <v>89.09999999999999</v>
      </c>
      <c r="I127" s="103">
        <f>(G127-H127)</f>
        <v/>
      </c>
      <c r="J127" s="57">
        <f>(E127+I127)</f>
        <v/>
      </c>
      <c r="K127" s="57">
        <f>(J127/B127)*1000</f>
        <v/>
      </c>
      <c r="L127" s="2">
        <f>E127/J127</f>
        <v/>
      </c>
    </row>
    <row customHeight="1" ht="15.75" r="128" s="129" spans="1:56">
      <c r="A128" s="15" t="s">
        <v>178</v>
      </c>
      <c r="B128" t="s">
        <v>179</v>
      </c>
      <c r="C128" s="104" t="s">
        <v>295</v>
      </c>
      <c r="D128" s="104" t="n">
        <v>78.3</v>
      </c>
      <c r="E128" s="103">
        <f>(C128-D128)</f>
        <v/>
      </c>
      <c r="F128" s="45">
        <f>((E128*0.2*0.8*1000)/B128)/1</f>
        <v/>
      </c>
      <c r="G128" t="s">
        <v>219</v>
      </c>
      <c r="H128" t="n">
        <v>82.69999999999999</v>
      </c>
      <c r="I128" s="103">
        <f>(G128-H128)</f>
        <v/>
      </c>
      <c r="J128" s="57">
        <f>(E128+I128)</f>
        <v/>
      </c>
      <c r="K128" s="57">
        <f>(J128/B128)*1000</f>
        <v/>
      </c>
      <c r="L128" s="2">
        <f>E128/J128</f>
        <v/>
      </c>
    </row>
    <row customHeight="1" ht="15.75" r="129" s="129" spans="1:56">
      <c r="A129" s="15" t="s">
        <v>182</v>
      </c>
      <c r="B129" t="s">
        <v>183</v>
      </c>
      <c r="C129" s="104" t="s">
        <v>91</v>
      </c>
      <c r="D129" s="104" t="n">
        <v>85.8</v>
      </c>
      <c r="E129" s="103">
        <f>(C129-D129)</f>
        <v/>
      </c>
      <c r="F129" s="45">
        <f>((E129*0.2*0.8*1000)/B129)/1</f>
        <v/>
      </c>
      <c r="G129" t="s">
        <v>287</v>
      </c>
      <c r="H129" t="n">
        <v>77.8</v>
      </c>
      <c r="I129" s="103">
        <f>(G129-H129)</f>
        <v/>
      </c>
      <c r="J129" s="57">
        <f>(E129+I129)</f>
        <v/>
      </c>
      <c r="K129" s="57">
        <f>(J129/B129)*1000</f>
        <v/>
      </c>
      <c r="L129" s="2">
        <f>E129/J129</f>
        <v/>
      </c>
    </row>
    <row customHeight="1" ht="15.75" r="130" s="129" spans="1:56">
      <c r="A130" s="15" t="s">
        <v>187</v>
      </c>
      <c r="B130" t="s">
        <v>188</v>
      </c>
      <c r="C130" s="104" t="s">
        <v>296</v>
      </c>
      <c r="D130" s="104" t="n">
        <v>72.3</v>
      </c>
      <c r="E130" s="103">
        <f>(C130-D130)</f>
        <v/>
      </c>
      <c r="F130" s="45">
        <f>((E130*0.2*0.8*1000)/B130)/1</f>
        <v/>
      </c>
      <c r="G130" t="s">
        <v>197</v>
      </c>
      <c r="H130" t="n">
        <v>78</v>
      </c>
      <c r="I130" s="103">
        <f>(G130-H130)</f>
        <v/>
      </c>
      <c r="J130" s="57">
        <f>(E130+I130)</f>
        <v/>
      </c>
      <c r="K130" s="57">
        <f>(J130/B130)*1000</f>
        <v/>
      </c>
      <c r="L130" s="2">
        <f>E130/J130</f>
        <v/>
      </c>
    </row>
    <row customHeight="1" ht="15.75" r="131" s="129" spans="1:56">
      <c r="A131" s="15" t="s">
        <v>191</v>
      </c>
      <c r="B131" t="s">
        <v>192</v>
      </c>
      <c r="C131" s="104" t="s">
        <v>215</v>
      </c>
      <c r="D131" s="104" t="n">
        <v>81.2</v>
      </c>
      <c r="E131" s="103">
        <f>(C131-D131)</f>
        <v/>
      </c>
      <c r="F131" s="45">
        <f>((E131*0.2*0.8*1000)/B131)/1</f>
        <v/>
      </c>
      <c r="G131" t="s">
        <v>289</v>
      </c>
      <c r="H131" t="n">
        <v>81.5</v>
      </c>
      <c r="I131" s="103">
        <f>(G131-H131)</f>
        <v/>
      </c>
      <c r="J131" s="57">
        <f>(E131+I131)</f>
        <v/>
      </c>
      <c r="K131" s="57">
        <f>(J131/B131)*1000</f>
        <v/>
      </c>
      <c r="L131" s="2">
        <f>E131/J131</f>
        <v/>
      </c>
    </row>
    <row customHeight="1" ht="15.75" r="132" s="129" spans="1:56" thickBot="1">
      <c r="A132" s="15" t="s">
        <v>196</v>
      </c>
      <c r="B132" t="s">
        <v>135</v>
      </c>
      <c r="C132" s="104" t="s">
        <v>297</v>
      </c>
      <c r="D132" s="104" t="n">
        <v>71.59999999999999</v>
      </c>
      <c r="E132" s="103">
        <f>(C132-D132)</f>
        <v/>
      </c>
      <c r="F132" s="45">
        <f>((E132*0.2*0.8*1000)/B132)/1</f>
        <v/>
      </c>
      <c r="G132" t="s">
        <v>298</v>
      </c>
      <c r="H132" t="n">
        <v>86.39999999999999</v>
      </c>
      <c r="I132" s="103">
        <f>(G132-H132)</f>
        <v/>
      </c>
      <c r="J132" s="57">
        <f>(E132+I132)</f>
        <v/>
      </c>
      <c r="K132" s="57">
        <f>(J132/B132)*1000</f>
        <v/>
      </c>
      <c r="L132" s="2">
        <f>E132/J132</f>
        <v/>
      </c>
    </row>
    <row customHeight="1" ht="15.75" r="133" s="129" spans="1:56">
      <c r="A133" s="16" t="s">
        <v>200</v>
      </c>
      <c r="B133" s="106">
        <f>AVERAGE(B93:B122)</f>
        <v/>
      </c>
      <c r="C133" s="107" t="n"/>
      <c r="D133" s="107" t="n"/>
      <c r="E133" s="5">
        <f>AVERAGE(E93:E122)</f>
        <v/>
      </c>
      <c r="F133" s="106">
        <f>AVERAGE(F93:F122)</f>
        <v/>
      </c>
      <c r="G133" s="107" t="n"/>
      <c r="H133" s="107" t="n"/>
      <c r="I133" s="5">
        <f>AVERAGE(I93:I122)</f>
        <v/>
      </c>
      <c r="J133" s="106">
        <f>AVERAGE(J93:J122)</f>
        <v/>
      </c>
      <c r="K133" s="106">
        <f>AVERAGE(K93:K122)</f>
        <v/>
      </c>
      <c r="L133" s="106">
        <f>AVERAGE(L93:L122)</f>
        <v/>
      </c>
    </row>
    <row customHeight="1" ht="15.75" r="134" s="129" spans="1:56" thickBot="1">
      <c r="A134" s="17" t="s">
        <v>14</v>
      </c>
      <c r="B134" s="6">
        <f>STDEV(B93:B122)/SQRT(COUNTA(B93:B122))</f>
        <v/>
      </c>
      <c r="C134" s="108" t="n"/>
      <c r="D134" s="108" t="n"/>
      <c r="E134" s="8" t="n"/>
      <c r="F134" s="6">
        <f>STDEV(F93:F122)/SQRT(COUNTA(F93:F122))</f>
        <v/>
      </c>
      <c r="G134" s="108" t="n"/>
      <c r="H134" s="108" t="n"/>
      <c r="I134" s="8" t="n"/>
      <c r="J134" s="6">
        <f>STDEV(J93:J122)/SQRT(COUNTA(J93:J122))</f>
        <v/>
      </c>
      <c r="K134" s="6">
        <f>STDEV(K93:K122)/SQRT(COUNTA(K93:K122))</f>
        <v/>
      </c>
      <c r="L134" s="6">
        <f>STDEV(L93:L122)/SQRT(COUNTA(L93:L122))</f>
        <v/>
      </c>
    </row>
    <row customHeight="1" ht="15.75" r="135" s="129" spans="1:56" thickBot="1"/>
    <row customHeight="1" ht="15.75" r="136" s="129" spans="1:56" thickBot="1">
      <c r="A136" s="14" t="s">
        <v>299</v>
      </c>
      <c r="B136" s="54" t="n"/>
      <c r="C136" s="127" t="s">
        <v>17</v>
      </c>
      <c r="F136" s="58" t="n"/>
      <c r="G136" s="127" t="s">
        <v>18</v>
      </c>
      <c r="J136" s="132" t="s">
        <v>19</v>
      </c>
    </row>
    <row customHeight="1" ht="15.75" r="137" s="129" spans="1:56" thickBot="1">
      <c r="A137" s="38" t="s">
        <v>300</v>
      </c>
      <c r="B137" s="9" t="s">
        <v>22</v>
      </c>
      <c r="C137" s="99" t="s">
        <v>23</v>
      </c>
      <c r="D137" s="100" t="s">
        <v>24</v>
      </c>
      <c r="E137" s="43" t="s">
        <v>25</v>
      </c>
      <c r="F137" s="59" t="s">
        <v>26</v>
      </c>
      <c r="G137" s="101" t="s">
        <v>23</v>
      </c>
      <c r="H137" s="102" t="s">
        <v>24</v>
      </c>
      <c r="I137" s="43" t="s">
        <v>25</v>
      </c>
      <c r="J137" s="61" t="s">
        <v>27</v>
      </c>
      <c r="K137" s="62" t="s">
        <v>28</v>
      </c>
      <c r="L137" s="63" t="s">
        <v>29</v>
      </c>
    </row>
    <row customHeight="1" ht="15.75" r="138" s="129" spans="1:56">
      <c r="A138" s="15" t="s">
        <v>31</v>
      </c>
      <c r="B138" t="s">
        <v>32</v>
      </c>
      <c r="C138" t="s">
        <v>213</v>
      </c>
      <c r="D138" t="n">
        <v>77.40000000000001</v>
      </c>
      <c r="E138" s="103">
        <f>(C138-D138)</f>
        <v/>
      </c>
      <c r="F138" s="45">
        <f>((E138*0.2*0.8*1000)/B138)/1</f>
        <v/>
      </c>
      <c r="G138" t="s">
        <v>289</v>
      </c>
      <c r="H138" t="n">
        <v>78.8</v>
      </c>
      <c r="I138" s="103">
        <f>(G138-H138)</f>
        <v/>
      </c>
      <c r="J138" s="57">
        <f>(E138+I138)</f>
        <v/>
      </c>
      <c r="K138" s="57">
        <f>(J138/B138)*1000</f>
        <v/>
      </c>
      <c r="L138" s="2">
        <f>E138/J138</f>
        <v/>
      </c>
    </row>
    <row customHeight="1" ht="15.75" r="139" s="129" spans="1:56">
      <c r="A139" s="15" t="s">
        <v>36</v>
      </c>
      <c r="B139" t="s">
        <v>37</v>
      </c>
      <c r="C139" t="s">
        <v>224</v>
      </c>
      <c r="D139" t="n">
        <v>81.90000000000001</v>
      </c>
      <c r="E139" s="103">
        <f>(C139-D139)</f>
        <v/>
      </c>
      <c r="F139" s="45">
        <f>((E139*0.2*0.8*1000)/B139)/1</f>
        <v/>
      </c>
      <c r="G139" t="s">
        <v>228</v>
      </c>
      <c r="H139" t="n">
        <v>78.7</v>
      </c>
      <c r="I139" s="103">
        <f>(G139-H139)</f>
        <v/>
      </c>
      <c r="J139" s="57">
        <f>(E139+I139)</f>
        <v/>
      </c>
      <c r="K139" s="57">
        <f>(J139/B139)*1000</f>
        <v/>
      </c>
      <c r="L139" s="2">
        <f>E139/J139</f>
        <v/>
      </c>
    </row>
    <row customHeight="1" ht="15.75" r="140" s="129" spans="1:56">
      <c r="A140" s="15" t="s">
        <v>41</v>
      </c>
      <c r="B140" t="s">
        <v>42</v>
      </c>
      <c r="C140" t="s">
        <v>301</v>
      </c>
      <c r="D140" t="n">
        <v>66.59999999999999</v>
      </c>
      <c r="E140" s="103">
        <f>(C140-D140)</f>
        <v/>
      </c>
      <c r="F140" s="45">
        <f>((E140*0.2*0.8*1000)/B140)/1</f>
        <v/>
      </c>
      <c r="G140" t="s">
        <v>136</v>
      </c>
      <c r="H140" t="n">
        <v>84.5</v>
      </c>
      <c r="I140" s="103">
        <f>(G140-H140)</f>
        <v/>
      </c>
      <c r="J140" s="57">
        <f>(E140+I140)</f>
        <v/>
      </c>
      <c r="K140" s="57">
        <f>(J140/B140)*1000</f>
        <v/>
      </c>
      <c r="L140" s="2">
        <f>E140/J140</f>
        <v/>
      </c>
    </row>
    <row customHeight="1" ht="15.75" r="141" s="129" spans="1:56">
      <c r="A141" s="15" t="s">
        <v>46</v>
      </c>
      <c r="B141" t="s">
        <v>47</v>
      </c>
      <c r="C141" t="s">
        <v>302</v>
      </c>
      <c r="D141" t="n">
        <v>73.7</v>
      </c>
      <c r="E141" s="103">
        <f>(C141-D141)</f>
        <v/>
      </c>
      <c r="F141" s="45">
        <f>((E141*0.2*0.8*1000)/B141)/1</f>
        <v/>
      </c>
      <c r="G141" t="s">
        <v>87</v>
      </c>
      <c r="H141" t="n">
        <v>81.59999999999999</v>
      </c>
      <c r="I141" s="103">
        <f>(G141-H141)</f>
        <v/>
      </c>
      <c r="J141" s="57">
        <f>(E141+I141)</f>
        <v/>
      </c>
      <c r="K141" s="57">
        <f>(J141/B141)*1000</f>
        <v/>
      </c>
      <c r="L141" s="2">
        <f>E141/J141</f>
        <v/>
      </c>
    </row>
    <row customHeight="1" ht="15.75" r="142" s="129" spans="1:56">
      <c r="A142" s="15" t="s">
        <v>50</v>
      </c>
      <c r="B142" t="s">
        <v>51</v>
      </c>
      <c r="C142" t="s">
        <v>220</v>
      </c>
      <c r="D142" t="n">
        <v>76.09999999999999</v>
      </c>
      <c r="E142" s="103">
        <f>(C142-D142)</f>
        <v/>
      </c>
      <c r="F142" s="45">
        <f>((E142*0.2*0.8*1000)/B142)/1</f>
        <v/>
      </c>
      <c r="G142" t="s">
        <v>303</v>
      </c>
      <c r="H142" t="n">
        <v>75.2</v>
      </c>
      <c r="I142" s="103">
        <f>(G142-H142)</f>
        <v/>
      </c>
      <c r="J142" s="57">
        <f>(E142+I142)</f>
        <v/>
      </c>
      <c r="K142" s="57">
        <f>(J142/B142)*1000</f>
        <v/>
      </c>
      <c r="L142" s="2">
        <f>E142/J142</f>
        <v/>
      </c>
    </row>
    <row customHeight="1" ht="15.75" r="143" s="129" spans="1:56">
      <c r="A143" s="15" t="s">
        <v>54</v>
      </c>
      <c r="B143" t="s">
        <v>55</v>
      </c>
      <c r="C143" t="s">
        <v>304</v>
      </c>
      <c r="D143" t="n">
        <v>71.90000000000001</v>
      </c>
      <c r="E143" s="103">
        <f>(C143-D143)</f>
        <v/>
      </c>
      <c r="F143" s="45">
        <f>((E143*0.2*0.8*1000)/B143)/1</f>
        <v/>
      </c>
      <c r="G143" t="s">
        <v>305</v>
      </c>
      <c r="H143" t="n">
        <v>83.8</v>
      </c>
      <c r="I143" s="103">
        <f>(G143-H143)</f>
        <v/>
      </c>
      <c r="J143" s="57">
        <f>(E143+I143)</f>
        <v/>
      </c>
      <c r="K143" s="57">
        <f>(J143/B143)*1000</f>
        <v/>
      </c>
      <c r="L143" s="2">
        <f>E143/J143</f>
        <v/>
      </c>
    </row>
    <row customHeight="1" ht="15.75" r="144" s="129" spans="1:56">
      <c r="A144" s="15" t="s">
        <v>58</v>
      </c>
      <c r="B144" t="s">
        <v>47</v>
      </c>
      <c r="C144" t="s">
        <v>56</v>
      </c>
      <c r="D144" t="n">
        <v>79.8</v>
      </c>
      <c r="E144" s="103">
        <f>(C144-D144)</f>
        <v/>
      </c>
      <c r="F144" s="45">
        <f>((E144*0.2*0.8*1000)/B144)/1</f>
        <v/>
      </c>
      <c r="G144" t="s">
        <v>306</v>
      </c>
      <c r="H144" t="n">
        <v>72</v>
      </c>
      <c r="I144" s="103">
        <f>(G144-H144)</f>
        <v/>
      </c>
      <c r="J144" s="57">
        <f>(E144+I144)</f>
        <v/>
      </c>
      <c r="K144" s="57">
        <f>(J144/B144)*1000</f>
        <v/>
      </c>
      <c r="L144" s="2">
        <f>E144/J144</f>
        <v/>
      </c>
    </row>
    <row customHeight="1" ht="15.75" r="145" s="129" spans="1:56">
      <c r="A145" s="15" t="s">
        <v>62</v>
      </c>
      <c r="B145" t="s">
        <v>63</v>
      </c>
      <c r="C145" t="s">
        <v>307</v>
      </c>
      <c r="D145" t="n">
        <v>76.40000000000001</v>
      </c>
      <c r="E145" s="103">
        <f>(C145-D145)</f>
        <v/>
      </c>
      <c r="F145" s="45">
        <f>((E145*0.2*0.8*1000)/B145)/1</f>
        <v/>
      </c>
      <c r="G145" t="s">
        <v>298</v>
      </c>
      <c r="H145" t="n">
        <v>88</v>
      </c>
      <c r="I145" s="103">
        <f>(G145-H145)</f>
        <v/>
      </c>
      <c r="J145" s="57">
        <f>(E145+I145)</f>
        <v/>
      </c>
      <c r="K145" s="57">
        <f>(J145/B145)*1000</f>
        <v/>
      </c>
      <c r="L145" s="2">
        <f>E145/J145</f>
        <v/>
      </c>
    </row>
    <row customHeight="1" ht="15.75" r="146" s="129" spans="1:56">
      <c r="A146" s="15" t="s">
        <v>67</v>
      </c>
      <c r="B146" t="s">
        <v>63</v>
      </c>
      <c r="C146" t="s">
        <v>161</v>
      </c>
      <c r="D146" t="n">
        <v>81.5</v>
      </c>
      <c r="E146" s="103">
        <f>(C146-D146)</f>
        <v/>
      </c>
      <c r="F146" s="45">
        <f>((E146*0.2*0.8*1000)/B146)/1</f>
        <v/>
      </c>
      <c r="G146" t="s">
        <v>304</v>
      </c>
      <c r="H146" t="n">
        <v>73</v>
      </c>
      <c r="I146" s="103">
        <f>(G146-H146)</f>
        <v/>
      </c>
      <c r="J146" s="57">
        <f>(E146+I146)</f>
        <v/>
      </c>
      <c r="K146" s="57">
        <f>(J146/B146)*1000</f>
        <v/>
      </c>
      <c r="L146" s="2">
        <f>E146/J146</f>
        <v/>
      </c>
    </row>
    <row customHeight="1" ht="15.75" r="147" s="129" spans="1:56">
      <c r="A147" s="15" t="s">
        <v>71</v>
      </c>
      <c r="B147" t="s">
        <v>72</v>
      </c>
      <c r="C147" t="s">
        <v>308</v>
      </c>
      <c r="D147" t="n">
        <v>68.2</v>
      </c>
      <c r="E147" s="103">
        <f>(C147-D147)</f>
        <v/>
      </c>
      <c r="F147" s="45">
        <f>((E147*0.2*0.8*1000)/B147)/1</f>
        <v/>
      </c>
      <c r="G147" t="s">
        <v>309</v>
      </c>
      <c r="H147" t="n">
        <v>79.09999999999999</v>
      </c>
      <c r="I147" s="103">
        <f>(G147-H147)</f>
        <v/>
      </c>
      <c r="J147" s="57">
        <f>(E147+I147)</f>
        <v/>
      </c>
      <c r="K147" s="57">
        <f>(J147/B147)*1000</f>
        <v/>
      </c>
      <c r="L147" s="2">
        <f>E147/J147</f>
        <v/>
      </c>
    </row>
    <row customHeight="1" ht="15.75" r="148" s="129" spans="1:56">
      <c r="A148" s="15" t="s">
        <v>75</v>
      </c>
      <c r="B148" t="s">
        <v>76</v>
      </c>
      <c r="C148" t="s">
        <v>310</v>
      </c>
      <c r="D148" t="n">
        <v>74.2</v>
      </c>
      <c r="E148" s="103">
        <f>(C148-D148)</f>
        <v/>
      </c>
      <c r="F148" s="45">
        <f>((E148*0.2*0.8*1000)/B148)/1</f>
        <v/>
      </c>
      <c r="G148" t="s">
        <v>209</v>
      </c>
      <c r="H148" t="n">
        <v>75.40000000000001</v>
      </c>
      <c r="I148" s="103">
        <f>(G148-H148)</f>
        <v/>
      </c>
      <c r="J148" s="57">
        <f>(E148+I148)</f>
        <v/>
      </c>
      <c r="K148" s="57">
        <f>(J148/B148)*1000</f>
        <v/>
      </c>
      <c r="L148" s="2">
        <f>E148/J148</f>
        <v/>
      </c>
    </row>
    <row customHeight="1" ht="15.75" r="149" s="129" spans="1:56">
      <c r="A149" s="15" t="s">
        <v>78</v>
      </c>
      <c r="B149" t="s">
        <v>79</v>
      </c>
      <c r="C149" t="s">
        <v>146</v>
      </c>
      <c r="D149" t="n">
        <v>82.2</v>
      </c>
      <c r="E149" s="103">
        <f>(C149-D149)</f>
        <v/>
      </c>
      <c r="F149" s="45">
        <f>((E149*0.2*0.8*1000)/B149)/1</f>
        <v/>
      </c>
      <c r="G149" t="s">
        <v>146</v>
      </c>
      <c r="H149" t="n">
        <v>82.59999999999999</v>
      </c>
      <c r="I149" s="103">
        <f>(G149-H149)</f>
        <v/>
      </c>
      <c r="J149" s="57">
        <f>(E149+I149)</f>
        <v/>
      </c>
      <c r="K149" s="57">
        <f>(J149/B149)*1000</f>
        <v/>
      </c>
      <c r="L149" s="2">
        <f>E149/J149</f>
        <v/>
      </c>
    </row>
    <row customHeight="1" ht="15.75" r="150" s="129" spans="1:56" thickBot="1">
      <c r="A150" s="15" t="s">
        <v>81</v>
      </c>
      <c r="B150" t="s">
        <v>37</v>
      </c>
      <c r="C150" s="104" t="s">
        <v>114</v>
      </c>
      <c r="D150" s="105" t="n">
        <v>84.3</v>
      </c>
      <c r="E150" s="103">
        <f>(C150-D150)</f>
        <v/>
      </c>
      <c r="F150" s="45">
        <f>((E150*0.2*0.8*1000)/B150)/1</f>
        <v/>
      </c>
      <c r="G150" t="s">
        <v>295</v>
      </c>
      <c r="H150" t="n">
        <v>77</v>
      </c>
      <c r="I150" s="103">
        <f>(G150-H150)</f>
        <v/>
      </c>
      <c r="J150" s="57">
        <f>(E150+I150)</f>
        <v/>
      </c>
      <c r="K150" s="57">
        <f>(J150/B150)*1000</f>
        <v/>
      </c>
      <c r="L150" s="2">
        <f>E150/J150</f>
        <v/>
      </c>
    </row>
    <row customHeight="1" ht="15.75" r="151" s="129" spans="1:56" thickBot="1">
      <c r="A151" s="15" t="s">
        <v>85</v>
      </c>
      <c r="B151" t="s">
        <v>79</v>
      </c>
      <c r="C151" s="104" t="s">
        <v>311</v>
      </c>
      <c r="D151" s="105" t="n">
        <v>81.40000000000001</v>
      </c>
      <c r="E151" s="103">
        <f>(C151-D151)</f>
        <v/>
      </c>
      <c r="F151" s="45">
        <f>((E151*0.2*0.8*1000)/B151)/1</f>
        <v/>
      </c>
      <c r="G151" t="s">
        <v>312</v>
      </c>
      <c r="H151" t="n">
        <v>81.09999999999999</v>
      </c>
      <c r="I151" s="103">
        <f>(G151-H151)</f>
        <v/>
      </c>
      <c r="J151" s="57">
        <f>(E151+I151)</f>
        <v/>
      </c>
      <c r="K151" s="57">
        <f>(J151/B151)*1000</f>
        <v/>
      </c>
      <c r="L151" s="2">
        <f>E151/J151</f>
        <v/>
      </c>
      <c r="N151" s="130" t="s">
        <v>313</v>
      </c>
    </row>
    <row customHeight="1" ht="15.75" r="152" s="129" spans="1:56" thickBot="1">
      <c r="A152" s="15" t="s">
        <v>89</v>
      </c>
      <c r="B152" t="s">
        <v>90</v>
      </c>
      <c r="C152" s="104" t="s">
        <v>314</v>
      </c>
      <c r="D152" s="105" t="n">
        <v>78.5</v>
      </c>
      <c r="E152" s="103">
        <f>(C152-D152)</f>
        <v/>
      </c>
      <c r="F152" s="45">
        <f>((E152*0.2*0.8*1000)/B152)/1</f>
        <v/>
      </c>
      <c r="G152" t="s">
        <v>315</v>
      </c>
      <c r="H152" t="n">
        <v>77</v>
      </c>
      <c r="I152" s="103">
        <f>(G152-H152)</f>
        <v/>
      </c>
      <c r="J152" s="57">
        <f>(E152+I152)</f>
        <v/>
      </c>
      <c r="K152" s="57">
        <f>(J152/B152)*1000</f>
        <v/>
      </c>
      <c r="L152" s="2">
        <f>E152/J152</f>
        <v/>
      </c>
      <c r="N152" s="127" t="s">
        <v>30</v>
      </c>
      <c r="O152" s="54" t="n"/>
      <c r="P152" s="55" t="n">
        <v>1</v>
      </c>
      <c r="Q152" s="55" t="n">
        <v>2</v>
      </c>
      <c r="R152" s="55" t="n">
        <v>3</v>
      </c>
      <c r="S152" s="55" t="n">
        <v>4</v>
      </c>
      <c r="T152" s="55" t="n">
        <v>5</v>
      </c>
      <c r="U152" s="55" t="n">
        <v>6</v>
      </c>
      <c r="V152" s="55" t="n">
        <v>7</v>
      </c>
      <c r="W152" s="55" t="n">
        <v>8</v>
      </c>
      <c r="X152" s="55" t="n">
        <v>9</v>
      </c>
      <c r="Y152" s="55" t="n">
        <v>10</v>
      </c>
      <c r="Z152" s="55" t="n">
        <v>11</v>
      </c>
      <c r="AA152" s="55" t="n">
        <v>12</v>
      </c>
      <c r="AB152" s="55" t="n">
        <v>13</v>
      </c>
      <c r="AC152" s="55" t="n">
        <v>14</v>
      </c>
      <c r="AD152" s="55" t="n">
        <v>15</v>
      </c>
      <c r="AE152" s="55" t="n">
        <v>16</v>
      </c>
      <c r="AF152" s="55" t="n">
        <v>17</v>
      </c>
      <c r="AG152" s="55" t="n">
        <v>18</v>
      </c>
      <c r="AH152" s="55" t="n">
        <v>19</v>
      </c>
      <c r="AI152" s="55" t="n">
        <v>20</v>
      </c>
      <c r="AJ152" s="55" t="n">
        <v>21</v>
      </c>
      <c r="AK152" s="55" t="n">
        <v>22</v>
      </c>
      <c r="AL152" s="55" t="n">
        <v>23</v>
      </c>
      <c r="AM152" s="55" t="n">
        <v>24</v>
      </c>
      <c r="AN152" s="55" t="n">
        <v>25</v>
      </c>
    </row>
    <row customHeight="1" ht="15.75" r="153" s="129" spans="1:56">
      <c r="A153" s="15" t="s">
        <v>94</v>
      </c>
      <c r="B153" t="s">
        <v>95</v>
      </c>
      <c r="C153" s="104" t="s">
        <v>316</v>
      </c>
      <c r="D153" s="105" t="n">
        <v>56.8</v>
      </c>
      <c r="E153" s="103">
        <f>(C153-D153)</f>
        <v/>
      </c>
      <c r="F153" s="45">
        <f>((E153*0.2*0.8*1000)/B153)/1</f>
        <v/>
      </c>
      <c r="G153" t="s">
        <v>105</v>
      </c>
      <c r="H153" t="n">
        <v>81.5</v>
      </c>
      <c r="I153" s="103">
        <f>(G153-H153)</f>
        <v/>
      </c>
      <c r="J153" s="57">
        <f>(E153+I153)</f>
        <v/>
      </c>
      <c r="K153" s="57">
        <f>(J153/B153)*1000</f>
        <v/>
      </c>
      <c r="L153" s="2">
        <f>E153/J153</f>
        <v/>
      </c>
      <c r="N153" s="131" t="s">
        <v>317</v>
      </c>
      <c r="O153" s="24" t="s">
        <v>200</v>
      </c>
      <c r="P153" s="109">
        <f>B43</f>
        <v/>
      </c>
      <c r="Q153" s="109">
        <f>B78</f>
        <v/>
      </c>
      <c r="R153" s="109">
        <f>B113</f>
        <v/>
      </c>
      <c r="S153" s="109">
        <f>B148</f>
        <v/>
      </c>
      <c r="T153" s="109">
        <f>B183</f>
        <v/>
      </c>
      <c r="U153" s="109">
        <f>B218</f>
        <v/>
      </c>
      <c r="V153" s="109">
        <f>B253</f>
        <v/>
      </c>
      <c r="W153" s="109">
        <f>B288</f>
        <v/>
      </c>
      <c r="X153" s="109">
        <f>B323</f>
        <v/>
      </c>
      <c r="Y153" s="109">
        <f>B358</f>
        <v/>
      </c>
      <c r="Z153" s="109">
        <f>B393</f>
        <v/>
      </c>
      <c r="AA153" s="109">
        <f>B428</f>
        <v/>
      </c>
      <c r="AB153" s="109">
        <f>B463</f>
        <v/>
      </c>
      <c r="AC153" s="109">
        <f>B498</f>
        <v/>
      </c>
      <c r="AD153" s="109">
        <f>B533</f>
        <v/>
      </c>
      <c r="AE153" s="109">
        <f>B568</f>
        <v/>
      </c>
      <c r="AF153" s="109">
        <f>B603</f>
        <v/>
      </c>
      <c r="AG153" s="109">
        <f>B638</f>
        <v/>
      </c>
      <c r="AH153" s="109">
        <f>B673</f>
        <v/>
      </c>
      <c r="AI153" s="109">
        <f>B708</f>
        <v/>
      </c>
      <c r="AJ153" s="109">
        <f>B743</f>
        <v/>
      </c>
      <c r="AK153" s="109">
        <f>B778</f>
        <v/>
      </c>
      <c r="AL153" s="109">
        <f>B813</f>
        <v/>
      </c>
      <c r="AM153" s="109">
        <f>B848</f>
        <v/>
      </c>
      <c r="AN153" s="109">
        <f>B883</f>
        <v/>
      </c>
    </row>
    <row customHeight="1" ht="15.75" r="154" s="129" spans="1:56" thickBot="1">
      <c r="A154" s="15" t="s">
        <v>99</v>
      </c>
      <c r="B154" t="s">
        <v>100</v>
      </c>
      <c r="C154" s="104" t="s">
        <v>318</v>
      </c>
      <c r="D154" s="105" t="n">
        <v>70.3</v>
      </c>
      <c r="E154" s="103">
        <f>(C154-D154)</f>
        <v/>
      </c>
      <c r="F154" s="45">
        <f>((E154*0.2*0.8*1000)/B154)/1</f>
        <v/>
      </c>
      <c r="G154" t="s">
        <v>308</v>
      </c>
      <c r="H154" t="n">
        <v>81.5</v>
      </c>
      <c r="I154" s="103">
        <f>(G154-H154)</f>
        <v/>
      </c>
      <c r="J154" s="57">
        <f>(E154+I154)</f>
        <v/>
      </c>
      <c r="K154" s="57">
        <f>(J154/B154)*1000</f>
        <v/>
      </c>
      <c r="L154" s="2">
        <f>E154/J154</f>
        <v/>
      </c>
      <c r="O154" s="26" t="s">
        <v>319</v>
      </c>
      <c r="P154" s="110">
        <f>B44</f>
        <v/>
      </c>
      <c r="Q154" s="110">
        <f>B79</f>
        <v/>
      </c>
      <c r="R154" s="110">
        <f>B114</f>
        <v/>
      </c>
      <c r="S154" s="110">
        <f>B149</f>
        <v/>
      </c>
      <c r="T154" s="110">
        <f>B184</f>
        <v/>
      </c>
      <c r="U154" s="110">
        <f>B219</f>
        <v/>
      </c>
      <c r="V154" s="110">
        <f>B254</f>
        <v/>
      </c>
      <c r="W154" s="110">
        <f>B289</f>
        <v/>
      </c>
      <c r="X154" s="110">
        <f>B324</f>
        <v/>
      </c>
      <c r="Y154" s="110">
        <f>B359</f>
        <v/>
      </c>
      <c r="Z154" s="110">
        <f>B394</f>
        <v/>
      </c>
      <c r="AA154" s="110">
        <f>B429</f>
        <v/>
      </c>
      <c r="AB154" s="110">
        <f>B464</f>
        <v/>
      </c>
      <c r="AC154" s="110">
        <f>B499</f>
        <v/>
      </c>
      <c r="AD154" s="110">
        <f>B534</f>
        <v/>
      </c>
      <c r="AE154" s="110">
        <f>B569</f>
        <v/>
      </c>
      <c r="AF154" s="110">
        <f>B604</f>
        <v/>
      </c>
      <c r="AG154" s="110">
        <f>B639</f>
        <v/>
      </c>
      <c r="AH154" s="110">
        <f>B674</f>
        <v/>
      </c>
      <c r="AI154" s="110">
        <f>B709</f>
        <v/>
      </c>
      <c r="AJ154" s="110">
        <f>B744</f>
        <v/>
      </c>
      <c r="AK154" s="110">
        <f>B779</f>
        <v/>
      </c>
      <c r="AL154" s="110">
        <f>B814</f>
        <v/>
      </c>
      <c r="AM154" s="110">
        <f>B849</f>
        <v/>
      </c>
      <c r="AN154" s="110">
        <f>B884</f>
        <v/>
      </c>
    </row>
    <row customHeight="1" ht="15.75" r="155" s="129" spans="1:56">
      <c r="A155" s="15" t="s">
        <v>103</v>
      </c>
      <c r="B155" t="s">
        <v>104</v>
      </c>
      <c r="C155" s="104" t="s">
        <v>274</v>
      </c>
      <c r="D155" s="105" t="n">
        <v>77.7</v>
      </c>
      <c r="E155" s="103">
        <f>(C155-D155)</f>
        <v/>
      </c>
      <c r="F155" s="45">
        <f>((E155*0.2*0.8*1000)/B155)/1</f>
        <v/>
      </c>
      <c r="G155" t="s">
        <v>266</v>
      </c>
      <c r="H155" t="n">
        <v>74.7</v>
      </c>
      <c r="I155" s="103">
        <f>(G155-H155)</f>
        <v/>
      </c>
      <c r="J155" s="57">
        <f>(E155+I155)</f>
        <v/>
      </c>
      <c r="K155" s="57">
        <f>(J155/B155)*1000</f>
        <v/>
      </c>
      <c r="L155" s="2">
        <f>E155/J155</f>
        <v/>
      </c>
      <c r="N155" s="131" t="s">
        <v>26</v>
      </c>
      <c r="O155" s="25" t="s">
        <v>200</v>
      </c>
      <c r="P155" s="23">
        <f>F43</f>
        <v/>
      </c>
      <c r="Q155" s="23">
        <f>F78</f>
        <v/>
      </c>
      <c r="R155" s="23">
        <f>F113</f>
        <v/>
      </c>
      <c r="S155" s="23">
        <f>F148</f>
        <v/>
      </c>
      <c r="T155" s="23">
        <f>F183</f>
        <v/>
      </c>
      <c r="U155" s="23">
        <f>F218</f>
        <v/>
      </c>
      <c r="V155" s="23">
        <f>F253</f>
        <v/>
      </c>
      <c r="W155" s="23">
        <f>F288</f>
        <v/>
      </c>
      <c r="X155" s="23">
        <f>F323</f>
        <v/>
      </c>
      <c r="Y155" s="23">
        <f>F358</f>
        <v/>
      </c>
      <c r="Z155" s="23">
        <f>F393</f>
        <v/>
      </c>
      <c r="AA155" s="23">
        <f>F428</f>
        <v/>
      </c>
      <c r="AB155" s="23">
        <f>F463</f>
        <v/>
      </c>
      <c r="AC155" s="23">
        <f>F498</f>
        <v/>
      </c>
      <c r="AD155" s="23">
        <f>F533</f>
        <v/>
      </c>
      <c r="AE155" s="23">
        <f>F568</f>
        <v/>
      </c>
      <c r="AF155" s="23">
        <f>F603</f>
        <v/>
      </c>
      <c r="AG155" s="23">
        <f>F638</f>
        <v/>
      </c>
      <c r="AH155" s="23">
        <f>F673</f>
        <v/>
      </c>
      <c r="AI155" s="23">
        <f>F708</f>
        <v/>
      </c>
      <c r="AJ155" s="23">
        <f>F743</f>
        <v/>
      </c>
      <c r="AK155" s="23">
        <f>F478</f>
        <v/>
      </c>
      <c r="AL155" s="23">
        <f>F813</f>
        <v/>
      </c>
      <c r="AM155" s="23">
        <f>F848</f>
        <v/>
      </c>
      <c r="AN155" s="23">
        <f>F883</f>
        <v/>
      </c>
    </row>
    <row customHeight="1" ht="15.75" r="156" s="129" spans="1:56" thickBot="1">
      <c r="A156" s="15" t="s">
        <v>108</v>
      </c>
      <c r="B156" t="s">
        <v>109</v>
      </c>
      <c r="C156" s="104" t="s">
        <v>69</v>
      </c>
      <c r="D156" s="105" t="n">
        <v>79.7</v>
      </c>
      <c r="E156" s="103">
        <f>(C156-D156)</f>
        <v/>
      </c>
      <c r="F156" s="45">
        <f>((E156*0.2*0.8*1000)/B156)/1</f>
        <v/>
      </c>
      <c r="G156" t="s">
        <v>274</v>
      </c>
      <c r="H156" t="n">
        <v>78.09999999999999</v>
      </c>
      <c r="I156" s="103">
        <f>(G156-H156)</f>
        <v/>
      </c>
      <c r="J156" s="57">
        <f>(E156+I156)</f>
        <v/>
      </c>
      <c r="K156" s="57">
        <f>(J156/B156)*1000</f>
        <v/>
      </c>
      <c r="L156" s="2">
        <f>E156/J156</f>
        <v/>
      </c>
      <c r="O156" s="27" t="s">
        <v>319</v>
      </c>
      <c r="P156" s="28">
        <f>F44</f>
        <v/>
      </c>
      <c r="Q156" s="28">
        <f>F79</f>
        <v/>
      </c>
      <c r="R156" s="28">
        <f>F114</f>
        <v/>
      </c>
      <c r="S156" s="28">
        <f>F149</f>
        <v/>
      </c>
      <c r="T156" s="28">
        <f>F184</f>
        <v/>
      </c>
      <c r="U156" s="28">
        <f>F219</f>
        <v/>
      </c>
      <c r="V156" s="28">
        <f>F254</f>
        <v/>
      </c>
      <c r="W156" s="28">
        <f>F289</f>
        <v/>
      </c>
      <c r="X156" s="28">
        <f>F324</f>
        <v/>
      </c>
      <c r="Y156" s="28">
        <f>F359</f>
        <v/>
      </c>
      <c r="Z156" s="28">
        <f>F394</f>
        <v/>
      </c>
      <c r="AA156" s="28">
        <f>F429</f>
        <v/>
      </c>
      <c r="AB156" s="28">
        <f>F464</f>
        <v/>
      </c>
      <c r="AC156" s="28">
        <f>F499</f>
        <v/>
      </c>
      <c r="AD156" s="28">
        <f>F534</f>
        <v/>
      </c>
      <c r="AE156" s="28">
        <f>F569</f>
        <v/>
      </c>
      <c r="AF156" s="28">
        <f>F604</f>
        <v/>
      </c>
      <c r="AG156" s="28">
        <f>F639</f>
        <v/>
      </c>
      <c r="AH156" s="28">
        <f>F674</f>
        <v/>
      </c>
      <c r="AI156" s="28">
        <f>F709</f>
        <v/>
      </c>
      <c r="AJ156" s="28">
        <f>F744</f>
        <v/>
      </c>
      <c r="AK156" s="28">
        <f>F779</f>
        <v/>
      </c>
      <c r="AL156" s="28">
        <f>F814</f>
        <v/>
      </c>
      <c r="AM156" s="28">
        <f>F849</f>
        <v/>
      </c>
      <c r="AN156" s="28">
        <f>F884</f>
        <v/>
      </c>
    </row>
    <row customHeight="1" ht="15.75" r="157" s="129" spans="1:56">
      <c r="A157" s="15" t="s">
        <v>113</v>
      </c>
      <c r="B157" t="s">
        <v>42</v>
      </c>
      <c r="C157" s="104" t="s">
        <v>222</v>
      </c>
      <c r="D157" s="105" t="n">
        <v>78.90000000000001</v>
      </c>
      <c r="E157" s="103">
        <f>(C157-D157)</f>
        <v/>
      </c>
      <c r="F157" s="45">
        <f>((E157*0.2*0.8*1000)/B157)/1</f>
        <v/>
      </c>
      <c r="G157" t="s">
        <v>320</v>
      </c>
      <c r="H157" t="n">
        <v>76</v>
      </c>
      <c r="I157" s="103">
        <f>(G157-H157)</f>
        <v/>
      </c>
      <c r="J157" s="57">
        <f>(E157+I157)</f>
        <v/>
      </c>
      <c r="K157" s="57">
        <f>(J157/B157)*1000</f>
        <v/>
      </c>
      <c r="L157" s="2">
        <f>E157/J157</f>
        <v/>
      </c>
      <c r="N157" s="131" t="s">
        <v>321</v>
      </c>
      <c r="O157" s="24" t="s">
        <v>200</v>
      </c>
      <c r="P157" s="109">
        <f>J43</f>
        <v/>
      </c>
      <c r="Q157" s="109">
        <f>J78</f>
        <v/>
      </c>
      <c r="R157" s="109">
        <f>J113</f>
        <v/>
      </c>
      <c r="S157" s="109">
        <f>J148</f>
        <v/>
      </c>
      <c r="T157" s="109">
        <f>J183</f>
        <v/>
      </c>
      <c r="U157" s="109">
        <f>J218</f>
        <v/>
      </c>
      <c r="V157" s="109">
        <f>J253</f>
        <v/>
      </c>
      <c r="W157" s="109">
        <f>J288</f>
        <v/>
      </c>
      <c r="X157" s="109">
        <f>J323</f>
        <v/>
      </c>
      <c r="Y157" s="109">
        <f>J358</f>
        <v/>
      </c>
      <c r="Z157" s="109">
        <f>J393</f>
        <v/>
      </c>
      <c r="AA157" s="109">
        <f>J428</f>
        <v/>
      </c>
      <c r="AB157" s="109">
        <f>J463</f>
        <v/>
      </c>
      <c r="AC157" s="109">
        <f>J498</f>
        <v/>
      </c>
      <c r="AD157" s="109">
        <f>J533</f>
        <v/>
      </c>
      <c r="AE157" s="109">
        <f>J568</f>
        <v/>
      </c>
      <c r="AF157" s="109">
        <f>J603</f>
        <v/>
      </c>
      <c r="AG157" s="109">
        <f>J638</f>
        <v/>
      </c>
      <c r="AH157" s="109">
        <f>J673</f>
        <v/>
      </c>
      <c r="AI157" s="109">
        <f>J708</f>
        <v/>
      </c>
      <c r="AJ157" s="109">
        <f>J743</f>
        <v/>
      </c>
      <c r="AK157" s="109">
        <f>J778</f>
        <v/>
      </c>
      <c r="AL157" s="109">
        <f>J813</f>
        <v/>
      </c>
      <c r="AM157" s="109">
        <f>J848</f>
        <v/>
      </c>
      <c r="AN157" s="109">
        <f>J883</f>
        <v/>
      </c>
    </row>
    <row customHeight="1" ht="15.75" r="158" s="129" spans="1:56" thickBot="1">
      <c r="A158" s="15" t="s">
        <v>117</v>
      </c>
      <c r="B158" t="s">
        <v>118</v>
      </c>
      <c r="C158" s="104" t="s">
        <v>229</v>
      </c>
      <c r="D158" s="105" t="n">
        <v>79.3</v>
      </c>
      <c r="E158" s="103">
        <f>(C158-D158)</f>
        <v/>
      </c>
      <c r="F158" s="45">
        <f>((E158*0.2*0.8*1000)/B158)/1</f>
        <v/>
      </c>
      <c r="G158" t="s">
        <v>222</v>
      </c>
      <c r="H158" t="n">
        <v>78.2</v>
      </c>
      <c r="I158" s="103">
        <f>(G158-H158)</f>
        <v/>
      </c>
      <c r="J158" s="57">
        <f>(E158+I158)</f>
        <v/>
      </c>
      <c r="K158" s="57">
        <f>(J158/B158)*1000</f>
        <v/>
      </c>
      <c r="L158" s="2">
        <f>E158/J158</f>
        <v/>
      </c>
      <c r="O158" s="26" t="s">
        <v>319</v>
      </c>
      <c r="P158" s="110">
        <f>J44</f>
        <v/>
      </c>
      <c r="Q158" s="110">
        <f>J79</f>
        <v/>
      </c>
      <c r="R158" s="110">
        <f>J114</f>
        <v/>
      </c>
      <c r="S158" s="110">
        <f>J149</f>
        <v/>
      </c>
      <c r="T158" s="110">
        <f>J184</f>
        <v/>
      </c>
      <c r="U158" s="110">
        <f>J219</f>
        <v/>
      </c>
      <c r="V158" s="110">
        <f>J254</f>
        <v/>
      </c>
      <c r="W158" s="110">
        <f>J289</f>
        <v/>
      </c>
      <c r="X158" s="110">
        <f>J324</f>
        <v/>
      </c>
      <c r="Y158" s="110">
        <f>J359</f>
        <v/>
      </c>
      <c r="Z158" s="110">
        <f>J394</f>
        <v/>
      </c>
      <c r="AA158" s="110">
        <f>J429</f>
        <v/>
      </c>
      <c r="AB158" s="110">
        <f>J464</f>
        <v/>
      </c>
      <c r="AC158" s="110">
        <f>J499</f>
        <v/>
      </c>
      <c r="AD158" s="110">
        <f>J534</f>
        <v/>
      </c>
      <c r="AE158" s="110">
        <f>J569</f>
        <v/>
      </c>
      <c r="AF158" s="110">
        <f>J604</f>
        <v/>
      </c>
      <c r="AG158" s="110">
        <f>J639</f>
        <v/>
      </c>
      <c r="AH158" s="110">
        <f>J674</f>
        <v/>
      </c>
      <c r="AI158" s="110">
        <f>J709</f>
        <v/>
      </c>
      <c r="AJ158" s="110">
        <f>J744</f>
        <v/>
      </c>
      <c r="AK158" s="110">
        <f>J779</f>
        <v/>
      </c>
      <c r="AL158" s="110">
        <f>J814</f>
        <v/>
      </c>
      <c r="AM158" s="110">
        <f>J849</f>
        <v/>
      </c>
      <c r="AN158" s="110">
        <f>J884</f>
        <v/>
      </c>
    </row>
    <row customHeight="1" ht="15.75" r="159" s="129" spans="1:56">
      <c r="A159" s="15" t="s">
        <v>120</v>
      </c>
      <c r="B159" t="s">
        <v>121</v>
      </c>
      <c r="C159" s="104" t="s">
        <v>77</v>
      </c>
      <c r="D159" s="105" t="n">
        <v>84.2</v>
      </c>
      <c r="E159" s="103">
        <f>(C159-D159)</f>
        <v/>
      </c>
      <c r="F159" s="45">
        <f>((E159*0.2*0.8*1000)/B159)/1</f>
        <v/>
      </c>
      <c r="G159" t="s">
        <v>243</v>
      </c>
      <c r="H159" t="n">
        <v>86.2</v>
      </c>
      <c r="I159" s="103">
        <f>(G159-H159)</f>
        <v/>
      </c>
      <c r="J159" s="57">
        <f>(E159+I159)</f>
        <v/>
      </c>
      <c r="K159" s="57">
        <f>(J159/B159)*1000</f>
        <v/>
      </c>
      <c r="L159" s="2">
        <f>E159/J159</f>
        <v/>
      </c>
      <c r="N159" s="131" t="s">
        <v>322</v>
      </c>
      <c r="O159" s="25" t="s">
        <v>200</v>
      </c>
      <c r="P159" s="109">
        <f>K43</f>
        <v/>
      </c>
      <c r="Q159" s="109">
        <f>K78</f>
        <v/>
      </c>
      <c r="R159" s="109">
        <f>K113</f>
        <v/>
      </c>
      <c r="S159" s="109">
        <f>K148</f>
        <v/>
      </c>
      <c r="T159" s="109">
        <f>K183</f>
        <v/>
      </c>
      <c r="U159" s="109">
        <f>K218</f>
        <v/>
      </c>
      <c r="V159" s="109">
        <f>K253</f>
        <v/>
      </c>
      <c r="W159" s="109">
        <f>K288</f>
        <v/>
      </c>
      <c r="X159" s="109">
        <f>K323</f>
        <v/>
      </c>
      <c r="Y159" s="109">
        <f>K358</f>
        <v/>
      </c>
      <c r="Z159" s="109">
        <f>K393</f>
        <v/>
      </c>
      <c r="AA159" s="109">
        <f>K428</f>
        <v/>
      </c>
      <c r="AB159" s="109">
        <f>K463</f>
        <v/>
      </c>
      <c r="AC159" s="109">
        <f>K498</f>
        <v/>
      </c>
      <c r="AD159" s="109">
        <f>K533</f>
        <v/>
      </c>
      <c r="AE159" s="109">
        <f>K568</f>
        <v/>
      </c>
      <c r="AF159" s="109">
        <f>K603</f>
        <v/>
      </c>
      <c r="AG159" s="109">
        <f>K638</f>
        <v/>
      </c>
      <c r="AH159" s="109">
        <f>K673</f>
        <v/>
      </c>
      <c r="AI159" s="109">
        <f>K708</f>
        <v/>
      </c>
      <c r="AJ159" s="109">
        <f>K743</f>
        <v/>
      </c>
      <c r="AK159" s="109">
        <f>K778</f>
        <v/>
      </c>
      <c r="AL159" s="109">
        <f>K813</f>
        <v/>
      </c>
      <c r="AM159" s="109">
        <f>K848</f>
        <v/>
      </c>
      <c r="AN159" s="109">
        <f>K883</f>
        <v/>
      </c>
    </row>
    <row customHeight="1" ht="15.75" r="160" s="129" spans="1:56" thickBot="1">
      <c r="A160" s="15" t="s">
        <v>125</v>
      </c>
      <c r="B160" t="s">
        <v>126</v>
      </c>
      <c r="C160" s="104" t="s">
        <v>323</v>
      </c>
      <c r="D160" s="105" t="n">
        <v>72.59999999999999</v>
      </c>
      <c r="E160" s="103">
        <f>(C160-D160)</f>
        <v/>
      </c>
      <c r="F160" s="45">
        <f>((E160*0.2*0.8*1000)/B160)/1</f>
        <v/>
      </c>
      <c r="G160" t="s">
        <v>215</v>
      </c>
      <c r="H160" t="n">
        <v>80.8</v>
      </c>
      <c r="I160" s="103">
        <f>(G160-H160)</f>
        <v/>
      </c>
      <c r="J160" s="57">
        <f>(E160+I160)</f>
        <v/>
      </c>
      <c r="K160" s="57">
        <f>(J160/B160)*1000</f>
        <v/>
      </c>
      <c r="L160" s="2">
        <f>E160/J160</f>
        <v/>
      </c>
      <c r="O160" s="27" t="s">
        <v>319</v>
      </c>
      <c r="P160" s="110">
        <f>K44</f>
        <v/>
      </c>
      <c r="Q160" s="110">
        <f>K79</f>
        <v/>
      </c>
      <c r="R160" s="110">
        <f>K114</f>
        <v/>
      </c>
      <c r="S160" s="110">
        <f>K149</f>
        <v/>
      </c>
      <c r="T160" s="110">
        <f>K184</f>
        <v/>
      </c>
      <c r="U160" s="110">
        <f>K219</f>
        <v/>
      </c>
      <c r="V160" s="110">
        <f>K254</f>
        <v/>
      </c>
      <c r="W160" s="110">
        <f>K289</f>
        <v/>
      </c>
      <c r="X160" s="110">
        <f>K324</f>
        <v/>
      </c>
      <c r="Y160" s="110">
        <f>K359</f>
        <v/>
      </c>
      <c r="Z160" s="110">
        <f>K394</f>
        <v/>
      </c>
      <c r="AA160" s="110">
        <f>K429</f>
        <v/>
      </c>
      <c r="AB160" s="110">
        <f>K464</f>
        <v/>
      </c>
      <c r="AC160" s="110">
        <f>K499</f>
        <v/>
      </c>
      <c r="AD160" s="110">
        <f>K534</f>
        <v/>
      </c>
      <c r="AE160" s="110">
        <f>K569</f>
        <v/>
      </c>
      <c r="AF160" s="110">
        <f>K604</f>
        <v/>
      </c>
      <c r="AG160" s="110">
        <f>K639</f>
        <v/>
      </c>
      <c r="AH160" s="110">
        <f>K674</f>
        <v/>
      </c>
      <c r="AI160" s="110">
        <f>K709</f>
        <v/>
      </c>
      <c r="AJ160" s="110">
        <f>K744</f>
        <v/>
      </c>
      <c r="AK160" s="110">
        <f>K779</f>
        <v/>
      </c>
      <c r="AL160" s="110">
        <f>K814</f>
        <v/>
      </c>
      <c r="AM160" s="110">
        <f>K849</f>
        <v/>
      </c>
      <c r="AN160" s="110">
        <f>K884</f>
        <v/>
      </c>
    </row>
    <row customHeight="1" ht="15.75" r="161" s="129" spans="1:56">
      <c r="A161" s="15" t="s">
        <v>130</v>
      </c>
      <c r="B161" t="s">
        <v>131</v>
      </c>
      <c r="C161" s="104" t="s">
        <v>324</v>
      </c>
      <c r="D161" s="105" t="n">
        <v>76.7</v>
      </c>
      <c r="E161" s="103">
        <f>(C161-D161)</f>
        <v/>
      </c>
      <c r="F161" s="45">
        <f>((E161*0.2*0.8*1000)/B161)/1</f>
        <v/>
      </c>
      <c r="G161" t="s">
        <v>185</v>
      </c>
      <c r="H161" t="n">
        <v>83.09999999999999</v>
      </c>
      <c r="I161" s="103">
        <f>(G161-H161)</f>
        <v/>
      </c>
      <c r="J161" s="57">
        <f>(E161+I161)</f>
        <v/>
      </c>
      <c r="K161" s="57">
        <f>(J161/B161)*1000</f>
        <v/>
      </c>
      <c r="L161" s="2">
        <f>E161/J161</f>
        <v/>
      </c>
      <c r="N161" s="131" t="s">
        <v>29</v>
      </c>
      <c r="O161" s="24" t="s">
        <v>200</v>
      </c>
      <c r="P161" s="111">
        <f>L43</f>
        <v/>
      </c>
      <c r="Q161" s="111">
        <f>L78</f>
        <v/>
      </c>
      <c r="R161" s="111">
        <f>L113</f>
        <v/>
      </c>
      <c r="S161" s="111">
        <f>L148</f>
        <v/>
      </c>
      <c r="T161" s="111">
        <f>L183</f>
        <v/>
      </c>
      <c r="U161" s="111">
        <f>L218</f>
        <v/>
      </c>
      <c r="V161" s="111">
        <f>L253</f>
        <v/>
      </c>
      <c r="W161" s="111">
        <f>L288</f>
        <v/>
      </c>
      <c r="X161" s="111">
        <f>L323</f>
        <v/>
      </c>
      <c r="Y161" s="111">
        <f>L358</f>
        <v/>
      </c>
      <c r="Z161" s="111">
        <f>L393</f>
        <v/>
      </c>
      <c r="AA161" s="111">
        <f>L428</f>
        <v/>
      </c>
      <c r="AB161" s="111">
        <f>L463</f>
        <v/>
      </c>
      <c r="AC161" s="111">
        <f>L498</f>
        <v/>
      </c>
      <c r="AD161" s="111">
        <f>L533</f>
        <v/>
      </c>
      <c r="AE161" s="111">
        <f>L568</f>
        <v/>
      </c>
      <c r="AF161" s="111">
        <f>L603</f>
        <v/>
      </c>
      <c r="AG161" s="111">
        <f>L638</f>
        <v/>
      </c>
      <c r="AH161" s="111">
        <f>L673</f>
        <v/>
      </c>
      <c r="AI161" s="111">
        <f>L708</f>
        <v/>
      </c>
      <c r="AJ161" s="111">
        <f>L743</f>
        <v/>
      </c>
      <c r="AK161" s="111">
        <f>L778</f>
        <v/>
      </c>
      <c r="AL161" s="111">
        <f>L813</f>
        <v/>
      </c>
      <c r="AM161" s="111">
        <f>L848</f>
        <v/>
      </c>
      <c r="AN161" s="111">
        <f>L883</f>
        <v/>
      </c>
    </row>
    <row customHeight="1" ht="15.75" r="162" s="129" spans="1:56" thickBot="1">
      <c r="A162" s="15" t="s">
        <v>134</v>
      </c>
      <c r="B162" t="s">
        <v>135</v>
      </c>
      <c r="C162" s="104" t="s">
        <v>231</v>
      </c>
      <c r="D162" s="105" t="n">
        <v>78.90000000000001</v>
      </c>
      <c r="E162" s="103">
        <f>(C162-D162)</f>
        <v/>
      </c>
      <c r="F162" s="45">
        <f>((E162*0.2*0.8*1000)/B162)/1</f>
        <v/>
      </c>
      <c r="G162" t="s">
        <v>274</v>
      </c>
      <c r="H162" t="n">
        <v>76.7</v>
      </c>
      <c r="I162" s="103">
        <f>(G162-H162)</f>
        <v/>
      </c>
      <c r="J162" s="57">
        <f>(E162+I162)</f>
        <v/>
      </c>
      <c r="K162" s="57">
        <f>(J162/B162)*1000</f>
        <v/>
      </c>
      <c r="L162" s="2">
        <f>E162/J162</f>
        <v/>
      </c>
      <c r="O162" s="26" t="s">
        <v>319</v>
      </c>
      <c r="P162" s="112">
        <f>L44</f>
        <v/>
      </c>
      <c r="Q162" s="112">
        <f>L79</f>
        <v/>
      </c>
      <c r="R162" s="112">
        <f>L114</f>
        <v/>
      </c>
      <c r="S162" s="112">
        <f>L149</f>
        <v/>
      </c>
      <c r="T162" s="112">
        <f>L184</f>
        <v/>
      </c>
      <c r="U162" s="112">
        <f>L219</f>
        <v/>
      </c>
      <c r="V162" s="112">
        <f>L254</f>
        <v/>
      </c>
      <c r="W162" s="112">
        <f>L289</f>
        <v/>
      </c>
      <c r="X162" s="112">
        <f>L324</f>
        <v/>
      </c>
      <c r="Y162" s="112">
        <f>L359</f>
        <v/>
      </c>
      <c r="Z162" s="112">
        <f>L394</f>
        <v/>
      </c>
      <c r="AA162" s="112">
        <f>L429</f>
        <v/>
      </c>
      <c r="AB162" s="112">
        <f>L464</f>
        <v/>
      </c>
      <c r="AC162" s="112">
        <f>L499</f>
        <v/>
      </c>
      <c r="AD162" s="112">
        <f>L534</f>
        <v/>
      </c>
      <c r="AE162" s="112">
        <f>L569</f>
        <v/>
      </c>
      <c r="AF162" s="112">
        <f>L604</f>
        <v/>
      </c>
      <c r="AG162" s="112">
        <f>L639</f>
        <v/>
      </c>
      <c r="AH162" s="112">
        <f>L674</f>
        <v/>
      </c>
      <c r="AI162" s="112">
        <f>L709</f>
        <v/>
      </c>
      <c r="AJ162" s="112">
        <f>L744</f>
        <v/>
      </c>
      <c r="AK162" s="112">
        <f>L779</f>
        <v/>
      </c>
      <c r="AL162" s="112">
        <f>L814</f>
        <v/>
      </c>
      <c r="AM162" s="112">
        <f>L849</f>
        <v/>
      </c>
      <c r="AN162" s="112">
        <f>L884</f>
        <v/>
      </c>
    </row>
    <row customHeight="1" ht="15.75" r="163" s="129" spans="1:56">
      <c r="A163" s="15" t="s">
        <v>138</v>
      </c>
      <c r="B163" t="s">
        <v>139</v>
      </c>
      <c r="C163" s="104" t="s">
        <v>87</v>
      </c>
      <c r="D163" s="105" t="n">
        <v>78.8</v>
      </c>
      <c r="E163" s="103">
        <f>(C163-D163)</f>
        <v/>
      </c>
      <c r="F163" s="45">
        <f>((E163*0.2*0.8*1000)/B163)/1</f>
        <v/>
      </c>
      <c r="G163" t="s">
        <v>92</v>
      </c>
      <c r="H163" t="n">
        <v>86.7</v>
      </c>
      <c r="I163" s="103">
        <f>(G163-H163)</f>
        <v/>
      </c>
      <c r="J163" s="57">
        <f>(E163+I163)</f>
        <v/>
      </c>
      <c r="K163" s="57">
        <f>(J163/B163)*1000</f>
        <v/>
      </c>
      <c r="L163" s="2">
        <f>E163/J163</f>
        <v/>
      </c>
    </row>
    <row customHeight="1" ht="15.75" r="164" s="129" spans="1:56">
      <c r="A164" s="15" t="s">
        <v>143</v>
      </c>
      <c r="B164" t="s">
        <v>144</v>
      </c>
      <c r="C164" s="104" t="s">
        <v>228</v>
      </c>
      <c r="D164" s="105" t="n">
        <v>46.8</v>
      </c>
      <c r="E164" s="103">
        <f>(C164-D164)</f>
        <v/>
      </c>
      <c r="F164" s="45">
        <f>((E164*0.2*0.8*1000)/B164)/1</f>
        <v/>
      </c>
      <c r="G164" t="s">
        <v>325</v>
      </c>
      <c r="H164" t="n">
        <v>72.09999999999999</v>
      </c>
      <c r="I164" s="103">
        <f>(G164-H164)</f>
        <v/>
      </c>
      <c r="J164" s="57">
        <f>(E164+I164)</f>
        <v/>
      </c>
      <c r="K164" s="57">
        <f>(J164/B164)*1000</f>
        <v/>
      </c>
      <c r="L164" s="2">
        <f>E164/J164</f>
        <v/>
      </c>
    </row>
    <row customHeight="1" ht="15.75" r="165" s="129" spans="1:56">
      <c r="A165" s="15" t="s">
        <v>148</v>
      </c>
      <c r="B165" t="s">
        <v>135</v>
      </c>
      <c r="C165" s="104" t="s">
        <v>326</v>
      </c>
      <c r="D165" s="105" t="n">
        <v>76.3</v>
      </c>
      <c r="E165" s="103">
        <f>(C165-D165)</f>
        <v/>
      </c>
      <c r="F165" s="45">
        <f>((E165*0.2*0.8*1000)/B165)/1</f>
        <v/>
      </c>
      <c r="G165" t="s">
        <v>83</v>
      </c>
      <c r="H165" t="n">
        <v>87.09999999999999</v>
      </c>
      <c r="I165" s="103">
        <f>(G165-H165)</f>
        <v/>
      </c>
      <c r="J165" s="57">
        <f>(E165+I165)</f>
        <v/>
      </c>
      <c r="K165" s="57">
        <f>(J165/B165)*1000</f>
        <v/>
      </c>
      <c r="L165" s="2">
        <f>E165/J165</f>
        <v/>
      </c>
    </row>
    <row customHeight="1" ht="15.75" r="166" s="129" spans="1:56">
      <c r="A166" s="15" t="s">
        <v>150</v>
      </c>
      <c r="B166" t="s">
        <v>151</v>
      </c>
      <c r="C166" s="104" t="s">
        <v>302</v>
      </c>
      <c r="D166" s="105" t="n">
        <v>74.90000000000001</v>
      </c>
      <c r="E166" s="103">
        <f>(C166-D166)</f>
        <v/>
      </c>
      <c r="F166" s="45">
        <f>((E166*0.2*0.8*1000)/B166)/1</f>
        <v/>
      </c>
      <c r="G166" t="s">
        <v>101</v>
      </c>
      <c r="H166" t="n">
        <v>90.40000000000001</v>
      </c>
      <c r="I166" s="103">
        <f>(G166-H166)</f>
        <v/>
      </c>
      <c r="J166" s="57">
        <f>(E166+I166)</f>
        <v/>
      </c>
      <c r="K166" s="57">
        <f>(J166/B166)*1000</f>
        <v/>
      </c>
      <c r="L166" s="2">
        <f>E166/J166</f>
        <v/>
      </c>
    </row>
    <row customHeight="1" ht="15.75" r="167" s="129" spans="1:56">
      <c r="A167" s="15" t="s">
        <v>155</v>
      </c>
      <c r="B167" t="s">
        <v>156</v>
      </c>
      <c r="C167" s="104" t="s">
        <v>327</v>
      </c>
      <c r="D167" s="105" t="n">
        <v>78.2</v>
      </c>
      <c r="E167" s="103">
        <f>(C167-D167)</f>
        <v/>
      </c>
      <c r="F167" s="45">
        <f>((E167*0.2*0.8*1000)/B167)/1</f>
        <v/>
      </c>
      <c r="G167" t="s">
        <v>77</v>
      </c>
      <c r="H167" t="n">
        <v>82.8</v>
      </c>
      <c r="I167" s="103">
        <f>(G167-H167)</f>
        <v/>
      </c>
      <c r="J167" s="57">
        <f>(E167+I167)</f>
        <v/>
      </c>
      <c r="K167" s="57">
        <f>(J167/B167)*1000</f>
        <v/>
      </c>
      <c r="L167" s="2">
        <f>E167/J167</f>
        <v/>
      </c>
    </row>
    <row customHeight="1" ht="15.75" r="168" s="129" spans="1:56">
      <c r="A168" s="15" t="s">
        <v>159</v>
      </c>
      <c r="B168" t="s">
        <v>160</v>
      </c>
      <c r="C168" s="104" t="s">
        <v>328</v>
      </c>
      <c r="D168" s="104" t="n">
        <v>70.90000000000001</v>
      </c>
      <c r="E168" s="103">
        <f>(C168-D168)</f>
        <v/>
      </c>
      <c r="F168" s="45">
        <f>((E168*0.2*0.8*1000)/B168)/1</f>
        <v/>
      </c>
      <c r="G168" t="s">
        <v>287</v>
      </c>
      <c r="H168" t="n">
        <v>80.90000000000001</v>
      </c>
      <c r="I168" s="103">
        <f>(G168-H168)</f>
        <v/>
      </c>
      <c r="J168" s="57">
        <f>(E168+I168)</f>
        <v/>
      </c>
      <c r="K168" s="57">
        <f>(J168/B168)*1000</f>
        <v/>
      </c>
      <c r="L168" s="2">
        <f>E168/J168</f>
        <v/>
      </c>
    </row>
    <row customHeight="1" ht="15.75" r="169" s="129" spans="1:56">
      <c r="A169" s="15" t="s">
        <v>163</v>
      </c>
      <c r="B169" t="s">
        <v>164</v>
      </c>
      <c r="C169" s="104" t="s">
        <v>329</v>
      </c>
      <c r="D169" s="104" t="n">
        <v>79.90000000000001</v>
      </c>
      <c r="E169" s="103">
        <f>(C169-D169)</f>
        <v/>
      </c>
      <c r="F169" s="45">
        <f>((E169*0.2*0.8*1000)/B169)/1</f>
        <v/>
      </c>
      <c r="G169" t="s">
        <v>285</v>
      </c>
      <c r="H169" t="n">
        <v>81.3</v>
      </c>
      <c r="I169" s="103">
        <f>(G169-H169)</f>
        <v/>
      </c>
      <c r="J169" s="57">
        <f>(E169+I169)</f>
        <v/>
      </c>
      <c r="K169" s="57">
        <f>(J169/B169)*1000</f>
        <v/>
      </c>
      <c r="L169" s="2">
        <f>E169/J169</f>
        <v/>
      </c>
    </row>
    <row customHeight="1" ht="15.75" r="170" s="129" spans="1:56">
      <c r="A170" s="15" t="s">
        <v>167</v>
      </c>
      <c r="B170" t="s">
        <v>168</v>
      </c>
      <c r="C170" s="104" t="s">
        <v>294</v>
      </c>
      <c r="D170" s="104" t="n">
        <v>78.40000000000001</v>
      </c>
      <c r="E170" s="103">
        <f>(C170-D170)</f>
        <v/>
      </c>
      <c r="F170" s="45">
        <f>((E170*0.2*0.8*1000)/B170)/1</f>
        <v/>
      </c>
      <c r="G170" t="s">
        <v>238</v>
      </c>
      <c r="H170" t="n">
        <v>86.40000000000001</v>
      </c>
      <c r="I170" s="103">
        <f>(G170-H170)</f>
        <v/>
      </c>
      <c r="J170" s="57">
        <f>(E170+I170)</f>
        <v/>
      </c>
      <c r="K170" s="57">
        <f>(J170/B170)*1000</f>
        <v/>
      </c>
      <c r="L170" s="2">
        <f>E170/J170</f>
        <v/>
      </c>
    </row>
    <row customHeight="1" ht="15.75" r="171" s="129" spans="1:56">
      <c r="A171" s="15" t="s">
        <v>171</v>
      </c>
      <c r="B171" t="s">
        <v>172</v>
      </c>
      <c r="C171" s="104" t="s">
        <v>52</v>
      </c>
      <c r="D171" s="104" t="n">
        <v>81.7</v>
      </c>
      <c r="E171" s="103">
        <f>(C171-D171)</f>
        <v/>
      </c>
      <c r="F171" s="45">
        <f>((E171*0.2*0.8*1000)/B171)/1</f>
        <v/>
      </c>
      <c r="G171" t="s">
        <v>264</v>
      </c>
      <c r="H171" t="n">
        <v>76.8</v>
      </c>
      <c r="I171" s="103">
        <f>(G171-H171)</f>
        <v/>
      </c>
      <c r="J171" s="57">
        <f>(E171+I171)</f>
        <v/>
      </c>
      <c r="K171" s="57">
        <f>(J171/B171)*1000</f>
        <v/>
      </c>
      <c r="L171" s="2">
        <f>E171/J171</f>
        <v/>
      </c>
    </row>
    <row customHeight="1" ht="15.75" r="172" s="129" spans="1:56">
      <c r="A172" s="15" t="s">
        <v>175</v>
      </c>
      <c r="B172" t="s">
        <v>164</v>
      </c>
      <c r="C172" s="104" t="s">
        <v>245</v>
      </c>
      <c r="D172" s="104" t="n">
        <v>73.7</v>
      </c>
      <c r="E172" s="103">
        <f>(C172-D172)</f>
        <v/>
      </c>
      <c r="F172" s="45">
        <f>((E172*0.2*0.8*1000)/B172)/1</f>
        <v/>
      </c>
      <c r="G172" t="s">
        <v>330</v>
      </c>
      <c r="H172" t="n">
        <v>88.90000000000001</v>
      </c>
      <c r="I172" s="103">
        <f>(G172-H172)</f>
        <v/>
      </c>
      <c r="J172" s="57">
        <f>(E172+I172)</f>
        <v/>
      </c>
      <c r="K172" s="57">
        <f>(J172/B172)*1000</f>
        <v/>
      </c>
      <c r="L172" s="2">
        <f>E172/J172</f>
        <v/>
      </c>
    </row>
    <row customHeight="1" ht="15.75" r="173" s="129" spans="1:56">
      <c r="A173" s="15" t="s">
        <v>178</v>
      </c>
      <c r="B173" t="s">
        <v>179</v>
      </c>
      <c r="C173" s="104" t="s">
        <v>220</v>
      </c>
      <c r="D173" s="104" t="n">
        <v>75.5</v>
      </c>
      <c r="E173" s="103">
        <f>(C173-D173)</f>
        <v/>
      </c>
      <c r="F173" s="45">
        <f>((E173*0.2*0.8*1000)/B173)/1</f>
        <v/>
      </c>
      <c r="G173" t="s">
        <v>132</v>
      </c>
      <c r="H173" t="n">
        <v>80.2</v>
      </c>
      <c r="I173" s="103">
        <f>(G173-H173)</f>
        <v/>
      </c>
      <c r="J173" s="57">
        <f>(E173+I173)</f>
        <v/>
      </c>
      <c r="K173" s="57">
        <f>(J173/B173)*1000</f>
        <v/>
      </c>
      <c r="L173" s="2">
        <f>E173/J173</f>
        <v/>
      </c>
    </row>
    <row customHeight="1" ht="15.75" r="174" s="129" spans="1:56">
      <c r="A174" s="15" t="s">
        <v>182</v>
      </c>
      <c r="B174" t="s">
        <v>183</v>
      </c>
      <c r="C174" s="104" t="s">
        <v>226</v>
      </c>
      <c r="D174" s="104" t="n">
        <v>84.40000000000001</v>
      </c>
      <c r="E174" s="103">
        <f>(C174-D174)</f>
        <v/>
      </c>
      <c r="F174" s="45">
        <f>((E174*0.2*0.8*1000)/B174)/1</f>
        <v/>
      </c>
      <c r="G174" t="s">
        <v>331</v>
      </c>
      <c r="H174" t="n">
        <v>76</v>
      </c>
      <c r="I174" s="103">
        <f>(G174-H174)</f>
        <v/>
      </c>
      <c r="J174" s="57">
        <f>(E174+I174)</f>
        <v/>
      </c>
      <c r="K174" s="57">
        <f>(J174/B174)*1000</f>
        <v/>
      </c>
      <c r="L174" s="2">
        <f>E174/J174</f>
        <v/>
      </c>
    </row>
    <row customHeight="1" ht="15.75" r="175" s="129" spans="1:56">
      <c r="A175" s="15" t="s">
        <v>187</v>
      </c>
      <c r="B175" t="s">
        <v>188</v>
      </c>
      <c r="C175" s="104" t="s">
        <v>332</v>
      </c>
      <c r="D175" s="104" t="n">
        <v>68.90000000000001</v>
      </c>
      <c r="E175" s="103">
        <f>(C175-D175)</f>
        <v/>
      </c>
      <c r="F175" s="45">
        <f>((E175*0.2*0.8*1000)/B175)/1</f>
        <v/>
      </c>
      <c r="G175" t="s">
        <v>333</v>
      </c>
      <c r="H175" t="n">
        <v>77.8</v>
      </c>
      <c r="I175" s="103">
        <f>(G175-H175)</f>
        <v/>
      </c>
      <c r="J175" s="57">
        <f>(E175+I175)</f>
        <v/>
      </c>
      <c r="K175" s="57">
        <f>(J175/B175)*1000</f>
        <v/>
      </c>
      <c r="L175" s="2">
        <f>E175/J175</f>
        <v/>
      </c>
    </row>
    <row customHeight="1" ht="15.75" r="176" s="129" spans="1:56">
      <c r="A176" s="15" t="s">
        <v>191</v>
      </c>
      <c r="B176" t="s">
        <v>192</v>
      </c>
      <c r="C176" s="104" t="s">
        <v>229</v>
      </c>
      <c r="D176" s="104" t="n">
        <v>79.59999999999999</v>
      </c>
      <c r="E176" s="103">
        <f>(C176-D176)</f>
        <v/>
      </c>
      <c r="F176" s="45">
        <f>((E176*0.2*0.8*1000)/B176)/1</f>
        <v/>
      </c>
      <c r="G176" t="s">
        <v>285</v>
      </c>
      <c r="H176" t="n">
        <v>79</v>
      </c>
      <c r="I176" s="103">
        <f>(G176-H176)</f>
        <v/>
      </c>
      <c r="J176" s="57">
        <f>(E176+I176)</f>
        <v/>
      </c>
      <c r="K176" s="57">
        <f>(J176/B176)*1000</f>
        <v/>
      </c>
      <c r="L176" s="2">
        <f>E176/J176</f>
        <v/>
      </c>
    </row>
    <row customHeight="1" ht="15.75" r="177" s="129" spans="1:56" thickBot="1">
      <c r="A177" s="15" t="s">
        <v>196</v>
      </c>
      <c r="B177" t="s">
        <v>135</v>
      </c>
      <c r="C177" s="104" t="s">
        <v>334</v>
      </c>
      <c r="D177" s="104" t="n">
        <v>69.2</v>
      </c>
      <c r="E177" s="103">
        <f>(C177-D177)</f>
        <v/>
      </c>
      <c r="F177" s="45">
        <f>((E177*0.2*0.8*1000)/B177)/1</f>
        <v/>
      </c>
      <c r="G177" t="s">
        <v>33</v>
      </c>
      <c r="H177" t="n">
        <v>85.2</v>
      </c>
      <c r="I177" s="103">
        <f>(G177-H177)</f>
        <v/>
      </c>
      <c r="J177" s="57">
        <f>(E177+I177)</f>
        <v/>
      </c>
      <c r="K177" s="57">
        <f>(J177/B177)*1000</f>
        <v/>
      </c>
      <c r="L177" s="2">
        <f>E177/J177</f>
        <v/>
      </c>
    </row>
    <row customHeight="1" ht="15.75" r="178" s="129" spans="1:56">
      <c r="A178" s="16" t="s">
        <v>200</v>
      </c>
      <c r="B178" s="106">
        <f>AVERAGE(B138:B167)</f>
        <v/>
      </c>
      <c r="C178" s="107" t="n"/>
      <c r="D178" s="107" t="n"/>
      <c r="E178" s="5">
        <f>AVERAGE(E138:E167)</f>
        <v/>
      </c>
      <c r="F178" s="106">
        <f>AVERAGE(F138:F167)</f>
        <v/>
      </c>
      <c r="G178" s="107" t="n"/>
      <c r="H178" s="107" t="n"/>
      <c r="I178" s="5">
        <f>AVERAGE(I138:I167)</f>
        <v/>
      </c>
      <c r="J178" s="106">
        <f>AVERAGE(J138:J167)</f>
        <v/>
      </c>
      <c r="K178" s="106">
        <f>AVERAGE(K138:K167)</f>
        <v/>
      </c>
      <c r="L178" s="106">
        <f>AVERAGE(L138:L167)</f>
        <v/>
      </c>
    </row>
    <row customHeight="1" ht="15.75" r="179" s="129" spans="1:56" thickBot="1">
      <c r="A179" s="17" t="s">
        <v>14</v>
      </c>
      <c r="B179" s="6">
        <f>STDEV(B138:B167)/SQRT(COUNTA(B138:B167))</f>
        <v/>
      </c>
      <c r="C179" s="108" t="n"/>
      <c r="D179" s="108" t="n"/>
      <c r="E179" s="8" t="n"/>
      <c r="F179" s="6">
        <f>STDEV(F138:F167)/SQRT(COUNTA(F138:F167))</f>
        <v/>
      </c>
      <c r="G179" s="108" t="n"/>
      <c r="H179" s="108" t="n"/>
      <c r="I179" s="8" t="n"/>
      <c r="J179" s="6">
        <f>STDEV(J138:J167)/SQRT(COUNTA(J138:J167))</f>
        <v/>
      </c>
      <c r="K179" s="6">
        <f>STDEV(K138:K167)/SQRT(COUNTA(K138:K167))</f>
        <v/>
      </c>
      <c r="L179" s="6">
        <f>STDEV(L138:L167)/SQRT(COUNTA(L138:L167))</f>
        <v/>
      </c>
    </row>
    <row customHeight="1" ht="15.75" r="180" s="129" spans="1:56" thickBot="1">
      <c r="A180" s="76" t="n"/>
      <c r="B180" s="77" t="n"/>
      <c r="C180" s="113" t="n"/>
      <c r="D180" s="114" t="n"/>
      <c r="E180" s="115" t="n"/>
      <c r="F180" s="78" t="n"/>
      <c r="G180" s="114" t="n"/>
      <c r="H180" s="113" t="n"/>
      <c r="I180" s="115" t="n"/>
      <c r="J180" s="79" t="n"/>
      <c r="K180" s="79" t="n"/>
      <c r="L180" s="80" t="n"/>
    </row>
    <row customHeight="1" ht="15.75" r="181" s="129" spans="1:56" thickBot="1">
      <c r="A181" s="14" t="s">
        <v>335</v>
      </c>
      <c r="B181" s="54" t="n"/>
      <c r="C181" s="127" t="s">
        <v>17</v>
      </c>
      <c r="F181" s="58" t="n"/>
      <c r="G181" s="127" t="s">
        <v>18</v>
      </c>
      <c r="J181" s="132" t="s">
        <v>19</v>
      </c>
    </row>
    <row customHeight="1" ht="15.75" r="182" s="129" spans="1:56" thickBot="1">
      <c r="A182" s="38" t="s">
        <v>336</v>
      </c>
      <c r="B182" s="9" t="s">
        <v>22</v>
      </c>
      <c r="C182" s="99" t="s">
        <v>23</v>
      </c>
      <c r="D182" s="100" t="s">
        <v>24</v>
      </c>
      <c r="E182" s="43" t="s">
        <v>25</v>
      </c>
      <c r="F182" s="59" t="s">
        <v>26</v>
      </c>
      <c r="G182" s="101" t="s">
        <v>23</v>
      </c>
      <c r="H182" s="102" t="s">
        <v>24</v>
      </c>
      <c r="I182" s="43" t="s">
        <v>25</v>
      </c>
      <c r="J182" s="61" t="s">
        <v>27</v>
      </c>
      <c r="K182" s="62" t="s">
        <v>28</v>
      </c>
      <c r="L182" s="63" t="s">
        <v>29</v>
      </c>
    </row>
    <row customHeight="1" ht="15.75" r="183" s="129" spans="1:56">
      <c r="A183" s="15" t="s">
        <v>31</v>
      </c>
      <c r="B183" t="s">
        <v>32</v>
      </c>
      <c r="C183" t="s">
        <v>316</v>
      </c>
      <c r="D183" t="n">
        <v>72.7</v>
      </c>
      <c r="E183" s="103">
        <f>(C183-D183)</f>
        <v/>
      </c>
      <c r="F183" s="45">
        <f>((E183*0.2*0.8*1000)/B183)/1</f>
        <v/>
      </c>
      <c r="G183" t="s">
        <v>307</v>
      </c>
      <c r="H183" t="n">
        <v>75.3</v>
      </c>
      <c r="I183" s="103">
        <f>(G183-H183)</f>
        <v/>
      </c>
      <c r="J183" s="57">
        <f>(E183+I183)</f>
        <v/>
      </c>
      <c r="K183" s="57">
        <f>(J183/B183)*1000</f>
        <v/>
      </c>
      <c r="L183" s="2">
        <f>E183/J183</f>
        <v/>
      </c>
    </row>
    <row customHeight="1" ht="15.75" r="184" s="129" spans="1:56">
      <c r="A184" s="15" t="s">
        <v>36</v>
      </c>
      <c r="B184" t="s">
        <v>37</v>
      </c>
      <c r="C184" t="s">
        <v>285</v>
      </c>
      <c r="D184" t="n">
        <v>79.2</v>
      </c>
      <c r="E184" s="103">
        <f>(C184-D184)</f>
        <v/>
      </c>
      <c r="F184" s="45">
        <f>((E184*0.2*0.8*1000)/B184)/1</f>
        <v/>
      </c>
      <c r="G184" t="s">
        <v>337</v>
      </c>
      <c r="H184" t="n">
        <v>76.8</v>
      </c>
      <c r="I184" s="103">
        <f>(G184-H184)</f>
        <v/>
      </c>
      <c r="J184" s="57">
        <f>(E184+I184)</f>
        <v/>
      </c>
      <c r="K184" s="57">
        <f>(J184/B184)*1000</f>
        <v/>
      </c>
      <c r="L184" s="2">
        <f>E184/J184</f>
        <v/>
      </c>
    </row>
    <row customHeight="1" ht="15.75" r="185" s="129" spans="1:56">
      <c r="A185" s="15" t="s">
        <v>41</v>
      </c>
      <c r="B185" t="s">
        <v>42</v>
      </c>
      <c r="C185" t="s">
        <v>338</v>
      </c>
      <c r="D185" t="n">
        <v>90.90000000000001</v>
      </c>
      <c r="E185" s="103">
        <f>(C185-D185)</f>
        <v/>
      </c>
      <c r="F185" s="45">
        <f>((E185*0.2*0.8*1000)/B185)/1</f>
        <v/>
      </c>
      <c r="G185" t="s">
        <v>308</v>
      </c>
      <c r="H185" t="n">
        <v>82.89999999999999</v>
      </c>
      <c r="I185" s="103">
        <f>(G185-H185)</f>
        <v/>
      </c>
      <c r="J185" s="57">
        <f>(E185+I185)</f>
        <v/>
      </c>
      <c r="K185" s="57">
        <f>(J185/B185)*1000</f>
        <v/>
      </c>
      <c r="L185" s="2">
        <f>E185/J185</f>
        <v/>
      </c>
    </row>
    <row customHeight="1" ht="15.75" r="186" s="129" spans="1:56">
      <c r="A186" s="15" t="s">
        <v>46</v>
      </c>
      <c r="B186" t="s">
        <v>47</v>
      </c>
      <c r="C186" t="s">
        <v>339</v>
      </c>
      <c r="D186" t="n">
        <v>69.90000000000001</v>
      </c>
      <c r="E186" s="103">
        <f>(C186-D186)</f>
        <v/>
      </c>
      <c r="F186" s="45">
        <f>((E186*0.2*0.8*1000)/B186)/1</f>
        <v/>
      </c>
      <c r="G186" t="s">
        <v>87</v>
      </c>
      <c r="H186" t="n">
        <v>81.59999999999999</v>
      </c>
      <c r="I186" s="103">
        <f>(G186-H186)</f>
        <v/>
      </c>
      <c r="J186" s="57">
        <f>(E186+I186)</f>
        <v/>
      </c>
      <c r="K186" s="57">
        <f>(J186/B186)*1000</f>
        <v/>
      </c>
      <c r="L186" s="2">
        <f>E186/J186</f>
        <v/>
      </c>
    </row>
    <row customHeight="1" ht="15.75" r="187" s="129" spans="1:56">
      <c r="A187" s="15" t="s">
        <v>50</v>
      </c>
      <c r="B187" t="s">
        <v>51</v>
      </c>
      <c r="C187" t="s">
        <v>340</v>
      </c>
      <c r="D187" t="n">
        <v>73</v>
      </c>
      <c r="E187" s="103">
        <f>(C187-D187)</f>
        <v/>
      </c>
      <c r="F187" s="45">
        <f>((E187*0.2*0.8*1000)/B187)/1</f>
        <v/>
      </c>
      <c r="G187" t="s">
        <v>341</v>
      </c>
      <c r="H187" t="n">
        <v>72.19999999999999</v>
      </c>
      <c r="I187" s="103">
        <f>(G187-H187)</f>
        <v/>
      </c>
      <c r="J187" s="57">
        <f>(E187+I187)</f>
        <v/>
      </c>
      <c r="K187" s="57">
        <f>(J187/B187)*1000</f>
        <v/>
      </c>
      <c r="L187" s="2">
        <f>E187/J187</f>
        <v/>
      </c>
    </row>
    <row customHeight="1" ht="15.75" r="188" s="129" spans="1:56">
      <c r="A188" s="15" t="s">
        <v>54</v>
      </c>
      <c r="B188" t="s">
        <v>55</v>
      </c>
      <c r="C188" t="s">
        <v>311</v>
      </c>
      <c r="D188" t="n">
        <v>80</v>
      </c>
      <c r="E188" s="103">
        <f>(C188-D188)</f>
        <v/>
      </c>
      <c r="F188" s="45">
        <f>((E188*0.2*0.8*1000)/B188)/1</f>
        <v/>
      </c>
      <c r="G188" t="s">
        <v>221</v>
      </c>
      <c r="H188" t="n">
        <v>80.5</v>
      </c>
      <c r="I188" s="103">
        <f>(G188-H188)</f>
        <v/>
      </c>
      <c r="J188" s="57">
        <f>(E188+I188)</f>
        <v/>
      </c>
      <c r="K188" s="57">
        <f>(J188/B188)*1000</f>
        <v/>
      </c>
      <c r="L188" s="2">
        <f>E188/J188</f>
        <v/>
      </c>
    </row>
    <row customHeight="1" ht="15.75" r="189" s="129" spans="1:56">
      <c r="A189" s="15" t="s">
        <v>58</v>
      </c>
      <c r="B189" t="s">
        <v>47</v>
      </c>
      <c r="C189" t="s">
        <v>205</v>
      </c>
      <c r="D189" t="n">
        <v>76.7</v>
      </c>
      <c r="E189" s="103">
        <f>(C189-D189)</f>
        <v/>
      </c>
      <c r="F189" s="45">
        <f>((E189*0.2*0.8*1000)/B189)/1</f>
        <v/>
      </c>
      <c r="G189" t="s">
        <v>342</v>
      </c>
      <c r="H189" t="n">
        <v>69.09999999999999</v>
      </c>
      <c r="I189" s="103">
        <f>(G189-H189)</f>
        <v/>
      </c>
      <c r="J189" s="57">
        <f>(E189+I189)</f>
        <v/>
      </c>
      <c r="K189" s="57">
        <f>(J189/B189)*1000</f>
        <v/>
      </c>
      <c r="L189" s="2">
        <f>E189/J189</f>
        <v/>
      </c>
    </row>
    <row customHeight="1" ht="15.75" r="190" s="129" spans="1:56">
      <c r="A190" s="15" t="s">
        <v>62</v>
      </c>
      <c r="B190" t="s">
        <v>63</v>
      </c>
      <c r="C190" t="s">
        <v>343</v>
      </c>
      <c r="D190" t="n">
        <v>73.3</v>
      </c>
      <c r="E190" s="103">
        <f>(C190-D190)</f>
        <v/>
      </c>
      <c r="F190" s="45">
        <f>((E190*0.2*0.8*1000)/B190)/1</f>
        <v/>
      </c>
      <c r="G190" t="s">
        <v>298</v>
      </c>
      <c r="H190" t="n">
        <v>86.59999999999999</v>
      </c>
      <c r="I190" s="103">
        <f>(G190-H190)</f>
        <v/>
      </c>
      <c r="J190" s="57">
        <f>(E190+I190)</f>
        <v/>
      </c>
      <c r="K190" s="57">
        <f>(J190/B190)*1000</f>
        <v/>
      </c>
      <c r="L190" s="2">
        <f>E190/J190</f>
        <v/>
      </c>
    </row>
    <row customHeight="1" ht="15.75" r="191" s="129" spans="1:56">
      <c r="A191" s="15" t="s">
        <v>67</v>
      </c>
      <c r="B191" t="s">
        <v>63</v>
      </c>
      <c r="C191" t="s">
        <v>272</v>
      </c>
      <c r="D191" t="n">
        <v>78.40000000000001</v>
      </c>
      <c r="E191" s="103">
        <f>(C191-D191)</f>
        <v/>
      </c>
      <c r="F191" s="45">
        <f>((E191*0.2*0.8*1000)/B191)/1</f>
        <v/>
      </c>
      <c r="G191" t="s">
        <v>318</v>
      </c>
      <c r="H191" t="n">
        <v>70.8</v>
      </c>
      <c r="I191" s="103">
        <f>(G191-H191)</f>
        <v/>
      </c>
      <c r="J191" s="57">
        <f>(E191+I191)</f>
        <v/>
      </c>
      <c r="K191" s="57">
        <f>(J191/B191)*1000</f>
        <v/>
      </c>
      <c r="L191" s="2">
        <f>E191/J191</f>
        <v/>
      </c>
    </row>
    <row customHeight="1" ht="15.75" r="192" s="129" spans="1:56">
      <c r="A192" s="15" t="s">
        <v>71</v>
      </c>
      <c r="B192" t="s">
        <v>72</v>
      </c>
      <c r="C192" t="s">
        <v>219</v>
      </c>
      <c r="D192" t="n">
        <v>85.3</v>
      </c>
      <c r="E192" s="103">
        <f>(C192-D192)</f>
        <v/>
      </c>
      <c r="F192" s="45">
        <f>((E192*0.2*0.8*1000)/B192)/1</f>
        <v/>
      </c>
      <c r="G192" t="s">
        <v>309</v>
      </c>
      <c r="H192" t="n">
        <v>74.69999999999999</v>
      </c>
      <c r="I192" s="103">
        <f>(G192-H192)</f>
        <v/>
      </c>
      <c r="J192" s="57">
        <f>(E192+I192)</f>
        <v/>
      </c>
      <c r="K192" s="57">
        <f>(J192/B192)*1000</f>
        <v/>
      </c>
      <c r="L192" s="2">
        <f>E192/J192</f>
        <v/>
      </c>
    </row>
    <row customHeight="1" ht="15.75" r="193" s="129" spans="1:56">
      <c r="A193" s="15" t="s">
        <v>75</v>
      </c>
      <c r="B193" t="s">
        <v>76</v>
      </c>
      <c r="C193" t="s">
        <v>344</v>
      </c>
      <c r="D193" t="n">
        <v>71.10000000000001</v>
      </c>
      <c r="E193" s="103">
        <f>(C193-D193)</f>
        <v/>
      </c>
      <c r="F193" s="45">
        <f>((E193*0.2*0.8*1000)/B193)/1</f>
        <v/>
      </c>
      <c r="G193" t="s">
        <v>345</v>
      </c>
      <c r="H193" t="n">
        <v>73.19999999999999</v>
      </c>
      <c r="I193" s="103">
        <f>(G193-H193)</f>
        <v/>
      </c>
      <c r="J193" s="57">
        <f>(E193+I193)</f>
        <v/>
      </c>
      <c r="K193" s="57">
        <f>(J193/B193)*1000</f>
        <v/>
      </c>
      <c r="L193" s="2">
        <f>E193/J193</f>
        <v/>
      </c>
    </row>
    <row customHeight="1" ht="15.75" r="194" s="129" spans="1:56">
      <c r="A194" s="15" t="s">
        <v>78</v>
      </c>
      <c r="B194" t="s">
        <v>79</v>
      </c>
      <c r="C194" t="s">
        <v>189</v>
      </c>
      <c r="D194" t="n">
        <v>79.40000000000001</v>
      </c>
      <c r="E194" s="103">
        <f>(C194-D194)</f>
        <v/>
      </c>
      <c r="F194" s="45">
        <f>((E194*0.2*0.8*1000)/B194)/1</f>
        <v/>
      </c>
      <c r="G194" t="s">
        <v>132</v>
      </c>
      <c r="H194" t="n">
        <v>81.39999999999999</v>
      </c>
      <c r="I194" s="103">
        <f>(G194-H194)</f>
        <v/>
      </c>
      <c r="J194" s="57">
        <f>(E194+I194)</f>
        <v/>
      </c>
      <c r="K194" s="57">
        <f>(J194/B194)*1000</f>
        <v/>
      </c>
      <c r="L194" s="2">
        <f>E194/J194</f>
        <v/>
      </c>
    </row>
    <row customHeight="1" ht="15.75" r="195" s="129" spans="1:56">
      <c r="A195" s="15" t="s">
        <v>81</v>
      </c>
      <c r="B195" t="s">
        <v>37</v>
      </c>
      <c r="C195" s="104" t="s">
        <v>221</v>
      </c>
      <c r="D195" s="105" t="n">
        <v>82</v>
      </c>
      <c r="E195" s="103">
        <f>(C195-D195)</f>
        <v/>
      </c>
      <c r="F195" s="45">
        <f>((E195*0.2*0.8*1000)/B195)/1</f>
        <v/>
      </c>
      <c r="G195" t="s">
        <v>302</v>
      </c>
      <c r="H195" t="n">
        <v>74.59999999999999</v>
      </c>
      <c r="I195" s="103">
        <f>(G195-H195)</f>
        <v/>
      </c>
      <c r="J195" s="57">
        <f>(E195+I195)</f>
        <v/>
      </c>
      <c r="K195" s="57">
        <f>(J195/B195)*1000</f>
        <v/>
      </c>
      <c r="L195" s="2">
        <f>E195/J195</f>
        <v/>
      </c>
    </row>
    <row customHeight="1" ht="15.75" r="196" s="129" spans="1:56">
      <c r="A196" s="15" t="s">
        <v>85</v>
      </c>
      <c r="B196" t="s">
        <v>79</v>
      </c>
      <c r="C196" s="104" t="s">
        <v>287</v>
      </c>
      <c r="D196" s="105" t="n">
        <v>79.40000000000001</v>
      </c>
      <c r="E196" s="103">
        <f>(C196-D196)</f>
        <v/>
      </c>
      <c r="F196" s="45">
        <f>((E196*0.2*0.8*1000)/B196)/1</f>
        <v/>
      </c>
      <c r="G196" t="s">
        <v>269</v>
      </c>
      <c r="H196" t="n">
        <v>78.5</v>
      </c>
      <c r="I196" s="103">
        <f>(G196-H196)</f>
        <v/>
      </c>
      <c r="J196" s="57">
        <f>(E196+I196)</f>
        <v/>
      </c>
      <c r="K196" s="57">
        <f>(J196/B196)*1000</f>
        <v/>
      </c>
      <c r="L196" s="2">
        <f>E196/J196</f>
        <v/>
      </c>
    </row>
    <row customHeight="1" ht="15.75" r="197" s="129" spans="1:56">
      <c r="A197" s="15" t="s">
        <v>89</v>
      </c>
      <c r="B197" t="s">
        <v>90</v>
      </c>
      <c r="C197" s="104" t="s">
        <v>346</v>
      </c>
      <c r="D197" s="105" t="n">
        <v>75.60000000000001</v>
      </c>
      <c r="E197" s="103">
        <f>(C197-D197)</f>
        <v/>
      </c>
      <c r="F197" s="45">
        <f>((E197*0.2*0.8*1000)/B197)/1</f>
        <v/>
      </c>
      <c r="G197" t="s">
        <v>302</v>
      </c>
      <c r="H197" t="n">
        <v>74.8</v>
      </c>
      <c r="I197" s="103">
        <f>(G197-H197)</f>
        <v/>
      </c>
      <c r="J197" s="57">
        <f>(E197+I197)</f>
        <v/>
      </c>
      <c r="K197" s="57">
        <f>(J197/B197)*1000</f>
        <v/>
      </c>
      <c r="L197" s="2">
        <f>E197/J197</f>
        <v/>
      </c>
    </row>
    <row customHeight="1" ht="15.75" r="198" s="129" spans="1:56">
      <c r="A198" s="15" t="s">
        <v>94</v>
      </c>
      <c r="B198" t="s">
        <v>95</v>
      </c>
      <c r="C198" s="104" t="s">
        <v>56</v>
      </c>
      <c r="D198" s="105" t="n">
        <v>79.10000000000001</v>
      </c>
      <c r="E198" s="103">
        <f>(C198-D198)</f>
        <v/>
      </c>
      <c r="F198" s="45">
        <f>((E198*0.2*0.8*1000)/B198)/1</f>
        <v/>
      </c>
      <c r="G198" t="s">
        <v>293</v>
      </c>
      <c r="H198" t="n">
        <v>79.59999999999999</v>
      </c>
      <c r="I198" s="103">
        <f>(G198-H198)</f>
        <v/>
      </c>
      <c r="J198" s="57">
        <f>(E198+I198)</f>
        <v/>
      </c>
      <c r="K198" s="57">
        <f>(J198/B198)*1000</f>
        <v/>
      </c>
      <c r="L198" s="2">
        <f>E198/J198</f>
        <v/>
      </c>
    </row>
    <row customHeight="1" ht="15.75" r="199" s="129" spans="1:56">
      <c r="A199" s="15" t="s">
        <v>99</v>
      </c>
      <c r="B199" t="s">
        <v>100</v>
      </c>
      <c r="C199" s="104" t="s">
        <v>289</v>
      </c>
      <c r="D199" s="105" t="n">
        <v>81.2</v>
      </c>
      <c r="E199" s="103">
        <f>(C199-D199)</f>
        <v/>
      </c>
      <c r="F199" s="45">
        <f>((E199*0.2*0.8*1000)/B199)/1</f>
        <v/>
      </c>
      <c r="G199" t="s">
        <v>293</v>
      </c>
      <c r="H199" t="n">
        <v>79.59999999999999</v>
      </c>
      <c r="I199" s="103">
        <f>(G199-H199)</f>
        <v/>
      </c>
      <c r="J199" s="57">
        <f>(E199+I199)</f>
        <v/>
      </c>
      <c r="K199" s="57">
        <f>(J199/B199)*1000</f>
        <v/>
      </c>
      <c r="L199" s="2">
        <f>E199/J199</f>
        <v/>
      </c>
    </row>
    <row customHeight="1" ht="15.75" r="200" s="129" spans="1:56">
      <c r="A200" s="15" t="s">
        <v>103</v>
      </c>
      <c r="B200" t="s">
        <v>104</v>
      </c>
      <c r="C200" s="104" t="s">
        <v>347</v>
      </c>
      <c r="D200" s="105" t="n">
        <v>75.3</v>
      </c>
      <c r="E200" s="103">
        <f>(C200-D200)</f>
        <v/>
      </c>
      <c r="F200" s="45">
        <f>((E200*0.2*0.8*1000)/B200)/1</f>
        <v/>
      </c>
      <c r="G200" t="s">
        <v>348</v>
      </c>
      <c r="H200" t="n">
        <v>72.5</v>
      </c>
      <c r="I200" s="103">
        <f>(G200-H200)</f>
        <v/>
      </c>
      <c r="J200" s="57">
        <f>(E200+I200)</f>
        <v/>
      </c>
      <c r="K200" s="57">
        <f>(J200/B200)*1000</f>
        <v/>
      </c>
      <c r="L200" s="2">
        <f>E200/J200</f>
        <v/>
      </c>
    </row>
    <row customHeight="1" ht="15.75" r="201" s="129" spans="1:56">
      <c r="A201" s="15" t="s">
        <v>108</v>
      </c>
      <c r="B201" t="s">
        <v>109</v>
      </c>
      <c r="C201" s="104" t="s">
        <v>349</v>
      </c>
      <c r="D201" s="105" t="n">
        <v>77.40000000000001</v>
      </c>
      <c r="E201" s="103">
        <f>(C201-D201)</f>
        <v/>
      </c>
      <c r="F201" s="45">
        <f>((E201*0.2*0.8*1000)/B201)/1</f>
        <v/>
      </c>
      <c r="G201" t="s">
        <v>350</v>
      </c>
      <c r="H201" t="n">
        <v>76.09999999999999</v>
      </c>
      <c r="I201" s="103">
        <f>(G201-H201)</f>
        <v/>
      </c>
      <c r="J201" s="57">
        <f>(E201+I201)</f>
        <v/>
      </c>
      <c r="K201" s="57">
        <f>(J201/B201)*1000</f>
        <v/>
      </c>
      <c r="L201" s="2">
        <f>E201/J201</f>
        <v/>
      </c>
    </row>
    <row customHeight="1" ht="15.75" r="202" s="129" spans="1:56">
      <c r="A202" s="15" t="s">
        <v>113</v>
      </c>
      <c r="B202" t="s">
        <v>42</v>
      </c>
      <c r="C202" s="104" t="s">
        <v>324</v>
      </c>
      <c r="D202" s="105" t="n">
        <v>47.90000000000001</v>
      </c>
      <c r="E202" s="103">
        <f>(C202-D202)</f>
        <v/>
      </c>
      <c r="F202" s="45">
        <f>((E202*0.2*0.8*1000)/B202)/1</f>
        <v/>
      </c>
      <c r="G202" t="s">
        <v>351</v>
      </c>
      <c r="H202" t="n">
        <v>73.19999999999999</v>
      </c>
      <c r="I202" s="103">
        <f>(G202-H202)</f>
        <v/>
      </c>
      <c r="J202" s="57">
        <f>(E202+I202)</f>
        <v/>
      </c>
      <c r="K202" s="57">
        <f>(J202/B202)*1000</f>
        <v/>
      </c>
      <c r="L202" s="2">
        <f>E202/J202</f>
        <v/>
      </c>
    </row>
    <row customHeight="1" ht="15.75" r="203" s="129" spans="1:56">
      <c r="A203" s="15" t="s">
        <v>117</v>
      </c>
      <c r="B203" t="s">
        <v>118</v>
      </c>
      <c r="C203" s="104" t="s">
        <v>307</v>
      </c>
      <c r="D203" s="105" t="n">
        <v>76.8</v>
      </c>
      <c r="E203" s="103">
        <f>(C203-D203)</f>
        <v/>
      </c>
      <c r="F203" s="45">
        <f>((E203*0.2*0.8*1000)/B203)/1</f>
        <v/>
      </c>
      <c r="G203" t="s">
        <v>352</v>
      </c>
      <c r="H203" t="n">
        <v>76.3</v>
      </c>
      <c r="I203" s="103">
        <f>(G203-H203)</f>
        <v/>
      </c>
      <c r="J203" s="57">
        <f>(E203+I203)</f>
        <v/>
      </c>
      <c r="K203" s="57">
        <f>(J203/B203)*1000</f>
        <v/>
      </c>
      <c r="L203" s="2">
        <f>E203/J203</f>
        <v/>
      </c>
    </row>
    <row customHeight="1" ht="15.75" r="204" s="129" spans="1:56">
      <c r="A204" s="15" t="s">
        <v>120</v>
      </c>
      <c r="B204" t="s">
        <v>121</v>
      </c>
      <c r="C204" s="104" t="s">
        <v>176</v>
      </c>
      <c r="D204" s="105" t="n">
        <v>82.7</v>
      </c>
      <c r="E204" s="103">
        <f>(C204-D204)</f>
        <v/>
      </c>
      <c r="F204" s="45">
        <f>((E204*0.2*0.8*1000)/B204)/1</f>
        <v/>
      </c>
      <c r="G204" t="s">
        <v>91</v>
      </c>
      <c r="H204" t="n">
        <v>83.5</v>
      </c>
      <c r="I204" s="103">
        <f>(G204-H204)</f>
        <v/>
      </c>
      <c r="J204" s="57">
        <f>(E204+I204)</f>
        <v/>
      </c>
      <c r="K204" s="57">
        <f>(J204/B204)*1000</f>
        <v/>
      </c>
      <c r="L204" s="2">
        <f>E204/J204</f>
        <v/>
      </c>
    </row>
    <row customHeight="1" ht="15.75" r="205" s="129" spans="1:56">
      <c r="A205" s="15" t="s">
        <v>125</v>
      </c>
      <c r="B205" t="s">
        <v>126</v>
      </c>
      <c r="C205" s="104" t="s">
        <v>353</v>
      </c>
      <c r="D205" s="105" t="n">
        <v>69.8</v>
      </c>
      <c r="E205" s="103">
        <f>(C205-D205)</f>
        <v/>
      </c>
      <c r="F205" s="45">
        <f>((E205*0.2*0.8*1000)/B205)/1</f>
        <v/>
      </c>
      <c r="G205" t="s">
        <v>228</v>
      </c>
      <c r="H205" t="n">
        <v>78.59999999999999</v>
      </c>
      <c r="I205" s="103">
        <f>(G205-H205)</f>
        <v/>
      </c>
      <c r="J205" s="57">
        <f>(E205+I205)</f>
        <v/>
      </c>
      <c r="K205" s="57">
        <f>(J205/B205)*1000</f>
        <v/>
      </c>
      <c r="L205" s="2">
        <f>E205/J205</f>
        <v/>
      </c>
    </row>
    <row customHeight="1" ht="15.75" r="206" s="129" spans="1:56">
      <c r="A206" s="15" t="s">
        <v>130</v>
      </c>
      <c r="B206" t="s">
        <v>131</v>
      </c>
      <c r="C206" s="104" t="s">
        <v>354</v>
      </c>
      <c r="D206" s="105" t="n">
        <v>75.10000000000001</v>
      </c>
      <c r="E206" s="103">
        <f>(C206-D206)</f>
        <v/>
      </c>
      <c r="F206" s="45">
        <f>((E206*0.2*0.8*1000)/B206)/1</f>
        <v/>
      </c>
      <c r="G206" t="s">
        <v>185</v>
      </c>
      <c r="H206" t="n">
        <v>80.5</v>
      </c>
      <c r="I206" s="103">
        <f>(G206-H206)</f>
        <v/>
      </c>
      <c r="J206" s="57">
        <f>(E206+I206)</f>
        <v/>
      </c>
      <c r="K206" s="57">
        <f>(J206/B206)*1000</f>
        <v/>
      </c>
      <c r="L206" s="2">
        <f>E206/J206</f>
        <v/>
      </c>
    </row>
    <row customHeight="1" ht="15.75" r="207" s="129" spans="1:56">
      <c r="A207" s="15" t="s">
        <v>134</v>
      </c>
      <c r="B207" t="s">
        <v>135</v>
      </c>
      <c r="C207" s="104" t="s">
        <v>324</v>
      </c>
      <c r="D207" s="105" t="n">
        <v>76.90000000000001</v>
      </c>
      <c r="E207" s="103">
        <f>(C207-D207)</f>
        <v/>
      </c>
      <c r="F207" s="45">
        <f>((E207*0.2*0.8*1000)/B207)/1</f>
        <v/>
      </c>
      <c r="G207" t="s">
        <v>245</v>
      </c>
      <c r="H207" t="n">
        <v>74.19999999999999</v>
      </c>
      <c r="I207" s="103">
        <f>(G207-H207)</f>
        <v/>
      </c>
      <c r="J207" s="57">
        <f>(E207+I207)</f>
        <v/>
      </c>
      <c r="K207" s="57">
        <f>(J207/B207)*1000</f>
        <v/>
      </c>
      <c r="L207" s="2">
        <f>E207/J207</f>
        <v/>
      </c>
    </row>
    <row customHeight="1" ht="15.75" r="208" s="129" spans="1:56">
      <c r="A208" s="15" t="s">
        <v>138</v>
      </c>
      <c r="B208" t="s">
        <v>139</v>
      </c>
      <c r="C208" s="104" t="s">
        <v>326</v>
      </c>
      <c r="D208" s="105" t="n">
        <v>75</v>
      </c>
      <c r="E208" s="103">
        <f>(C208-D208)</f>
        <v/>
      </c>
      <c r="F208" s="45">
        <f>((E208*0.2*0.8*1000)/B208)/1</f>
        <v/>
      </c>
      <c r="G208" t="s">
        <v>92</v>
      </c>
      <c r="H208" t="n">
        <v>86.39999999999999</v>
      </c>
      <c r="I208" s="103">
        <f>(G208-H208)</f>
        <v/>
      </c>
      <c r="J208" s="57">
        <f>(E208+I208)</f>
        <v/>
      </c>
      <c r="K208" s="57">
        <f>(J208/B208)*1000</f>
        <v/>
      </c>
      <c r="L208" s="2">
        <f>E208/J208</f>
        <v/>
      </c>
    </row>
    <row customHeight="1" ht="15.75" r="209" s="129" spans="1:56">
      <c r="A209" s="15" t="s">
        <v>143</v>
      </c>
      <c r="B209" t="s">
        <v>144</v>
      </c>
      <c r="C209" s="104" t="s">
        <v>287</v>
      </c>
      <c r="D209" s="105" t="n">
        <v>78</v>
      </c>
      <c r="E209" s="103">
        <f>(C209-D209)</f>
        <v/>
      </c>
      <c r="F209" s="45">
        <f>((E209*0.2*0.8*1000)/B209)/1</f>
        <v/>
      </c>
      <c r="G209" t="s">
        <v>353</v>
      </c>
      <c r="H209" t="n">
        <v>70.89999999999999</v>
      </c>
      <c r="I209" s="103">
        <f>(G209-H209)</f>
        <v/>
      </c>
      <c r="J209" s="57">
        <f>(E209+I209)</f>
        <v/>
      </c>
      <c r="K209" s="57">
        <f>(J209/B209)*1000</f>
        <v/>
      </c>
      <c r="L209" s="2">
        <f>E209/J209</f>
        <v/>
      </c>
    </row>
    <row customHeight="1" ht="15.75" r="210" s="129" spans="1:56">
      <c r="A210" s="15" t="s">
        <v>148</v>
      </c>
      <c r="B210" t="s">
        <v>135</v>
      </c>
      <c r="C210" s="104" t="s">
        <v>355</v>
      </c>
      <c r="D210" s="105" t="n">
        <v>74.2</v>
      </c>
      <c r="E210" s="103">
        <f>(C210-D210)</f>
        <v/>
      </c>
      <c r="F210" s="45">
        <f>((E210*0.2*0.8*1000)/B210)/1</f>
        <v/>
      </c>
      <c r="G210" t="s">
        <v>83</v>
      </c>
      <c r="H210" t="n">
        <v>85.69999999999999</v>
      </c>
      <c r="I210" s="103">
        <f>(G210-H210)</f>
        <v/>
      </c>
      <c r="J210" s="57">
        <f>(E210+I210)</f>
        <v/>
      </c>
      <c r="K210" s="57">
        <f>(J210/B210)*1000</f>
        <v/>
      </c>
      <c r="L210" s="2">
        <f>E210/J210</f>
        <v/>
      </c>
    </row>
    <row customHeight="1" ht="15.75" r="211" s="129" spans="1:56">
      <c r="A211" s="15" t="s">
        <v>150</v>
      </c>
      <c r="B211" t="s">
        <v>151</v>
      </c>
      <c r="C211" s="104" t="s">
        <v>356</v>
      </c>
      <c r="D211" s="105" t="n">
        <v>71.3</v>
      </c>
      <c r="E211" s="103">
        <f>(C211-D211)</f>
        <v/>
      </c>
      <c r="F211" s="45">
        <f>((E211*0.2*0.8*1000)/B211)/1</f>
        <v/>
      </c>
      <c r="G211" t="s">
        <v>357</v>
      </c>
      <c r="H211" t="n">
        <v>89.3</v>
      </c>
      <c r="I211" s="103">
        <f>(G211-H211)</f>
        <v/>
      </c>
      <c r="J211" s="57">
        <f>(E211+I211)</f>
        <v/>
      </c>
      <c r="K211" s="57">
        <f>(J211/B211)*1000</f>
        <v/>
      </c>
      <c r="L211" s="2">
        <f>E211/J211</f>
        <v/>
      </c>
    </row>
    <row customHeight="1" ht="15.75" r="212" s="129" spans="1:56">
      <c r="A212" s="15" t="s">
        <v>155</v>
      </c>
      <c r="B212" t="s">
        <v>156</v>
      </c>
      <c r="C212" s="104" t="s">
        <v>331</v>
      </c>
      <c r="D212" s="105" t="n">
        <v>75.7</v>
      </c>
      <c r="E212" s="103">
        <f>(C212-D212)</f>
        <v/>
      </c>
      <c r="F212" s="45">
        <f>((E212*0.2*0.8*1000)/B212)/1</f>
        <v/>
      </c>
      <c r="G212" t="s">
        <v>69</v>
      </c>
      <c r="H212" t="n">
        <v>81</v>
      </c>
      <c r="I212" s="103">
        <f>(G212-H212)</f>
        <v/>
      </c>
      <c r="J212" s="57">
        <f>(E212+I212)</f>
        <v/>
      </c>
      <c r="K212" s="57">
        <f>(J212/B212)*1000</f>
        <v/>
      </c>
      <c r="L212" s="2">
        <f>E212/J212</f>
        <v/>
      </c>
    </row>
    <row customHeight="1" ht="15.75" r="213" s="129" spans="1:56">
      <c r="A213" s="15" t="s">
        <v>159</v>
      </c>
      <c r="B213" t="s">
        <v>160</v>
      </c>
      <c r="C213" s="104" t="s">
        <v>223</v>
      </c>
      <c r="D213" s="104" t="n">
        <v>80</v>
      </c>
      <c r="E213" s="103">
        <f>(C213-D213)</f>
        <v/>
      </c>
      <c r="F213" s="45">
        <f>((E213*0.2*0.8*1000)/B213)/1</f>
        <v/>
      </c>
      <c r="G213" t="s">
        <v>287</v>
      </c>
      <c r="H213" t="n">
        <v>80.89999999999999</v>
      </c>
      <c r="I213" s="103">
        <f>(G213-H213)</f>
        <v/>
      </c>
      <c r="J213" s="57">
        <f>(E213+I213)</f>
        <v/>
      </c>
      <c r="K213" s="57">
        <f>(J213/B213)*1000</f>
        <v/>
      </c>
      <c r="L213" s="2">
        <f>E213/J213</f>
        <v/>
      </c>
    </row>
    <row customHeight="1" ht="15.75" r="214" s="129" spans="1:56">
      <c r="A214" s="15" t="s">
        <v>163</v>
      </c>
      <c r="B214" t="s">
        <v>164</v>
      </c>
      <c r="C214" s="104" t="s">
        <v>274</v>
      </c>
      <c r="D214" s="104" t="n">
        <v>77.8</v>
      </c>
      <c r="E214" s="103">
        <f>(C214-D214)</f>
        <v/>
      </c>
      <c r="F214" s="45">
        <f>((E214*0.2*0.8*1000)/B214)/1</f>
        <v/>
      </c>
      <c r="G214" t="s">
        <v>358</v>
      </c>
      <c r="H214" t="n">
        <v>79.09999999999999</v>
      </c>
      <c r="I214" s="103">
        <f>(G214-H214)</f>
        <v/>
      </c>
      <c r="J214" s="57">
        <f>(E214+I214)</f>
        <v/>
      </c>
      <c r="K214" s="57">
        <f>(J214/B214)*1000</f>
        <v/>
      </c>
      <c r="L214" s="2">
        <f>E214/J214</f>
        <v/>
      </c>
    </row>
    <row customHeight="1" ht="15.75" r="215" s="129" spans="1:56">
      <c r="A215" s="15" t="s">
        <v>167</v>
      </c>
      <c r="B215" t="s">
        <v>168</v>
      </c>
      <c r="C215" s="104" t="s">
        <v>333</v>
      </c>
      <c r="D215" s="104" t="n">
        <v>75.7</v>
      </c>
      <c r="E215" s="103">
        <f>(C215-D215)</f>
        <v/>
      </c>
      <c r="F215" s="45">
        <f>((E215*0.2*0.8*1000)/B215)/1</f>
        <v/>
      </c>
      <c r="G215" t="s">
        <v>106</v>
      </c>
      <c r="H215" t="n">
        <v>85.19999999999999</v>
      </c>
      <c r="I215" s="103">
        <f>(G215-H215)</f>
        <v/>
      </c>
      <c r="J215" s="57">
        <f>(E215+I215)</f>
        <v/>
      </c>
      <c r="K215" s="57">
        <f>(J215/B215)*1000</f>
        <v/>
      </c>
      <c r="L215" s="2">
        <f>E215/J215</f>
        <v/>
      </c>
    </row>
    <row customHeight="1" ht="15.75" r="216" s="129" spans="1:56">
      <c r="A216" s="15" t="s">
        <v>171</v>
      </c>
      <c r="B216" t="s">
        <v>172</v>
      </c>
      <c r="C216" s="104" t="s">
        <v>127</v>
      </c>
      <c r="D216" s="104" t="n">
        <v>79.2</v>
      </c>
      <c r="E216" s="103">
        <f>(C216-D216)</f>
        <v/>
      </c>
      <c r="F216" s="45">
        <f>((E216*0.2*0.8*1000)/B216)/1</f>
        <v/>
      </c>
      <c r="G216" t="s">
        <v>303</v>
      </c>
      <c r="H216" t="n">
        <v>75.19999999999999</v>
      </c>
      <c r="I216" s="103">
        <f>(G216-H216)</f>
        <v/>
      </c>
      <c r="J216" s="57">
        <f>(E216+I216)</f>
        <v/>
      </c>
      <c r="K216" s="57">
        <f>(J216/B216)*1000</f>
        <v/>
      </c>
      <c r="L216" s="2">
        <f>E216/J216</f>
        <v/>
      </c>
    </row>
    <row customHeight="1" ht="15.75" r="217" s="129" spans="1:56">
      <c r="A217" s="15" t="s">
        <v>175</v>
      </c>
      <c r="B217" t="s">
        <v>164</v>
      </c>
      <c r="C217" s="104" t="s">
        <v>339</v>
      </c>
      <c r="D217" s="104" t="n">
        <v>71</v>
      </c>
      <c r="E217" s="103">
        <f>(C217-D217)</f>
        <v/>
      </c>
      <c r="F217" s="45">
        <f>((E217*0.2*0.8*1000)/B217)/1</f>
        <v/>
      </c>
      <c r="G217" t="s">
        <v>217</v>
      </c>
      <c r="H217" t="n">
        <v>89</v>
      </c>
      <c r="I217" s="103">
        <f>(G217-H217)</f>
        <v/>
      </c>
      <c r="J217" s="57">
        <f>(E217+I217)</f>
        <v/>
      </c>
      <c r="K217" s="57">
        <f>(J217/B217)*1000</f>
        <v/>
      </c>
      <c r="L217" s="2">
        <f>E217/J217</f>
        <v/>
      </c>
    </row>
    <row customHeight="1" ht="15.75" r="218" s="129" spans="1:56">
      <c r="A218" s="15" t="s">
        <v>178</v>
      </c>
      <c r="B218" t="s">
        <v>179</v>
      </c>
      <c r="C218" s="104" t="s">
        <v>261</v>
      </c>
      <c r="D218" s="104" t="n">
        <v>70</v>
      </c>
      <c r="E218" s="103">
        <f>(C218-D218)</f>
        <v/>
      </c>
      <c r="F218" s="45">
        <f>((E218*0.2*0.8*1000)/B218)/1</f>
        <v/>
      </c>
      <c r="G218" t="s">
        <v>231</v>
      </c>
      <c r="H218" t="n">
        <v>77.59999999999999</v>
      </c>
      <c r="I218" s="103">
        <f>(G218-H218)</f>
        <v/>
      </c>
      <c r="J218" s="57">
        <f>(E218+I218)</f>
        <v/>
      </c>
      <c r="K218" s="57">
        <f>(J218/B218)*1000</f>
        <v/>
      </c>
      <c r="L218" s="2">
        <f>E218/J218</f>
        <v/>
      </c>
    </row>
    <row customHeight="1" ht="15.75" r="219" s="129" spans="1:56">
      <c r="A219" s="15" t="s">
        <v>182</v>
      </c>
      <c r="B219" t="s">
        <v>183</v>
      </c>
      <c r="C219" s="104" t="s">
        <v>305</v>
      </c>
      <c r="D219" s="104" t="n">
        <v>82.90000000000001</v>
      </c>
      <c r="E219" s="103">
        <f>(C219-D219)</f>
        <v/>
      </c>
      <c r="F219" s="45">
        <f>((E219*0.2*0.8*1000)/B219)/1</f>
        <v/>
      </c>
      <c r="G219" t="s">
        <v>351</v>
      </c>
      <c r="H219" t="n">
        <v>73.69999999999999</v>
      </c>
      <c r="I219" s="103">
        <f>(G219-H219)</f>
        <v/>
      </c>
      <c r="J219" s="57">
        <f>(E219+I219)</f>
        <v/>
      </c>
      <c r="K219" s="57">
        <f>(J219/B219)*1000</f>
        <v/>
      </c>
      <c r="L219" s="2">
        <f>E219/J219</f>
        <v/>
      </c>
    </row>
    <row customHeight="1" ht="15.75" r="220" s="129" spans="1:56">
      <c r="A220" s="15" t="s">
        <v>187</v>
      </c>
      <c r="B220" t="s">
        <v>188</v>
      </c>
      <c r="C220" s="104" t="s">
        <v>68</v>
      </c>
      <c r="D220" s="104" t="n">
        <v>74.60000000000001</v>
      </c>
      <c r="E220" s="103">
        <f>(C220-D220)</f>
        <v/>
      </c>
      <c r="F220" s="45">
        <f>((E220*0.2*0.8*1000)/B220)/1</f>
        <v/>
      </c>
      <c r="G220" t="s">
        <v>220</v>
      </c>
      <c r="H220" t="n">
        <v>76.39999999999999</v>
      </c>
      <c r="I220" s="103">
        <f>(G220-H220)</f>
        <v/>
      </c>
      <c r="J220" s="57">
        <f>(E220+I220)</f>
        <v/>
      </c>
      <c r="K220" s="57">
        <f>(J220/B220)*1000</f>
        <v/>
      </c>
      <c r="L220" s="2">
        <f>E220/J220</f>
        <v/>
      </c>
    </row>
    <row customHeight="1" ht="15.75" r="221" s="129" spans="1:56">
      <c r="A221" s="15" t="s">
        <v>191</v>
      </c>
      <c r="B221" t="s">
        <v>192</v>
      </c>
      <c r="C221" s="104" t="s">
        <v>309</v>
      </c>
      <c r="D221" s="104" t="n">
        <v>78</v>
      </c>
      <c r="E221" s="103">
        <f>(C221-D221)</f>
        <v/>
      </c>
      <c r="F221" s="45">
        <f>((E221*0.2*0.8*1000)/B221)/1</f>
        <v/>
      </c>
      <c r="G221" t="s">
        <v>233</v>
      </c>
      <c r="H221" t="n">
        <v>76.19999999999999</v>
      </c>
      <c r="I221" s="103">
        <f>(G221-H221)</f>
        <v/>
      </c>
      <c r="J221" s="57">
        <f>(E221+I221)</f>
        <v/>
      </c>
      <c r="K221" s="57">
        <f>(J221/B221)*1000</f>
        <v/>
      </c>
      <c r="L221" s="2">
        <f>E221/J221</f>
        <v/>
      </c>
    </row>
    <row customHeight="1" ht="15.75" r="222" s="129" spans="1:56" thickBot="1">
      <c r="A222" s="15" t="s">
        <v>196</v>
      </c>
      <c r="B222" t="s">
        <v>135</v>
      </c>
      <c r="C222" s="104" t="s">
        <v>115</v>
      </c>
      <c r="D222" s="104" t="n">
        <v>84.5</v>
      </c>
      <c r="E222" s="103">
        <f>(C222-D222)</f>
        <v/>
      </c>
      <c r="F222" s="45">
        <f>((E222*0.2*0.8*1000)/B222)/1</f>
        <v/>
      </c>
      <c r="G222" t="s">
        <v>114</v>
      </c>
      <c r="H222" t="n">
        <v>83.8</v>
      </c>
      <c r="I222" s="103">
        <f>(G222-H222)</f>
        <v/>
      </c>
      <c r="J222" s="57">
        <f>(E222+I222)</f>
        <v/>
      </c>
      <c r="K222" s="57">
        <f>(J222/B222)*1000</f>
        <v/>
      </c>
      <c r="L222" s="2">
        <f>E222/J222</f>
        <v/>
      </c>
    </row>
    <row customHeight="1" ht="15.75" r="223" s="129" spans="1:56">
      <c r="A223" s="16" t="s">
        <v>200</v>
      </c>
      <c r="B223" s="106">
        <f>AVERAGE(B183:B212)</f>
        <v/>
      </c>
      <c r="C223" s="107" t="n"/>
      <c r="D223" s="107" t="n"/>
      <c r="E223" s="5">
        <f>AVERAGE(E183:E212)</f>
        <v/>
      </c>
      <c r="F223" s="106">
        <f>AVERAGE(F183:F212)</f>
        <v/>
      </c>
      <c r="G223" s="107" t="n"/>
      <c r="H223" s="107" t="n"/>
      <c r="I223" s="5">
        <f>AVERAGE(I183:I212)</f>
        <v/>
      </c>
      <c r="J223" s="106">
        <f>AVERAGE(J183:J212)</f>
        <v/>
      </c>
      <c r="K223" s="106">
        <f>AVERAGE(K183:K212)</f>
        <v/>
      </c>
      <c r="L223" s="106">
        <f>AVERAGE(L183:L212)</f>
        <v/>
      </c>
    </row>
    <row customHeight="1" ht="15.75" r="224" s="129" spans="1:56" thickBot="1">
      <c r="A224" s="17" t="s">
        <v>14</v>
      </c>
      <c r="B224" s="6">
        <f>STDEV(B183:B212)/SQRT(COUNTA(B183:B212))</f>
        <v/>
      </c>
      <c r="C224" s="108" t="n"/>
      <c r="D224" s="108" t="n"/>
      <c r="E224" s="8" t="n"/>
      <c r="F224" s="6">
        <f>STDEV(F183:F212)/SQRT(COUNTA(F183:F212))</f>
        <v/>
      </c>
      <c r="G224" s="108" t="n"/>
      <c r="H224" s="108" t="n"/>
      <c r="I224" s="8" t="n"/>
      <c r="J224" s="6">
        <f>STDEV(J183:J212)/SQRT(COUNTA(J183:J212))</f>
        <v/>
      </c>
      <c r="K224" s="6">
        <f>STDEV(K183:K212)/SQRT(COUNTA(K183:K212))</f>
        <v/>
      </c>
      <c r="L224" s="6">
        <f>STDEV(L183:L212)/SQRT(COUNTA(L183:L212))</f>
        <v/>
      </c>
    </row>
    <row customHeight="1" ht="15.75" r="225" s="129" spans="1:56" thickBot="1"/>
    <row customHeight="1" ht="15.75" r="226" s="129" spans="1:56" thickBot="1">
      <c r="A226" s="14" t="s">
        <v>359</v>
      </c>
      <c r="B226" s="54" t="n"/>
      <c r="C226" s="127" t="s">
        <v>17</v>
      </c>
      <c r="F226" s="58" t="n"/>
      <c r="G226" s="127" t="s">
        <v>18</v>
      </c>
      <c r="J226" s="132" t="s">
        <v>19</v>
      </c>
    </row>
    <row customHeight="1" ht="15.75" r="227" s="129" spans="1:56" thickBot="1">
      <c r="A227" s="38" t="s">
        <v>360</v>
      </c>
      <c r="B227" s="9" t="s">
        <v>22</v>
      </c>
      <c r="C227" s="99" t="s">
        <v>23</v>
      </c>
      <c r="D227" s="100" t="s">
        <v>24</v>
      </c>
      <c r="E227" s="43" t="s">
        <v>25</v>
      </c>
      <c r="F227" s="59" t="s">
        <v>26</v>
      </c>
      <c r="G227" s="101" t="s">
        <v>23</v>
      </c>
      <c r="H227" s="102" t="s">
        <v>24</v>
      </c>
      <c r="I227" s="43" t="s">
        <v>25</v>
      </c>
      <c r="J227" s="61" t="s">
        <v>27</v>
      </c>
      <c r="K227" s="62" t="s">
        <v>28</v>
      </c>
      <c r="L227" s="63" t="s">
        <v>29</v>
      </c>
    </row>
    <row customHeight="1" ht="15.75" r="228" s="129" spans="1:56">
      <c r="A228" s="15" t="s">
        <v>31</v>
      </c>
      <c r="B228" t="s">
        <v>79</v>
      </c>
      <c r="C228" t="s">
        <v>361</v>
      </c>
      <c r="D228" t="n">
        <v>78.3</v>
      </c>
      <c r="E228" s="103">
        <f>(C228-D228)</f>
        <v/>
      </c>
      <c r="F228" s="45">
        <f>((E228*0.2*0.8*1000)/B228)/1</f>
        <v/>
      </c>
      <c r="G228" t="s">
        <v>362</v>
      </c>
      <c r="H228" t="n">
        <v>90.5</v>
      </c>
      <c r="I228" s="103">
        <f>(G228-H228)</f>
        <v/>
      </c>
      <c r="J228" s="57">
        <f>(E228+I228)</f>
        <v/>
      </c>
      <c r="K228" s="57">
        <f>(J228/B228)*1000</f>
        <v/>
      </c>
      <c r="L228" s="2">
        <f>E228/J228</f>
        <v/>
      </c>
    </row>
    <row customHeight="1" ht="15.75" r="229" s="129" spans="1:56">
      <c r="A229" s="15" t="s">
        <v>36</v>
      </c>
      <c r="B229" t="s">
        <v>363</v>
      </c>
      <c r="C229" t="s">
        <v>233</v>
      </c>
      <c r="D229" t="n">
        <v>46.9</v>
      </c>
      <c r="E229" s="103">
        <f>(C229-D229)</f>
        <v/>
      </c>
      <c r="F229" s="45">
        <f>((E229*0.2*0.8*1000)/B229)/1</f>
        <v/>
      </c>
      <c r="G229" t="s">
        <v>245</v>
      </c>
      <c r="H229" t="n">
        <v>74.39999999999999</v>
      </c>
      <c r="I229" s="103">
        <f>(G229-H229)</f>
        <v/>
      </c>
      <c r="J229" s="57">
        <f>(E229+I229)</f>
        <v/>
      </c>
      <c r="K229" s="57">
        <f>(J229/B229)*1000</f>
        <v/>
      </c>
      <c r="L229" s="2">
        <f>E229/J229</f>
        <v/>
      </c>
    </row>
    <row customHeight="1" ht="15.75" r="230" s="129" spans="1:56">
      <c r="A230" s="15" t="s">
        <v>41</v>
      </c>
      <c r="B230" t="s">
        <v>168</v>
      </c>
      <c r="C230" t="s">
        <v>38</v>
      </c>
      <c r="D230" t="n">
        <v>86.8</v>
      </c>
      <c r="E230" s="103">
        <f>(C230-D230)</f>
        <v/>
      </c>
      <c r="F230" s="45">
        <f>((E230*0.2*0.8*1000)/B230)/1</f>
        <v/>
      </c>
      <c r="G230" t="s">
        <v>69</v>
      </c>
      <c r="H230" t="n">
        <v>80.59999999999999</v>
      </c>
      <c r="I230" s="103">
        <f>(G230-H230)</f>
        <v/>
      </c>
      <c r="J230" s="57">
        <f>(E230+I230)</f>
        <v/>
      </c>
      <c r="K230" s="57">
        <f>(J230/B230)*1000</f>
        <v/>
      </c>
      <c r="L230" s="2">
        <f>E230/J230</f>
        <v/>
      </c>
    </row>
    <row customHeight="1" ht="15.75" r="231" s="129" spans="1:56">
      <c r="A231" s="15" t="s">
        <v>46</v>
      </c>
      <c r="B231" t="s">
        <v>364</v>
      </c>
      <c r="C231" t="s">
        <v>365</v>
      </c>
      <c r="D231" t="n">
        <v>87.40000000000001</v>
      </c>
      <c r="E231" s="103">
        <f>(C231-D231)</f>
        <v/>
      </c>
      <c r="F231" s="45">
        <f>((E231*0.2*0.8*1000)/B231)/1</f>
        <v/>
      </c>
      <c r="G231" t="s">
        <v>293</v>
      </c>
      <c r="H231" t="n">
        <v>81.39999999999999</v>
      </c>
      <c r="I231" s="103">
        <f>(G231-H231)</f>
        <v/>
      </c>
      <c r="J231" s="57">
        <f>(E231+I231)</f>
        <v/>
      </c>
      <c r="K231" s="57">
        <f>(J231/B231)*1000</f>
        <v/>
      </c>
      <c r="L231" s="2">
        <f>E231/J231</f>
        <v/>
      </c>
    </row>
    <row customHeight="1" ht="15.75" r="232" s="129" spans="1:56">
      <c r="A232" s="15" t="s">
        <v>50</v>
      </c>
      <c r="B232" t="s">
        <v>63</v>
      </c>
      <c r="C232" t="s">
        <v>366</v>
      </c>
      <c r="D232" t="n">
        <v>69.3</v>
      </c>
      <c r="E232" s="103">
        <f>(C232-D232)</f>
        <v/>
      </c>
      <c r="F232" s="45">
        <f>((E232*0.2*0.8*1000)/B232)/1</f>
        <v/>
      </c>
      <c r="G232" t="s">
        <v>211</v>
      </c>
      <c r="H232" t="n">
        <v>89.09999999999999</v>
      </c>
      <c r="I232" s="103">
        <f>(G232-H232)</f>
        <v/>
      </c>
      <c r="J232" s="57">
        <f>(E232+I232)</f>
        <v/>
      </c>
      <c r="K232" s="57">
        <f>(J232/B232)*1000</f>
        <v/>
      </c>
      <c r="L232" s="2">
        <f>E232/J232</f>
        <v/>
      </c>
    </row>
    <row customHeight="1" ht="15.75" r="233" s="129" spans="1:56">
      <c r="A233" s="15" t="s">
        <v>54</v>
      </c>
      <c r="B233" t="s">
        <v>367</v>
      </c>
      <c r="C233" t="s">
        <v>327</v>
      </c>
      <c r="D233" t="n">
        <v>78.2</v>
      </c>
      <c r="E233" s="103">
        <f>(C233-D233)</f>
        <v/>
      </c>
      <c r="F233" s="45">
        <f>((E233*0.2*0.8*1000)/B233)/1</f>
        <v/>
      </c>
      <c r="G233" t="s">
        <v>314</v>
      </c>
      <c r="H233" t="n">
        <v>77.09999999999999</v>
      </c>
      <c r="I233" s="103">
        <f>(G233-H233)</f>
        <v/>
      </c>
      <c r="J233" s="57">
        <f>(E233+I233)</f>
        <v/>
      </c>
      <c r="K233" s="57">
        <f>(J233/B233)*1000</f>
        <v/>
      </c>
      <c r="L233" s="2">
        <f>E233/J233</f>
        <v/>
      </c>
    </row>
    <row customHeight="1" ht="15.75" r="234" s="129" spans="1:56">
      <c r="A234" s="15" t="s">
        <v>58</v>
      </c>
      <c r="B234" t="s">
        <v>42</v>
      </c>
      <c r="C234" t="s">
        <v>283</v>
      </c>
      <c r="D234" t="n">
        <v>74</v>
      </c>
      <c r="E234" s="103">
        <f>(C234-D234)</f>
        <v/>
      </c>
      <c r="F234" s="45">
        <f>((E234*0.2*0.8*1000)/B234)/1</f>
        <v/>
      </c>
      <c r="G234" t="s">
        <v>97</v>
      </c>
      <c r="H234" t="n">
        <v>86.69999999999999</v>
      </c>
      <c r="I234" s="103">
        <f>(G234-H234)</f>
        <v/>
      </c>
      <c r="J234" s="57">
        <f>(E234+I234)</f>
        <v/>
      </c>
      <c r="K234" s="57">
        <f>(J234/B234)*1000</f>
        <v/>
      </c>
      <c r="L234" s="2">
        <f>E234/J234</f>
        <v/>
      </c>
    </row>
    <row customHeight="1" ht="15.75" r="235" s="129" spans="1:56">
      <c r="A235" s="15" t="s">
        <v>62</v>
      </c>
      <c r="B235" t="s">
        <v>368</v>
      </c>
      <c r="C235" t="s">
        <v>369</v>
      </c>
      <c r="D235" t="n">
        <v>70.90000000000001</v>
      </c>
      <c r="E235" s="103">
        <f>(C235-D235)</f>
        <v/>
      </c>
      <c r="F235" s="45">
        <f>((E235*0.2*0.8*1000)/B235)/1</f>
        <v/>
      </c>
      <c r="G235" t="s">
        <v>136</v>
      </c>
      <c r="H235" t="n">
        <v>85.3</v>
      </c>
      <c r="I235" s="103">
        <f>(G235-H235)</f>
        <v/>
      </c>
      <c r="J235" s="57">
        <f>(E235+I235)</f>
        <v/>
      </c>
      <c r="K235" s="57">
        <f>(J235/B235)*1000</f>
        <v/>
      </c>
      <c r="L235" s="2">
        <f>E235/J235</f>
        <v/>
      </c>
    </row>
    <row customHeight="1" ht="15.75" r="236" s="129" spans="1:56">
      <c r="A236" s="15" t="s">
        <v>67</v>
      </c>
      <c r="B236" t="s">
        <v>55</v>
      </c>
      <c r="C236" t="s">
        <v>352</v>
      </c>
      <c r="D236" t="n">
        <v>75.90000000000001</v>
      </c>
      <c r="E236" s="103">
        <f>(C236-D236)</f>
        <v/>
      </c>
      <c r="F236" s="45">
        <f>((E236*0.2*0.8*1000)/B236)/1</f>
        <v/>
      </c>
      <c r="G236" t="s">
        <v>370</v>
      </c>
      <c r="H236" t="n">
        <v>91.19999999999999</v>
      </c>
      <c r="I236" s="103">
        <f>(G236-H236)</f>
        <v/>
      </c>
      <c r="J236" s="57">
        <f>(E236+I236)</f>
        <v/>
      </c>
      <c r="K236" s="57">
        <f>(J236/B236)*1000</f>
        <v/>
      </c>
      <c r="L236" s="2">
        <f>E236/J236</f>
        <v/>
      </c>
    </row>
    <row customHeight="1" ht="15.75" r="237" s="129" spans="1:56">
      <c r="A237" s="15" t="s">
        <v>71</v>
      </c>
      <c r="B237" t="s">
        <v>90</v>
      </c>
      <c r="C237" t="s">
        <v>96</v>
      </c>
      <c r="D237" t="n">
        <v>84.2</v>
      </c>
      <c r="E237" s="103">
        <f>(C237-D237)</f>
        <v/>
      </c>
      <c r="F237" s="45">
        <f>((E237*0.2*0.8*1000)/B237)/1</f>
        <v/>
      </c>
      <c r="G237" t="s">
        <v>296</v>
      </c>
      <c r="H237" t="n">
        <v>71.8</v>
      </c>
      <c r="I237" s="103">
        <f>(G237-H237)</f>
        <v/>
      </c>
      <c r="J237" s="57">
        <f>(E237+I237)</f>
        <v/>
      </c>
      <c r="K237" s="57">
        <f>(J237/B237)*1000</f>
        <v/>
      </c>
      <c r="L237" s="2">
        <f>E237/J237</f>
        <v/>
      </c>
    </row>
    <row customHeight="1" ht="15.75" r="238" s="129" spans="1:56">
      <c r="A238" s="15" t="s">
        <v>75</v>
      </c>
      <c r="B238" t="s">
        <v>192</v>
      </c>
      <c r="C238" t="s">
        <v>140</v>
      </c>
      <c r="D238" t="n">
        <v>87.90000000000001</v>
      </c>
      <c r="E238" s="103">
        <f>(C238-D238)</f>
        <v/>
      </c>
      <c r="F238" s="45">
        <f>((E238*0.2*0.8*1000)/B238)/1</f>
        <v/>
      </c>
      <c r="G238" t="s">
        <v>369</v>
      </c>
      <c r="H238" t="n">
        <v>71.69999999999999</v>
      </c>
      <c r="I238" s="103">
        <f>(G238-H238)</f>
        <v/>
      </c>
      <c r="J238" s="57">
        <f>(E238+I238)</f>
        <v/>
      </c>
      <c r="K238" s="57">
        <f>(J238/B238)*1000</f>
        <v/>
      </c>
      <c r="L238" s="2">
        <f>E238/J238</f>
        <v/>
      </c>
    </row>
    <row customHeight="1" ht="15.75" r="239" s="129" spans="1:56">
      <c r="A239" s="15" t="s">
        <v>78</v>
      </c>
      <c r="B239" t="s">
        <v>371</v>
      </c>
      <c r="C239" t="s">
        <v>349</v>
      </c>
      <c r="D239" t="n">
        <v>77.2</v>
      </c>
      <c r="E239" s="103">
        <f>(C239-D239)</f>
        <v/>
      </c>
      <c r="F239" s="45">
        <f>((E239*0.2*0.8*1000)/B239)/1</f>
        <v/>
      </c>
      <c r="G239" t="s">
        <v>358</v>
      </c>
      <c r="H239" t="n">
        <v>79.59999999999999</v>
      </c>
      <c r="I239" s="103">
        <f>(G239-H239)</f>
        <v/>
      </c>
      <c r="J239" s="57">
        <f>(E239+I239)</f>
        <v/>
      </c>
      <c r="K239" s="57">
        <f>(J239/B239)*1000</f>
        <v/>
      </c>
      <c r="L239" s="2">
        <f>E239/J239</f>
        <v/>
      </c>
    </row>
    <row customHeight="1" ht="15.75" r="240" s="129" spans="1:56">
      <c r="A240" s="15" t="s">
        <v>81</v>
      </c>
      <c r="B240" t="s">
        <v>79</v>
      </c>
      <c r="C240" s="104" t="s">
        <v>206</v>
      </c>
      <c r="D240" s="105" t="n">
        <v>79.40000000000001</v>
      </c>
      <c r="E240" s="103">
        <f>(C240-D240)</f>
        <v/>
      </c>
      <c r="F240" s="45">
        <f>((E240*0.2*0.8*1000)/B240)/1</f>
        <v/>
      </c>
      <c r="G240" t="s">
        <v>323</v>
      </c>
      <c r="H240" t="n">
        <v>74.5</v>
      </c>
      <c r="I240" s="103">
        <f>(G240-H240)</f>
        <v/>
      </c>
      <c r="J240" s="57">
        <f>(E240+I240)</f>
        <v/>
      </c>
      <c r="K240" s="57">
        <f>(J240/B240)*1000</f>
        <v/>
      </c>
      <c r="L240" s="2">
        <f>E240/J240</f>
        <v/>
      </c>
    </row>
    <row customHeight="1" ht="15.75" r="241" s="129" spans="1:56">
      <c r="A241" s="15" t="s">
        <v>85</v>
      </c>
      <c r="B241" t="s">
        <v>104</v>
      </c>
      <c r="C241" s="104" t="s">
        <v>349</v>
      </c>
      <c r="D241" s="105" t="n">
        <v>77.3</v>
      </c>
      <c r="E241" s="103">
        <f>(C241-D241)</f>
        <v/>
      </c>
      <c r="F241" s="45">
        <f>((E241*0.2*0.8*1000)/B241)/1</f>
        <v/>
      </c>
      <c r="G241" t="s">
        <v>324</v>
      </c>
      <c r="H241" t="n">
        <v>76.89999999999999</v>
      </c>
      <c r="I241" s="103">
        <f>(G241-H241)</f>
        <v/>
      </c>
      <c r="J241" s="57">
        <f>(E241+I241)</f>
        <v/>
      </c>
      <c r="K241" s="57">
        <f>(J241/B241)*1000</f>
        <v/>
      </c>
      <c r="L241" s="2">
        <f>E241/J241</f>
        <v/>
      </c>
    </row>
    <row customHeight="1" ht="15.75" r="242" s="129" spans="1:56">
      <c r="A242" s="15" t="s">
        <v>89</v>
      </c>
      <c r="B242" t="s">
        <v>37</v>
      </c>
      <c r="C242" s="104" t="s">
        <v>345</v>
      </c>
      <c r="D242" s="105" t="n">
        <v>72.90000000000001</v>
      </c>
      <c r="E242" s="103">
        <f>(C242-D242)</f>
        <v/>
      </c>
      <c r="F242" s="45">
        <f>((E242*0.2*0.8*1000)/B242)/1</f>
        <v/>
      </c>
      <c r="G242" t="s">
        <v>348</v>
      </c>
      <c r="H242" t="n">
        <v>73.3</v>
      </c>
      <c r="I242" s="103">
        <f>(G242-H242)</f>
        <v/>
      </c>
      <c r="J242" s="57">
        <f>(E242+I242)</f>
        <v/>
      </c>
      <c r="K242" s="57">
        <f>(J242/B242)*1000</f>
        <v/>
      </c>
      <c r="L242" s="2">
        <f>E242/J242</f>
        <v/>
      </c>
    </row>
    <row customHeight="1" ht="15.75" r="243" s="129" spans="1:56">
      <c r="A243" s="15" t="s">
        <v>94</v>
      </c>
      <c r="B243" t="s">
        <v>168</v>
      </c>
      <c r="C243" s="104" t="s">
        <v>264</v>
      </c>
      <c r="D243" s="105" t="n">
        <v>73.3</v>
      </c>
      <c r="E243" s="103">
        <f>(C243-D243)</f>
        <v/>
      </c>
      <c r="F243" s="45">
        <f>((E243*0.2*0.8*1000)/B243)/1</f>
        <v/>
      </c>
      <c r="G243" t="s">
        <v>315</v>
      </c>
      <c r="H243" t="n">
        <v>76.5</v>
      </c>
      <c r="I243" s="103">
        <f>(G243-H243)</f>
        <v/>
      </c>
      <c r="J243" s="57">
        <f>(E243+I243)</f>
        <v/>
      </c>
      <c r="K243" s="57">
        <f>(J243/B243)*1000</f>
        <v/>
      </c>
      <c r="L243" s="2">
        <f>E243/J243</f>
        <v/>
      </c>
    </row>
    <row customHeight="1" ht="15.75" r="244" s="129" spans="1:56">
      <c r="A244" s="15" t="s">
        <v>99</v>
      </c>
      <c r="B244" t="s">
        <v>372</v>
      </c>
      <c r="C244" s="104" t="s">
        <v>272</v>
      </c>
      <c r="D244" s="105" t="n">
        <v>77</v>
      </c>
      <c r="E244" s="103">
        <f>(C244-D244)</f>
        <v/>
      </c>
      <c r="F244" s="45">
        <f>((E244*0.2*0.8*1000)/B244)/1</f>
        <v/>
      </c>
      <c r="G244" t="s">
        <v>315</v>
      </c>
      <c r="H244" t="n">
        <v>77</v>
      </c>
      <c r="I244" s="103">
        <f>(G244-H244)</f>
        <v/>
      </c>
      <c r="J244" s="57">
        <f>(E244+I244)</f>
        <v/>
      </c>
      <c r="K244" s="57">
        <f>(J244/B244)*1000</f>
        <v/>
      </c>
      <c r="L244" s="2">
        <f>E244/J244</f>
        <v/>
      </c>
    </row>
    <row customHeight="1" ht="15.75" r="245" s="129" spans="1:56">
      <c r="A245" s="15" t="s">
        <v>103</v>
      </c>
      <c r="B245" t="s">
        <v>373</v>
      </c>
      <c r="C245" s="104" t="s">
        <v>306</v>
      </c>
      <c r="D245" s="105" t="n">
        <v>72.09999999999999</v>
      </c>
      <c r="E245" s="103">
        <f>(C245-D245)</f>
        <v/>
      </c>
      <c r="F245" s="45">
        <f>((E245*0.2*0.8*1000)/B245)/1</f>
        <v/>
      </c>
      <c r="G245" t="s">
        <v>123</v>
      </c>
      <c r="H245" t="n">
        <v>90.3</v>
      </c>
      <c r="I245" s="103">
        <f>(G245-H245)</f>
        <v/>
      </c>
      <c r="J245" s="57">
        <f>(E245+I245)</f>
        <v/>
      </c>
      <c r="K245" s="57">
        <f>(J245/B245)*1000</f>
        <v/>
      </c>
      <c r="L245" s="2">
        <f>E245/J245</f>
        <v/>
      </c>
    </row>
    <row customHeight="1" ht="15.75" r="246" s="129" spans="1:56">
      <c r="A246" s="15" t="s">
        <v>108</v>
      </c>
      <c r="B246" t="s">
        <v>51</v>
      </c>
      <c r="C246" s="104" t="s">
        <v>347</v>
      </c>
      <c r="D246" s="105" t="n">
        <v>74.5</v>
      </c>
      <c r="E246" s="103">
        <f>(C246-D246)</f>
        <v/>
      </c>
      <c r="F246" s="45">
        <f>((E246*0.2*0.8*1000)/B246)/1</f>
        <v/>
      </c>
      <c r="G246" t="s">
        <v>351</v>
      </c>
      <c r="H246" t="n">
        <v>74.5</v>
      </c>
      <c r="I246" s="103">
        <f>(G246-H246)</f>
        <v/>
      </c>
      <c r="J246" s="57">
        <f>(E246+I246)</f>
        <v/>
      </c>
      <c r="K246" s="57">
        <f>(J246/B246)*1000</f>
        <v/>
      </c>
      <c r="L246" s="2">
        <f>E246/J246</f>
        <v/>
      </c>
    </row>
    <row customHeight="1" ht="15.75" r="247" s="129" spans="1:56">
      <c r="A247" s="15" t="s">
        <v>113</v>
      </c>
      <c r="B247" t="s">
        <v>374</v>
      </c>
      <c r="C247" s="104" t="s">
        <v>140</v>
      </c>
      <c r="D247" s="105" t="n">
        <v>88.59999999999999</v>
      </c>
      <c r="E247" s="103">
        <f>(C247-D247)</f>
        <v/>
      </c>
      <c r="F247" s="45">
        <f>((E247*0.2*0.8*1000)/B247)/1</f>
        <v/>
      </c>
      <c r="G247" t="s">
        <v>369</v>
      </c>
      <c r="H247" t="n">
        <v>70.8</v>
      </c>
      <c r="I247" s="103">
        <f>(G247-H247)</f>
        <v/>
      </c>
      <c r="J247" s="57">
        <f>(E247+I247)</f>
        <v/>
      </c>
      <c r="K247" s="57">
        <f>(J247/B247)*1000</f>
        <v/>
      </c>
      <c r="L247" s="2">
        <f>E247/J247</f>
        <v/>
      </c>
    </row>
    <row customHeight="1" ht="15.75" r="248" s="129" spans="1:56">
      <c r="A248" s="15" t="s">
        <v>117</v>
      </c>
      <c r="B248" t="s">
        <v>375</v>
      </c>
      <c r="C248" s="104" t="s">
        <v>376</v>
      </c>
      <c r="D248" s="105" t="n">
        <v>75.09999999999999</v>
      </c>
      <c r="E248" s="103">
        <f>(C248-D248)</f>
        <v/>
      </c>
      <c r="F248" s="45">
        <f>((E248*0.2*0.8*1000)/B248)/1</f>
        <v/>
      </c>
      <c r="G248" t="s">
        <v>354</v>
      </c>
      <c r="H248" t="n">
        <v>73.3</v>
      </c>
      <c r="I248" s="103">
        <f>(G248-H248)</f>
        <v/>
      </c>
      <c r="J248" s="57">
        <f>(E248+I248)</f>
        <v/>
      </c>
      <c r="K248" s="57">
        <f>(J248/B248)*1000</f>
        <v/>
      </c>
      <c r="L248" s="2">
        <f>E248/J248</f>
        <v/>
      </c>
    </row>
    <row customHeight="1" ht="15.75" r="249" s="129" spans="1:56">
      <c r="A249" s="15" t="s">
        <v>120</v>
      </c>
      <c r="B249" t="s">
        <v>377</v>
      </c>
      <c r="C249" s="104" t="s">
        <v>56</v>
      </c>
      <c r="D249" s="105" t="n">
        <v>80.7</v>
      </c>
      <c r="E249" s="103">
        <f>(C249-D249)</f>
        <v/>
      </c>
      <c r="F249" s="45">
        <f>((E249*0.2*0.8*1000)/B249)/1</f>
        <v/>
      </c>
      <c r="G249" t="s">
        <v>180</v>
      </c>
      <c r="H249" t="n">
        <v>83.39999999999999</v>
      </c>
      <c r="I249" s="103">
        <f>(G249-H249)</f>
        <v/>
      </c>
      <c r="J249" s="57">
        <f>(E249+I249)</f>
        <v/>
      </c>
      <c r="K249" s="57">
        <f>(J249/B249)*1000</f>
        <v/>
      </c>
      <c r="L249" s="2">
        <f>E249/J249</f>
        <v/>
      </c>
    </row>
    <row customHeight="1" ht="15.75" r="250" s="129" spans="1:56">
      <c r="A250" s="15" t="s">
        <v>125</v>
      </c>
      <c r="B250" t="s">
        <v>378</v>
      </c>
      <c r="C250" s="104" t="s">
        <v>379</v>
      </c>
      <c r="D250" s="105" t="n">
        <v>85.2</v>
      </c>
      <c r="E250" s="103">
        <f>(C250-D250)</f>
        <v/>
      </c>
      <c r="F250" s="45">
        <f>((E250*0.2*0.8*1000)/B250)/1</f>
        <v/>
      </c>
      <c r="G250" t="s">
        <v>60</v>
      </c>
      <c r="H250" t="n">
        <v>68</v>
      </c>
      <c r="I250" s="103">
        <f>(G250-H250)</f>
        <v/>
      </c>
      <c r="J250" s="57">
        <f>(E250+I250)</f>
        <v/>
      </c>
      <c r="K250" s="57">
        <f>(J250/B250)*1000</f>
        <v/>
      </c>
      <c r="L250" s="2">
        <f>E250/J250</f>
        <v/>
      </c>
    </row>
    <row customHeight="1" ht="15.75" r="251" s="129" spans="1:56">
      <c r="A251" s="15" t="s">
        <v>130</v>
      </c>
      <c r="B251" t="s">
        <v>380</v>
      </c>
      <c r="C251" s="104" t="s">
        <v>325</v>
      </c>
      <c r="D251" s="105" t="n">
        <v>73.09999999999999</v>
      </c>
      <c r="E251" s="103">
        <f>(C251-D251)</f>
        <v/>
      </c>
      <c r="F251" s="45">
        <f>((E251*0.2*0.8*1000)/B251)/1</f>
        <v/>
      </c>
      <c r="G251" t="s">
        <v>314</v>
      </c>
      <c r="H251" t="n">
        <v>80.5</v>
      </c>
      <c r="I251" s="103">
        <f>(G251-H251)</f>
        <v/>
      </c>
      <c r="J251" s="57">
        <f>(E251+I251)</f>
        <v/>
      </c>
      <c r="K251" s="57">
        <f>(J251/B251)*1000</f>
        <v/>
      </c>
      <c r="L251" s="2">
        <f>E251/J251</f>
        <v/>
      </c>
    </row>
    <row customHeight="1" ht="15.75" r="252" s="129" spans="1:56">
      <c r="A252" s="15" t="s">
        <v>134</v>
      </c>
      <c r="B252" t="s">
        <v>381</v>
      </c>
      <c r="C252" s="104" t="s">
        <v>245</v>
      </c>
      <c r="D252" s="105" t="n">
        <v>75.3</v>
      </c>
      <c r="E252" s="103">
        <f>(C252-D252)</f>
        <v/>
      </c>
      <c r="F252" s="45">
        <f>((E252*0.2*0.8*1000)/B252)/1</f>
        <v/>
      </c>
      <c r="G252" t="s">
        <v>382</v>
      </c>
      <c r="H252" t="n">
        <v>71.5</v>
      </c>
      <c r="I252" s="103">
        <f>(G252-H252)</f>
        <v/>
      </c>
      <c r="J252" s="57">
        <f>(E252+I252)</f>
        <v/>
      </c>
      <c r="K252" s="57">
        <f>(J252/B252)*1000</f>
        <v/>
      </c>
      <c r="L252" s="2">
        <f>E252/J252</f>
        <v/>
      </c>
    </row>
    <row customHeight="1" ht="15.75" r="253" s="129" spans="1:56">
      <c r="A253" s="15" t="s">
        <v>138</v>
      </c>
      <c r="B253" t="s">
        <v>164</v>
      </c>
      <c r="C253" s="104" t="s">
        <v>304</v>
      </c>
      <c r="D253" s="105" t="n">
        <v>73.5</v>
      </c>
      <c r="E253" s="103">
        <f>(C253-D253)</f>
        <v/>
      </c>
      <c r="F253" s="45">
        <f>((E253*0.2*0.8*1000)/B253)/1</f>
        <v/>
      </c>
      <c r="G253" t="s">
        <v>33</v>
      </c>
      <c r="H253" t="n">
        <v>82.8</v>
      </c>
      <c r="I253" s="103">
        <f>(G253-H253)</f>
        <v/>
      </c>
      <c r="J253" s="57">
        <f>(E253+I253)</f>
        <v/>
      </c>
      <c r="K253" s="57">
        <f>(J253/B253)*1000</f>
        <v/>
      </c>
      <c r="L253" s="2">
        <f>E253/J253</f>
        <v/>
      </c>
    </row>
    <row customHeight="1" ht="15.75" r="254" s="129" spans="1:56">
      <c r="A254" s="15" t="s">
        <v>143</v>
      </c>
      <c r="B254" t="s">
        <v>383</v>
      </c>
      <c r="C254" s="104" t="s">
        <v>220</v>
      </c>
      <c r="D254" s="105" t="n">
        <v>46.9</v>
      </c>
      <c r="E254" s="103">
        <f>(C254-D254)</f>
        <v/>
      </c>
      <c r="F254" s="45">
        <f>((E254*0.2*0.8*1000)/B254)/1</f>
        <v/>
      </c>
      <c r="G254" t="s">
        <v>365</v>
      </c>
      <c r="H254" t="n">
        <v>87.89999999999999</v>
      </c>
      <c r="I254" s="103">
        <f>(G254-H254)</f>
        <v/>
      </c>
      <c r="J254" s="57">
        <f>(E254+I254)</f>
        <v/>
      </c>
      <c r="K254" s="57">
        <f>(J254/B254)*1000</f>
        <v/>
      </c>
      <c r="L254" s="2">
        <f>E254/J254</f>
        <v/>
      </c>
    </row>
    <row customHeight="1" ht="15.75" r="255" s="129" spans="1:56">
      <c r="A255" s="15" t="s">
        <v>148</v>
      </c>
      <c r="B255" t="s">
        <v>384</v>
      </c>
      <c r="C255" s="104" t="s">
        <v>385</v>
      </c>
      <c r="D255" s="105" t="n">
        <v>72.7</v>
      </c>
      <c r="E255" s="103">
        <f>(C255-D255)</f>
        <v/>
      </c>
      <c r="F255" s="45">
        <f>((E255*0.2*0.8*1000)/B255)/1</f>
        <v/>
      </c>
      <c r="G255" t="s">
        <v>219</v>
      </c>
      <c r="H255" t="n">
        <v>83</v>
      </c>
      <c r="I255" s="103">
        <f>(G255-H255)</f>
        <v/>
      </c>
      <c r="J255" s="57">
        <f>(E255+I255)</f>
        <v/>
      </c>
      <c r="K255" s="57">
        <f>(J255/B255)*1000</f>
        <v/>
      </c>
      <c r="L255" s="2">
        <f>E255/J255</f>
        <v/>
      </c>
    </row>
    <row customHeight="1" ht="15.75" r="256" s="129" spans="1:56">
      <c r="A256" s="15" t="s">
        <v>150</v>
      </c>
      <c r="B256" t="s">
        <v>156</v>
      </c>
      <c r="C256" s="104" t="s">
        <v>64</v>
      </c>
      <c r="D256" s="105" t="n">
        <v>85.2</v>
      </c>
      <c r="E256" s="103">
        <f>(C256-D256)</f>
        <v/>
      </c>
      <c r="F256" s="45">
        <f>((E256*0.2*0.8*1000)/B256)/1</f>
        <v/>
      </c>
      <c r="G256" t="s">
        <v>80</v>
      </c>
      <c r="H256" t="n">
        <v>88.09999999999999</v>
      </c>
      <c r="I256" s="103">
        <f>(G256-H256)</f>
        <v/>
      </c>
      <c r="J256" s="57">
        <f>(E256+I256)</f>
        <v/>
      </c>
      <c r="K256" s="57">
        <f>(J256/B256)*1000</f>
        <v/>
      </c>
      <c r="L256" s="2">
        <f>E256/J256</f>
        <v/>
      </c>
    </row>
    <row customHeight="1" ht="15.75" r="257" s="129" spans="1:56">
      <c r="A257" s="15" t="s">
        <v>155</v>
      </c>
      <c r="B257" t="s">
        <v>139</v>
      </c>
      <c r="C257" s="104" t="s">
        <v>386</v>
      </c>
      <c r="D257" s="105" t="n">
        <v>73.7</v>
      </c>
      <c r="E257" s="103">
        <f>(C257-D257)</f>
        <v/>
      </c>
      <c r="F257" s="45">
        <f>((E257*0.2*0.8*1000)/B257)/1</f>
        <v/>
      </c>
      <c r="G257" t="s">
        <v>287</v>
      </c>
      <c r="H257" t="n">
        <v>78.8</v>
      </c>
      <c r="I257" s="103">
        <f>(G257-H257)</f>
        <v/>
      </c>
      <c r="J257" s="57">
        <f>(E257+I257)</f>
        <v/>
      </c>
      <c r="K257" s="57">
        <f>(J257/B257)*1000</f>
        <v/>
      </c>
      <c r="L257" s="2">
        <f>E257/J257</f>
        <v/>
      </c>
    </row>
    <row customHeight="1" ht="15.75" r="258" s="129" spans="1:56">
      <c r="A258" s="15" t="s">
        <v>159</v>
      </c>
      <c r="B258" t="s">
        <v>387</v>
      </c>
      <c r="C258" s="104" t="s">
        <v>327</v>
      </c>
      <c r="D258" s="104" t="n">
        <v>77</v>
      </c>
      <c r="E258" s="103">
        <f>(C258-D258)</f>
        <v/>
      </c>
      <c r="F258" s="45">
        <f>((E258*0.2*0.8*1000)/B258)/1</f>
        <v/>
      </c>
      <c r="G258" t="s">
        <v>228</v>
      </c>
      <c r="H258" t="n">
        <v>80.89999999999999</v>
      </c>
      <c r="I258" s="103">
        <f>(G258-H258)</f>
        <v/>
      </c>
      <c r="J258" s="57">
        <f>(E258+I258)</f>
        <v/>
      </c>
      <c r="K258" s="57">
        <f>(J258/B258)*1000</f>
        <v/>
      </c>
      <c r="L258" s="2">
        <f>E258/J258</f>
        <v/>
      </c>
    </row>
    <row customHeight="1" ht="15.75" r="259" s="129" spans="1:56">
      <c r="A259" s="15" t="s">
        <v>163</v>
      </c>
      <c r="B259" t="s">
        <v>375</v>
      </c>
      <c r="C259" s="104" t="s">
        <v>388</v>
      </c>
      <c r="D259" s="104" t="n">
        <v>75.8</v>
      </c>
      <c r="E259" s="103">
        <f>(C259-D259)</f>
        <v/>
      </c>
      <c r="F259" s="45">
        <f>((E259*0.2*0.8*1000)/B259)/1</f>
        <v/>
      </c>
      <c r="G259" t="s">
        <v>233</v>
      </c>
      <c r="H259" t="n">
        <v>77.59999999999999</v>
      </c>
      <c r="I259" s="103">
        <f>(G259-H259)</f>
        <v/>
      </c>
      <c r="J259" s="57">
        <f>(E259+I259)</f>
        <v/>
      </c>
      <c r="K259" s="57">
        <f>(J259/B259)*1000</f>
        <v/>
      </c>
      <c r="L259" s="2">
        <f>E259/J259</f>
        <v/>
      </c>
    </row>
    <row customHeight="1" ht="15.75" r="260" s="129" spans="1:56">
      <c r="A260" s="15" t="s">
        <v>167</v>
      </c>
      <c r="B260" t="s">
        <v>389</v>
      </c>
      <c r="C260" s="104" t="s">
        <v>386</v>
      </c>
      <c r="D260" s="104" t="n">
        <v>73.59999999999999</v>
      </c>
      <c r="E260" s="103">
        <f>(C260-D260)</f>
        <v/>
      </c>
      <c r="F260" s="45">
        <f>((E260*0.2*0.8*1000)/B260)/1</f>
        <v/>
      </c>
      <c r="G260" t="s">
        <v>96</v>
      </c>
      <c r="H260" t="n">
        <v>83.5</v>
      </c>
      <c r="I260" s="103">
        <f>(G260-H260)</f>
        <v/>
      </c>
      <c r="J260" s="57">
        <f>(E260+I260)</f>
        <v/>
      </c>
      <c r="K260" s="57">
        <f>(J260/B260)*1000</f>
        <v/>
      </c>
      <c r="L260" s="2">
        <f>E260/J260</f>
        <v/>
      </c>
    </row>
    <row customHeight="1" ht="15.75" r="261" s="129" spans="1:56">
      <c r="A261" s="15" t="s">
        <v>171</v>
      </c>
      <c r="B261" t="s">
        <v>164</v>
      </c>
      <c r="C261" s="104" t="s">
        <v>233</v>
      </c>
      <c r="D261" s="104" t="n">
        <v>78.40000000000001</v>
      </c>
      <c r="E261" s="103">
        <f>(C261-D261)</f>
        <v/>
      </c>
      <c r="F261" s="45">
        <f>((E261*0.2*0.8*1000)/B261)/1</f>
        <v/>
      </c>
      <c r="G261" t="s">
        <v>306</v>
      </c>
      <c r="H261" t="n">
        <v>72.19999999999999</v>
      </c>
      <c r="I261" s="103">
        <f>(G261-H261)</f>
        <v/>
      </c>
      <c r="J261" s="57">
        <f>(E261+I261)</f>
        <v/>
      </c>
      <c r="K261" s="57">
        <f>(J261/B261)*1000</f>
        <v/>
      </c>
      <c r="L261" s="2">
        <f>E261/J261</f>
        <v/>
      </c>
    </row>
    <row customHeight="1" ht="15.75" r="262" s="129" spans="1:56">
      <c r="A262" s="15" t="s">
        <v>175</v>
      </c>
      <c r="B262" t="s">
        <v>378</v>
      </c>
      <c r="C262" s="104" t="s">
        <v>141</v>
      </c>
      <c r="D262" s="104" t="n">
        <v>87.40000000000001</v>
      </c>
      <c r="E262" s="103">
        <f>(C262-D262)</f>
        <v/>
      </c>
      <c r="F262" s="45">
        <f>((E262*0.2*0.8*1000)/B262)/1</f>
        <v/>
      </c>
      <c r="G262" t="s">
        <v>217</v>
      </c>
      <c r="H262" t="n">
        <v>86.39999999999999</v>
      </c>
      <c r="I262" s="103">
        <f>(G262-H262)</f>
        <v/>
      </c>
      <c r="J262" s="57">
        <f>(E262+I262)</f>
        <v/>
      </c>
      <c r="K262" s="57">
        <f>(J262/B262)*1000</f>
        <v/>
      </c>
      <c r="L262" s="2">
        <f>E262/J262</f>
        <v/>
      </c>
    </row>
    <row customHeight="1" ht="15.75" r="263" s="129" spans="1:56">
      <c r="A263" s="15" t="s">
        <v>178</v>
      </c>
      <c r="B263" t="s">
        <v>188</v>
      </c>
      <c r="C263" s="104" t="s">
        <v>390</v>
      </c>
      <c r="D263" s="104" t="n">
        <v>47.9</v>
      </c>
      <c r="E263" s="103">
        <f>(C263-D263)</f>
        <v/>
      </c>
      <c r="F263" s="45">
        <f>((E263*0.2*0.8*1000)/B263)/1</f>
        <v/>
      </c>
      <c r="G263" t="s">
        <v>209</v>
      </c>
      <c r="H263" t="n">
        <v>74.19999999999999</v>
      </c>
      <c r="I263" s="103">
        <f>(G263-H263)</f>
        <v/>
      </c>
      <c r="J263" s="57">
        <f>(E263+I263)</f>
        <v/>
      </c>
      <c r="K263" s="57">
        <f>(J263/B263)*1000</f>
        <v/>
      </c>
      <c r="L263" s="2">
        <f>E263/J263</f>
        <v/>
      </c>
    </row>
    <row customHeight="1" ht="15.75" r="264" s="129" spans="1:56">
      <c r="A264" s="15" t="s">
        <v>182</v>
      </c>
      <c r="B264" t="s">
        <v>377</v>
      </c>
      <c r="C264" s="104" t="s">
        <v>311</v>
      </c>
      <c r="D264" s="104" t="n">
        <v>81.3</v>
      </c>
      <c r="E264" s="103">
        <f>(C264-D264)</f>
        <v/>
      </c>
      <c r="F264" s="45">
        <f>((E264*0.2*0.8*1000)/B264)/1</f>
        <v/>
      </c>
      <c r="G264" t="s">
        <v>391</v>
      </c>
      <c r="H264" t="n">
        <v>71.59999999999999</v>
      </c>
      <c r="I264" s="103">
        <f>(G264-H264)</f>
        <v/>
      </c>
      <c r="J264" s="57">
        <f>(E264+I264)</f>
        <v/>
      </c>
      <c r="K264" s="57">
        <f>(J264/B264)*1000</f>
        <v/>
      </c>
      <c r="L264" s="2">
        <f>E264/J264</f>
        <v/>
      </c>
    </row>
    <row customHeight="1" ht="15.75" r="265" s="129" spans="1:56">
      <c r="A265" s="15" t="s">
        <v>187</v>
      </c>
      <c r="B265" t="s">
        <v>392</v>
      </c>
      <c r="C265" s="104" t="s">
        <v>356</v>
      </c>
      <c r="D265" s="104" t="n">
        <v>47.6</v>
      </c>
      <c r="E265" s="103">
        <f>(C265-D265)</f>
        <v/>
      </c>
      <c r="F265" s="45">
        <f>((E265*0.2*0.8*1000)/B265)/1</f>
        <v/>
      </c>
      <c r="G265" t="s">
        <v>249</v>
      </c>
      <c r="H265" t="n">
        <v>76.3</v>
      </c>
      <c r="I265" s="103">
        <f>(G265-H265)</f>
        <v/>
      </c>
      <c r="J265" s="57">
        <f>(E265+I265)</f>
        <v/>
      </c>
      <c r="K265" s="57">
        <f>(J265/B265)*1000</f>
        <v/>
      </c>
      <c r="L265" s="2">
        <f>E265/J265</f>
        <v/>
      </c>
    </row>
    <row customHeight="1" ht="15.75" r="266" s="129" spans="1:56">
      <c r="A266" s="15" t="s">
        <v>191</v>
      </c>
      <c r="B266" t="s">
        <v>380</v>
      </c>
      <c r="C266" s="104" t="s">
        <v>220</v>
      </c>
      <c r="D266" s="104" t="n">
        <v>76.59999999999999</v>
      </c>
      <c r="E266" s="103">
        <f>(C266-D266)</f>
        <v/>
      </c>
      <c r="F266" s="45">
        <f>((E266*0.2*0.8*1000)/B266)/1</f>
        <v/>
      </c>
      <c r="G266" t="s">
        <v>310</v>
      </c>
      <c r="H266" t="n">
        <v>73.5</v>
      </c>
      <c r="I266" s="103">
        <f>(G266-H266)</f>
        <v/>
      </c>
      <c r="J266" s="57">
        <f>(E266+I266)</f>
        <v/>
      </c>
      <c r="K266" s="57">
        <f>(J266/B266)*1000</f>
        <v/>
      </c>
      <c r="L266" s="2">
        <f>E266/J266</f>
        <v/>
      </c>
    </row>
    <row customHeight="1" ht="15.75" r="267" s="129" spans="1:56" thickBot="1">
      <c r="A267" s="15" t="s">
        <v>196</v>
      </c>
      <c r="B267" t="s">
        <v>164</v>
      </c>
      <c r="C267" s="104" t="s">
        <v>111</v>
      </c>
      <c r="D267" s="104" t="n">
        <v>82.5</v>
      </c>
      <c r="E267" s="103">
        <f>(C267-D267)</f>
        <v/>
      </c>
      <c r="F267" s="45">
        <f>((E267*0.2*0.8*1000)/B267)/1</f>
        <v/>
      </c>
      <c r="G267" t="s">
        <v>176</v>
      </c>
      <c r="H267" t="n">
        <v>81.5</v>
      </c>
      <c r="I267" s="103">
        <f>(G267-H267)</f>
        <v/>
      </c>
      <c r="J267" s="57">
        <f>(E267+I267)</f>
        <v/>
      </c>
      <c r="K267" s="57">
        <f>(J267/B267)*1000</f>
        <v/>
      </c>
      <c r="L267" s="2">
        <f>E267/J267</f>
        <v/>
      </c>
    </row>
    <row customHeight="1" ht="15.75" r="268" s="129" spans="1:56">
      <c r="A268" s="16" t="s">
        <v>200</v>
      </c>
      <c r="B268" s="106">
        <f>AVERAGE(B228:B257)</f>
        <v/>
      </c>
      <c r="C268" s="107" t="n"/>
      <c r="D268" s="107" t="n"/>
      <c r="E268" s="5">
        <f>AVERAGE(E228:E257)</f>
        <v/>
      </c>
      <c r="F268" s="106">
        <f>AVERAGE(F228:F257)</f>
        <v/>
      </c>
      <c r="G268" s="107" t="n"/>
      <c r="H268" s="107" t="n"/>
      <c r="I268" s="5">
        <f>AVERAGE(I228:I257)</f>
        <v/>
      </c>
      <c r="J268" s="106">
        <f>AVERAGE(J228:J257)</f>
        <v/>
      </c>
      <c r="K268" s="106">
        <f>AVERAGE(K228:K257)</f>
        <v/>
      </c>
      <c r="L268" s="106">
        <f>AVERAGE(L228:L257)</f>
        <v/>
      </c>
    </row>
    <row customHeight="1" ht="15.75" r="269" s="129" spans="1:56" thickBot="1">
      <c r="A269" s="17" t="s">
        <v>14</v>
      </c>
      <c r="B269" s="6">
        <f>STDEV(B228:B257)/SQRT(COUNTA(B228:B257))</f>
        <v/>
      </c>
      <c r="C269" s="108" t="n"/>
      <c r="D269" s="108" t="n"/>
      <c r="E269" s="8" t="n"/>
      <c r="F269" s="6">
        <f>STDEV(F228:F257)/SQRT(COUNTA(F228:F257))</f>
        <v/>
      </c>
      <c r="G269" s="108" t="n"/>
      <c r="H269" s="108" t="n"/>
      <c r="I269" s="8" t="n"/>
      <c r="J269" s="6">
        <f>STDEV(J228:J257)/SQRT(COUNTA(J228:J257))</f>
        <v/>
      </c>
      <c r="K269" s="6">
        <f>STDEV(K228:K257)/SQRT(COUNTA(K228:K257))</f>
        <v/>
      </c>
      <c r="L269" s="6">
        <f>STDEV(L228:L257)/SQRT(COUNTA(L228:L257))</f>
        <v/>
      </c>
    </row>
    <row customHeight="1" ht="15.75" r="270" s="129" spans="1:56" thickBot="1">
      <c r="A270" s="15" t="n"/>
      <c r="E270" s="103" t="n"/>
      <c r="F270" s="45" t="n"/>
      <c r="I270" s="103" t="n"/>
      <c r="J270" s="57" t="n"/>
      <c r="K270" s="57" t="n"/>
      <c r="L270" s="2" t="n"/>
    </row>
    <row customHeight="1" ht="15.75" r="271" s="129" spans="1:56" thickBot="1">
      <c r="A271" s="14" t="s">
        <v>393</v>
      </c>
      <c r="B271" s="54" t="n"/>
      <c r="C271" s="127" t="s">
        <v>17</v>
      </c>
      <c r="F271" s="58" t="n"/>
      <c r="G271" s="127" t="s">
        <v>18</v>
      </c>
      <c r="J271" s="132" t="s">
        <v>19</v>
      </c>
    </row>
    <row customHeight="1" ht="15.75" r="272" s="129" spans="1:56" thickBot="1">
      <c r="A272" s="38" t="s">
        <v>394</v>
      </c>
      <c r="B272" s="9" t="s">
        <v>22</v>
      </c>
      <c r="C272" s="99" t="s">
        <v>23</v>
      </c>
      <c r="D272" s="100" t="s">
        <v>24</v>
      </c>
      <c r="E272" s="43" t="s">
        <v>25</v>
      </c>
      <c r="F272" s="59" t="s">
        <v>26</v>
      </c>
      <c r="G272" s="101" t="s">
        <v>23</v>
      </c>
      <c r="H272" s="102" t="s">
        <v>24</v>
      </c>
      <c r="I272" s="43" t="s">
        <v>25</v>
      </c>
      <c r="J272" s="61" t="s">
        <v>27</v>
      </c>
      <c r="K272" s="62" t="s">
        <v>28</v>
      </c>
      <c r="L272" s="63" t="s">
        <v>29</v>
      </c>
    </row>
    <row customHeight="1" ht="15.75" r="273" s="129" spans="1:56">
      <c r="A273" s="15" t="s">
        <v>31</v>
      </c>
      <c r="B273" t="s">
        <v>79</v>
      </c>
      <c r="C273" t="s">
        <v>220</v>
      </c>
      <c r="D273" t="n">
        <v>75.40000000000001</v>
      </c>
      <c r="E273" s="103">
        <f>(C273-D273)</f>
        <v/>
      </c>
      <c r="F273" s="45">
        <f>((E273*0.2*0.8*1000)/B273)/1</f>
        <v/>
      </c>
      <c r="G273" t="s">
        <v>357</v>
      </c>
      <c r="H273" t="n">
        <v>88.5</v>
      </c>
      <c r="I273" s="103">
        <f>(G273-H273)</f>
        <v/>
      </c>
      <c r="J273" s="57">
        <f>(E273+I273)</f>
        <v/>
      </c>
      <c r="K273" s="57">
        <f>(J273/B273)*1000</f>
        <v/>
      </c>
      <c r="L273" s="2">
        <f>E273/J273</f>
        <v/>
      </c>
    </row>
    <row customHeight="1" ht="15.75" r="274" s="129" spans="1:56">
      <c r="A274" s="15" t="s">
        <v>36</v>
      </c>
      <c r="B274" t="s">
        <v>363</v>
      </c>
      <c r="C274" t="s">
        <v>298</v>
      </c>
      <c r="D274" t="n">
        <v>85.2</v>
      </c>
      <c r="E274" s="103">
        <f>(C274-D274)</f>
        <v/>
      </c>
      <c r="F274" s="45">
        <f>((E274*0.2*0.8*1000)/B274)/1</f>
        <v/>
      </c>
      <c r="G274" t="s">
        <v>169</v>
      </c>
      <c r="H274" t="n">
        <v>90.39999999999999</v>
      </c>
      <c r="I274" s="103">
        <f>(G274-H274)</f>
        <v/>
      </c>
      <c r="J274" s="57">
        <f>(E274+I274)</f>
        <v/>
      </c>
      <c r="K274" s="57">
        <f>(J274/B274)*1000</f>
        <v/>
      </c>
      <c r="L274" s="2">
        <f>E274/J274</f>
        <v/>
      </c>
    </row>
    <row customHeight="1" ht="15.75" r="275" s="129" spans="1:56">
      <c r="A275" s="15" t="s">
        <v>41</v>
      </c>
      <c r="B275" t="s">
        <v>168</v>
      </c>
      <c r="C275" t="s">
        <v>33</v>
      </c>
      <c r="D275" t="n">
        <v>83.90000000000001</v>
      </c>
      <c r="E275" s="103">
        <f>(C275-D275)</f>
        <v/>
      </c>
      <c r="F275" s="45">
        <f>((E275*0.2*0.8*1000)/B275)/1</f>
        <v/>
      </c>
      <c r="G275" t="s">
        <v>207</v>
      </c>
      <c r="H275" t="n">
        <v>78.89999999999999</v>
      </c>
      <c r="I275" s="103">
        <f>(G275-H275)</f>
        <v/>
      </c>
      <c r="J275" s="57">
        <f>(E275+I275)</f>
        <v/>
      </c>
      <c r="K275" s="57">
        <f>(J275/B275)*1000</f>
        <v/>
      </c>
      <c r="L275" s="2">
        <f>E275/J275</f>
        <v/>
      </c>
    </row>
    <row customHeight="1" ht="15.75" r="276" s="129" spans="1:56">
      <c r="A276" s="15" t="s">
        <v>46</v>
      </c>
      <c r="B276" t="s">
        <v>364</v>
      </c>
      <c r="C276" t="s">
        <v>86</v>
      </c>
      <c r="D276" t="n">
        <v>85</v>
      </c>
      <c r="E276" s="103">
        <f>(C276-D276)</f>
        <v/>
      </c>
      <c r="F276" s="45">
        <f>((E276*0.2*0.8*1000)/B276)/1</f>
        <v/>
      </c>
      <c r="G276" t="s">
        <v>358</v>
      </c>
      <c r="H276" t="n">
        <v>79.8</v>
      </c>
      <c r="I276" s="103">
        <f>(G276-H276)</f>
        <v/>
      </c>
      <c r="J276" s="57">
        <f>(E276+I276)</f>
        <v/>
      </c>
      <c r="K276" s="57">
        <f>(J276/B276)*1000</f>
        <v/>
      </c>
      <c r="L276" s="2">
        <f>E276/J276</f>
        <v/>
      </c>
    </row>
    <row customHeight="1" ht="15.75" r="277" s="129" spans="1:56">
      <c r="A277" s="15" t="s">
        <v>50</v>
      </c>
      <c r="B277" t="s">
        <v>63</v>
      </c>
      <c r="C277" t="s">
        <v>225</v>
      </c>
      <c r="D277" t="n">
        <v>85.80000000000001</v>
      </c>
      <c r="E277" s="103">
        <f>(C277-D277)</f>
        <v/>
      </c>
      <c r="F277" s="45">
        <f>((E277*0.2*0.8*1000)/B277)/1</f>
        <v/>
      </c>
      <c r="G277" t="s">
        <v>330</v>
      </c>
      <c r="H277" t="n">
        <v>87.09999999999999</v>
      </c>
      <c r="I277" s="103">
        <f>(G277-H277)</f>
        <v/>
      </c>
      <c r="J277" s="57">
        <f>(E277+I277)</f>
        <v/>
      </c>
      <c r="K277" s="57">
        <f>(J277/B277)*1000</f>
        <v/>
      </c>
      <c r="L277" s="2">
        <f>E277/J277</f>
        <v/>
      </c>
    </row>
    <row customHeight="1" ht="15.75" r="278" s="129" spans="1:56">
      <c r="A278" s="15" t="s">
        <v>54</v>
      </c>
      <c r="B278" t="s">
        <v>367</v>
      </c>
      <c r="C278" t="s">
        <v>331</v>
      </c>
      <c r="D278" t="n">
        <v>75.7</v>
      </c>
      <c r="E278" s="103">
        <f>(C278-D278)</f>
        <v/>
      </c>
      <c r="F278" s="45">
        <f>((E278*0.2*0.8*1000)/B278)/1</f>
        <v/>
      </c>
      <c r="G278" t="s">
        <v>302</v>
      </c>
      <c r="H278" t="n">
        <v>76</v>
      </c>
      <c r="I278" s="103">
        <f>(G278-H278)</f>
        <v/>
      </c>
      <c r="J278" s="57">
        <f>(E278+I278)</f>
        <v/>
      </c>
      <c r="K278" s="57">
        <f>(J278/B278)*1000</f>
        <v/>
      </c>
      <c r="L278" s="2">
        <f>E278/J278</f>
        <v/>
      </c>
    </row>
    <row customHeight="1" ht="15.75" r="279" s="129" spans="1:56">
      <c r="A279" s="15" t="s">
        <v>58</v>
      </c>
      <c r="B279" t="s">
        <v>42</v>
      </c>
      <c r="C279" t="s">
        <v>241</v>
      </c>
      <c r="D279" t="n">
        <v>87.2</v>
      </c>
      <c r="E279" s="103">
        <f>(C279-D279)</f>
        <v/>
      </c>
      <c r="F279" s="45">
        <f>((E279*0.2*0.8*1000)/B279)/1</f>
        <v/>
      </c>
      <c r="G279" t="s">
        <v>145</v>
      </c>
      <c r="H279" t="n">
        <v>86.59999999999999</v>
      </c>
      <c r="I279" s="103">
        <f>(G279-H279)</f>
        <v/>
      </c>
      <c r="J279" s="57">
        <f>(E279+I279)</f>
        <v/>
      </c>
      <c r="K279" s="57">
        <f>(J279/B279)*1000</f>
        <v/>
      </c>
      <c r="L279" s="2">
        <f>E279/J279</f>
        <v/>
      </c>
    </row>
    <row customHeight="1" ht="15.75" r="280" s="129" spans="1:56">
      <c r="A280" s="15" t="s">
        <v>62</v>
      </c>
      <c r="B280" t="s">
        <v>368</v>
      </c>
      <c r="C280" t="s">
        <v>140</v>
      </c>
      <c r="D280" t="n">
        <v>87.40000000000001</v>
      </c>
      <c r="E280" s="103">
        <f>(C280-D280)</f>
        <v/>
      </c>
      <c r="F280" s="45">
        <f>((E280*0.2*0.8*1000)/B280)/1</f>
        <v/>
      </c>
      <c r="G280" t="s">
        <v>114</v>
      </c>
      <c r="H280" t="n">
        <v>84.59999999999999</v>
      </c>
      <c r="I280" s="103">
        <f>(G280-H280)</f>
        <v/>
      </c>
      <c r="J280" s="57">
        <f>(E280+I280)</f>
        <v/>
      </c>
      <c r="K280" s="57">
        <f>(J280/B280)*1000</f>
        <v/>
      </c>
      <c r="L280" s="2">
        <f>E280/J280</f>
        <v/>
      </c>
    </row>
    <row customHeight="1" ht="15.75" r="281" s="129" spans="1:56">
      <c r="A281" s="15" t="s">
        <v>67</v>
      </c>
      <c r="B281" t="s">
        <v>55</v>
      </c>
      <c r="C281" t="s">
        <v>345</v>
      </c>
      <c r="D281" t="n">
        <v>73.10000000000001</v>
      </c>
      <c r="E281" s="103">
        <f>(C281-D281)</f>
        <v/>
      </c>
      <c r="F281" s="45">
        <f>((E281*0.2*0.8*1000)/B281)/1</f>
        <v/>
      </c>
      <c r="G281" t="s">
        <v>395</v>
      </c>
      <c r="H281" t="n">
        <v>89.39999999999999</v>
      </c>
      <c r="I281" s="103">
        <f>(G281-H281)</f>
        <v/>
      </c>
      <c r="J281" s="57">
        <f>(E281+I281)</f>
        <v/>
      </c>
      <c r="K281" s="57">
        <f>(J281/B281)*1000</f>
        <v/>
      </c>
      <c r="L281" s="2">
        <f>E281/J281</f>
        <v/>
      </c>
    </row>
    <row customHeight="1" ht="15.75" r="282" s="129" spans="1:56">
      <c r="A282" s="15" t="s">
        <v>71</v>
      </c>
      <c r="B282" t="s">
        <v>90</v>
      </c>
      <c r="C282" t="s">
        <v>176</v>
      </c>
      <c r="D282" t="n">
        <v>81.7</v>
      </c>
      <c r="E282" s="103">
        <f>(C282-D282)</f>
        <v/>
      </c>
      <c r="F282" s="45">
        <f>((E282*0.2*0.8*1000)/B282)/1</f>
        <v/>
      </c>
      <c r="G282" t="s">
        <v>59</v>
      </c>
      <c r="H282" t="n">
        <v>92.59999999999999</v>
      </c>
      <c r="I282" s="103">
        <f>(G282-H282)</f>
        <v/>
      </c>
      <c r="J282" s="57">
        <f>(E282+I282)</f>
        <v/>
      </c>
      <c r="K282" s="57">
        <f>(J282/B282)*1000</f>
        <v/>
      </c>
      <c r="L282" s="2">
        <f>E282/J282</f>
        <v/>
      </c>
    </row>
    <row customHeight="1" ht="15.75" r="283" s="129" spans="1:56">
      <c r="A283" s="15" t="s">
        <v>75</v>
      </c>
      <c r="B283" t="s">
        <v>192</v>
      </c>
      <c r="C283" t="s">
        <v>64</v>
      </c>
      <c r="D283" t="n">
        <v>84.40000000000001</v>
      </c>
      <c r="E283" s="103">
        <f>(C283-D283)</f>
        <v/>
      </c>
      <c r="F283" s="45">
        <f>((E283*0.2*0.8*1000)/B283)/1</f>
        <v/>
      </c>
      <c r="G283" t="s">
        <v>241</v>
      </c>
      <c r="H283" t="n">
        <v>88.59999999999999</v>
      </c>
      <c r="I283" s="103">
        <f>(G283-H283)</f>
        <v/>
      </c>
      <c r="J283" s="57">
        <f>(E283+I283)</f>
        <v/>
      </c>
      <c r="K283" s="57">
        <f>(J283/B283)*1000</f>
        <v/>
      </c>
      <c r="L283" s="2">
        <f>E283/J283</f>
        <v/>
      </c>
    </row>
    <row customHeight="1" ht="15.75" r="284" s="129" spans="1:56">
      <c r="A284" s="15" t="s">
        <v>78</v>
      </c>
      <c r="B284" t="s">
        <v>371</v>
      </c>
      <c r="C284" t="s">
        <v>245</v>
      </c>
      <c r="D284" t="n">
        <v>74.5</v>
      </c>
      <c r="E284" s="103">
        <f>(C284-D284)</f>
        <v/>
      </c>
      <c r="F284" s="45">
        <f>((E284*0.2*0.8*1000)/B284)/1</f>
        <v/>
      </c>
      <c r="G284" t="s">
        <v>315</v>
      </c>
      <c r="H284" t="n">
        <v>78.5</v>
      </c>
      <c r="I284" s="103">
        <f>(G284-H284)</f>
        <v/>
      </c>
      <c r="J284" s="57">
        <f>(E284+I284)</f>
        <v/>
      </c>
      <c r="K284" s="57">
        <f>(J284/B284)*1000</f>
        <v/>
      </c>
      <c r="L284" s="2">
        <f>E284/J284</f>
        <v/>
      </c>
    </row>
    <row customHeight="1" ht="15.75" r="285" s="129" spans="1:56">
      <c r="A285" s="15" t="s">
        <v>81</v>
      </c>
      <c r="B285" t="s">
        <v>79</v>
      </c>
      <c r="C285" s="104" t="s">
        <v>264</v>
      </c>
      <c r="D285" s="105" t="n">
        <v>76.7</v>
      </c>
      <c r="E285" s="103">
        <f>(C285-D285)</f>
        <v/>
      </c>
      <c r="F285" s="45">
        <f>((E285*0.2*0.8*1000)/B285)/1</f>
        <v/>
      </c>
      <c r="G285" t="s">
        <v>396</v>
      </c>
      <c r="H285" t="n">
        <v>89.89999999999999</v>
      </c>
      <c r="I285" s="103">
        <f>(G285-H285)</f>
        <v/>
      </c>
      <c r="J285" s="57">
        <f>(E285+I285)</f>
        <v/>
      </c>
      <c r="K285" s="57">
        <f>(J285/B285)*1000</f>
        <v/>
      </c>
      <c r="L285" s="2">
        <f>E285/J285</f>
        <v/>
      </c>
    </row>
    <row customHeight="1" ht="15.75" r="286" s="129" spans="1:56">
      <c r="A286" s="15" t="s">
        <v>85</v>
      </c>
      <c r="B286" t="s">
        <v>104</v>
      </c>
      <c r="C286" s="104" t="s">
        <v>303</v>
      </c>
      <c r="D286" s="105" t="n">
        <v>75</v>
      </c>
      <c r="E286" s="103">
        <f>(C286-D286)</f>
        <v/>
      </c>
      <c r="F286" s="45">
        <f>((E286*0.2*0.8*1000)/B286)/1</f>
        <v/>
      </c>
      <c r="G286" t="s">
        <v>303</v>
      </c>
      <c r="H286" t="n">
        <v>73.69999999999999</v>
      </c>
      <c r="I286" s="103">
        <f>(G286-H286)</f>
        <v/>
      </c>
      <c r="J286" s="57">
        <f>(E286+I286)</f>
        <v/>
      </c>
      <c r="K286" s="57">
        <f>(J286/B286)*1000</f>
        <v/>
      </c>
      <c r="L286" s="2">
        <f>E286/J286</f>
        <v/>
      </c>
    </row>
    <row customHeight="1" ht="15.75" r="287" s="129" spans="1:56">
      <c r="A287" s="15" t="s">
        <v>89</v>
      </c>
      <c r="B287" t="s">
        <v>37</v>
      </c>
      <c r="C287" s="104" t="s">
        <v>101</v>
      </c>
      <c r="D287" s="105" t="n">
        <v>88.60000000000001</v>
      </c>
      <c r="E287" s="103">
        <f>(C287-D287)</f>
        <v/>
      </c>
      <c r="F287" s="45">
        <f>((E287*0.2*0.8*1000)/B287)/1</f>
        <v/>
      </c>
      <c r="G287" t="s">
        <v>291</v>
      </c>
      <c r="H287" t="n">
        <v>87.3</v>
      </c>
      <c r="I287" s="103">
        <f>(G287-H287)</f>
        <v/>
      </c>
      <c r="J287" s="57">
        <f>(E287+I287)</f>
        <v/>
      </c>
      <c r="K287" s="57">
        <f>(J287/B287)*1000</f>
        <v/>
      </c>
      <c r="L287" s="2">
        <f>E287/J287</f>
        <v/>
      </c>
    </row>
    <row customHeight="1" ht="15.75" r="288" s="129" spans="1:56">
      <c r="A288" s="15" t="s">
        <v>94</v>
      </c>
      <c r="B288" t="s">
        <v>168</v>
      </c>
      <c r="C288" s="104" t="s">
        <v>136</v>
      </c>
      <c r="D288" s="105" t="n">
        <v>83.10000000000001</v>
      </c>
      <c r="E288" s="103">
        <f>(C288-D288)</f>
        <v/>
      </c>
      <c r="F288" s="45">
        <f>((E288*0.2*0.8*1000)/B288)/1</f>
        <v/>
      </c>
      <c r="G288" t="s">
        <v>292</v>
      </c>
      <c r="H288" t="n">
        <v>75</v>
      </c>
      <c r="I288" s="103">
        <f>(G288-H288)</f>
        <v/>
      </c>
      <c r="J288" s="57">
        <f>(E288+I288)</f>
        <v/>
      </c>
      <c r="K288" s="57">
        <f>(J288/B288)*1000</f>
        <v/>
      </c>
      <c r="L288" s="2">
        <f>E288/J288</f>
        <v/>
      </c>
    </row>
    <row customHeight="1" ht="15.75" r="289" s="129" spans="1:56">
      <c r="A289" s="15" t="s">
        <v>99</v>
      </c>
      <c r="B289" t="s">
        <v>372</v>
      </c>
      <c r="C289" s="104" t="s">
        <v>283</v>
      </c>
      <c r="D289" s="105" t="n">
        <v>74</v>
      </c>
      <c r="E289" s="103">
        <f>(C289-D289)</f>
        <v/>
      </c>
      <c r="F289" s="45">
        <f>((E289*0.2*0.8*1000)/B289)/1</f>
        <v/>
      </c>
      <c r="G289" t="s">
        <v>316</v>
      </c>
      <c r="H289" t="n">
        <v>74.69999999999999</v>
      </c>
      <c r="I289" s="103">
        <f>(G289-H289)</f>
        <v/>
      </c>
      <c r="J289" s="57">
        <f>(E289+I289)</f>
        <v/>
      </c>
      <c r="K289" s="57">
        <f>(J289/B289)*1000</f>
        <v/>
      </c>
      <c r="L289" s="2">
        <f>E289/J289</f>
        <v/>
      </c>
    </row>
    <row customHeight="1" ht="15.75" r="290" s="129" spans="1:56">
      <c r="A290" s="15" t="s">
        <v>103</v>
      </c>
      <c r="B290" t="s">
        <v>373</v>
      </c>
      <c r="C290" s="104" t="s">
        <v>68</v>
      </c>
      <c r="D290" s="105" t="n">
        <v>88</v>
      </c>
      <c r="E290" s="103">
        <f>(C290-D290)</f>
        <v/>
      </c>
      <c r="F290" s="45">
        <f>((E290*0.2*0.8*1000)/B290)/1</f>
        <v/>
      </c>
      <c r="G290" t="s">
        <v>68</v>
      </c>
      <c r="H290" t="n">
        <v>90.3</v>
      </c>
      <c r="I290" s="103">
        <f>(G290-H290)</f>
        <v/>
      </c>
      <c r="J290" s="57">
        <f>(E290+I290)</f>
        <v/>
      </c>
      <c r="K290" s="57">
        <f>(J290/B290)*1000</f>
        <v/>
      </c>
      <c r="L290" s="2">
        <f>E290/J290</f>
        <v/>
      </c>
    </row>
    <row customHeight="1" ht="15.75" r="291" s="129" spans="1:56">
      <c r="A291" s="15" t="s">
        <v>108</v>
      </c>
      <c r="B291" t="s">
        <v>51</v>
      </c>
      <c r="C291" s="104" t="s">
        <v>101</v>
      </c>
      <c r="D291" s="105" t="n">
        <v>89.2</v>
      </c>
      <c r="E291" s="103">
        <f>(C291-D291)</f>
        <v/>
      </c>
      <c r="F291" s="45">
        <f>((E291*0.2*0.8*1000)/B291)/1</f>
        <v/>
      </c>
      <c r="G291" t="s">
        <v>212</v>
      </c>
      <c r="H291" t="n">
        <v>87.89999999999999</v>
      </c>
      <c r="I291" s="103">
        <f>(G291-H291)</f>
        <v/>
      </c>
      <c r="J291" s="57">
        <f>(E291+I291)</f>
        <v/>
      </c>
      <c r="K291" s="57">
        <f>(J291/B291)*1000</f>
        <v/>
      </c>
      <c r="L291" s="2">
        <f>E291/J291</f>
        <v/>
      </c>
    </row>
    <row customHeight="1" ht="15.75" r="292" s="129" spans="1:56">
      <c r="A292" s="15" t="s">
        <v>113</v>
      </c>
      <c r="B292" t="s">
        <v>374</v>
      </c>
      <c r="C292" s="104" t="s">
        <v>397</v>
      </c>
      <c r="D292" s="105" t="n">
        <v>86</v>
      </c>
      <c r="E292" s="103">
        <f>(C292-D292)</f>
        <v/>
      </c>
      <c r="F292" s="45">
        <f>((E292*0.2*0.8*1000)/B292)/1</f>
        <v/>
      </c>
      <c r="G292" t="s">
        <v>395</v>
      </c>
      <c r="H292" t="n">
        <v>91</v>
      </c>
      <c r="I292" s="103">
        <f>(G292-H292)</f>
        <v/>
      </c>
      <c r="J292" s="57">
        <f>(E292+I292)</f>
        <v/>
      </c>
      <c r="K292" s="57">
        <f>(J292/B292)*1000</f>
        <v/>
      </c>
      <c r="L292" s="2">
        <f>E292/J292</f>
        <v/>
      </c>
    </row>
    <row customHeight="1" ht="15.75" r="293" s="129" spans="1:56">
      <c r="A293" s="15" t="s">
        <v>117</v>
      </c>
      <c r="B293" t="s">
        <v>375</v>
      </c>
      <c r="C293" s="104" t="s">
        <v>398</v>
      </c>
      <c r="D293" s="105" t="n">
        <v>90.80000000000001</v>
      </c>
      <c r="E293" s="103">
        <f>(C293-D293)</f>
        <v/>
      </c>
      <c r="F293" s="45">
        <f>((E293*0.2*0.8*1000)/B293)/1</f>
        <v/>
      </c>
      <c r="G293" t="s">
        <v>399</v>
      </c>
      <c r="H293" t="n">
        <v>91.59999999999999</v>
      </c>
      <c r="I293" s="103">
        <f>(G293-H293)</f>
        <v/>
      </c>
      <c r="J293" s="57">
        <f>(E293+I293)</f>
        <v/>
      </c>
      <c r="K293" s="57">
        <f>(J293/B293)*1000</f>
        <v/>
      </c>
      <c r="L293" s="2">
        <f>E293/J293</f>
        <v/>
      </c>
    </row>
    <row customHeight="1" ht="15.75" r="294" s="129" spans="1:56">
      <c r="A294" s="15" t="s">
        <v>120</v>
      </c>
      <c r="B294" t="s">
        <v>377</v>
      </c>
      <c r="C294" s="104" t="s">
        <v>231</v>
      </c>
      <c r="D294" s="105" t="n">
        <v>79.10000000000001</v>
      </c>
      <c r="E294" s="103">
        <f>(C294-D294)</f>
        <v/>
      </c>
      <c r="F294" s="45">
        <f>((E294*0.2*0.8*1000)/B294)/1</f>
        <v/>
      </c>
      <c r="G294" t="s">
        <v>210</v>
      </c>
      <c r="H294" t="n">
        <v>81.19999999999999</v>
      </c>
      <c r="I294" s="103">
        <f>(G294-H294)</f>
        <v/>
      </c>
      <c r="J294" s="57">
        <f>(E294+I294)</f>
        <v/>
      </c>
      <c r="K294" s="57">
        <f>(J294/B294)*1000</f>
        <v/>
      </c>
      <c r="L294" s="2">
        <f>E294/J294</f>
        <v/>
      </c>
    </row>
    <row customHeight="1" ht="15.75" r="295" s="129" spans="1:56">
      <c r="A295" s="15" t="s">
        <v>125</v>
      </c>
      <c r="B295" t="s">
        <v>378</v>
      </c>
      <c r="C295" s="104" t="s">
        <v>77</v>
      </c>
      <c r="D295" s="105" t="n">
        <v>81.60000000000001</v>
      </c>
      <c r="E295" s="103">
        <f>(C295-D295)</f>
        <v/>
      </c>
      <c r="F295" s="45">
        <f>((E295*0.2*0.8*1000)/B295)/1</f>
        <v/>
      </c>
      <c r="G295" t="s">
        <v>398</v>
      </c>
      <c r="H295" t="n">
        <v>92.19999999999999</v>
      </c>
      <c r="I295" s="103">
        <f>(G295-H295)</f>
        <v/>
      </c>
      <c r="J295" s="57">
        <f>(E295+I295)</f>
        <v/>
      </c>
      <c r="K295" s="57">
        <f>(J295/B295)*1000</f>
        <v/>
      </c>
      <c r="L295" s="2">
        <f>E295/J295</f>
        <v/>
      </c>
    </row>
    <row customHeight="1" ht="15.75" r="296" s="129" spans="1:56">
      <c r="A296" s="15" t="s">
        <v>130</v>
      </c>
      <c r="B296" t="s">
        <v>380</v>
      </c>
      <c r="C296" s="104" t="s">
        <v>157</v>
      </c>
      <c r="D296" s="105" t="n">
        <v>86.30000000000001</v>
      </c>
      <c r="E296" s="103">
        <f>(C296-D296)</f>
        <v/>
      </c>
      <c r="F296" s="45">
        <f>((E296*0.2*0.8*1000)/B296)/1</f>
        <v/>
      </c>
      <c r="G296" t="s">
        <v>314</v>
      </c>
      <c r="H296" t="n">
        <v>78.59999999999999</v>
      </c>
      <c r="I296" s="103">
        <f>(G296-H296)</f>
        <v/>
      </c>
      <c r="J296" s="57">
        <f>(E296+I296)</f>
        <v/>
      </c>
      <c r="K296" s="57">
        <f>(J296/B296)*1000</f>
        <v/>
      </c>
      <c r="L296" s="2">
        <f>E296/J296</f>
        <v/>
      </c>
    </row>
    <row customHeight="1" ht="15.75" r="297" s="129" spans="1:56">
      <c r="A297" s="15" t="s">
        <v>134</v>
      </c>
      <c r="B297" t="s">
        <v>381</v>
      </c>
      <c r="C297" s="104" t="s">
        <v>217</v>
      </c>
      <c r="D297" s="105" t="n">
        <v>87.5</v>
      </c>
      <c r="E297" s="103">
        <f>(C297-D297)</f>
        <v/>
      </c>
      <c r="F297" s="45">
        <f>((E297*0.2*0.8*1000)/B297)/1</f>
        <v/>
      </c>
      <c r="G297" t="s">
        <v>365</v>
      </c>
      <c r="H297" t="n">
        <v>88.19999999999999</v>
      </c>
      <c r="I297" s="103">
        <f>(G297-H297)</f>
        <v/>
      </c>
      <c r="J297" s="57">
        <f>(E297+I297)</f>
        <v/>
      </c>
      <c r="K297" s="57">
        <f>(J297/B297)*1000</f>
        <v/>
      </c>
      <c r="L297" s="2">
        <f>E297/J297</f>
        <v/>
      </c>
    </row>
    <row customHeight="1" ht="15.75" r="298" s="129" spans="1:56">
      <c r="A298" s="15" t="s">
        <v>138</v>
      </c>
      <c r="B298" t="s">
        <v>164</v>
      </c>
      <c r="C298" s="104" t="s">
        <v>57</v>
      </c>
      <c r="D298" s="105" t="n">
        <v>84.40000000000001</v>
      </c>
      <c r="E298" s="103">
        <f>(C298-D298)</f>
        <v/>
      </c>
      <c r="F298" s="45">
        <f>((E298*0.2*0.8*1000)/B298)/1</f>
        <v/>
      </c>
      <c r="G298" t="s">
        <v>311</v>
      </c>
      <c r="H298" t="n">
        <v>82.59999999999999</v>
      </c>
      <c r="I298" s="103">
        <f>(G298-H298)</f>
        <v/>
      </c>
      <c r="J298" s="57">
        <f>(E298+I298)</f>
        <v/>
      </c>
      <c r="K298" s="57">
        <f>(J298/B298)*1000</f>
        <v/>
      </c>
      <c r="L298" s="2">
        <f>E298/J298</f>
        <v/>
      </c>
    </row>
    <row customHeight="1" ht="15.75" r="299" s="129" spans="1:56">
      <c r="A299" s="15" t="s">
        <v>143</v>
      </c>
      <c r="B299" t="s">
        <v>383</v>
      </c>
      <c r="C299" s="104" t="s">
        <v>214</v>
      </c>
      <c r="D299" s="105" t="n">
        <v>86</v>
      </c>
      <c r="E299" s="103">
        <f>(C299-D299)</f>
        <v/>
      </c>
      <c r="F299" s="45">
        <f>((E299*0.2*0.8*1000)/B299)/1</f>
        <v/>
      </c>
      <c r="G299" t="s">
        <v>39</v>
      </c>
      <c r="H299" t="n">
        <v>86.89999999999999</v>
      </c>
      <c r="I299" s="103">
        <f>(G299-H299)</f>
        <v/>
      </c>
      <c r="J299" s="57">
        <f>(E299+I299)</f>
        <v/>
      </c>
      <c r="K299" s="57">
        <f>(J299/B299)*1000</f>
        <v/>
      </c>
      <c r="L299" s="2">
        <f>E299/J299</f>
        <v/>
      </c>
    </row>
    <row customHeight="1" ht="15.75" r="300" s="129" spans="1:56">
      <c r="A300" s="15" t="s">
        <v>148</v>
      </c>
      <c r="B300" t="s">
        <v>384</v>
      </c>
      <c r="C300" s="104" t="s">
        <v>169</v>
      </c>
      <c r="D300" s="105" t="n">
        <v>89.5</v>
      </c>
      <c r="E300" s="103">
        <f>(C300-D300)</f>
        <v/>
      </c>
      <c r="F300" s="45">
        <f>((E300*0.2*0.8*1000)/B300)/1</f>
        <v/>
      </c>
      <c r="G300" t="s">
        <v>223</v>
      </c>
      <c r="H300" t="n">
        <v>81.8</v>
      </c>
      <c r="I300" s="103">
        <f>(G300-H300)</f>
        <v/>
      </c>
      <c r="J300" s="57">
        <f>(E300+I300)</f>
        <v/>
      </c>
      <c r="K300" s="57">
        <f>(J300/B300)*1000</f>
        <v/>
      </c>
      <c r="L300" s="2">
        <f>E300/J300</f>
        <v/>
      </c>
    </row>
    <row customHeight="1" ht="15.75" r="301" s="129" spans="1:56">
      <c r="A301" s="15" t="s">
        <v>150</v>
      </c>
      <c r="B301" t="s">
        <v>156</v>
      </c>
      <c r="C301" s="104" t="s">
        <v>77</v>
      </c>
      <c r="D301" s="105" t="n">
        <v>82</v>
      </c>
      <c r="E301" s="103">
        <f>(C301-D301)</f>
        <v/>
      </c>
      <c r="F301" s="45">
        <f>((E301*0.2*0.8*1000)/B301)/1</f>
        <v/>
      </c>
      <c r="G301" t="s">
        <v>298</v>
      </c>
      <c r="H301" t="n">
        <v>86.89999999999999</v>
      </c>
      <c r="I301" s="103">
        <f>(G301-H301)</f>
        <v/>
      </c>
      <c r="J301" s="57">
        <f>(E301+I301)</f>
        <v/>
      </c>
      <c r="K301" s="57">
        <f>(J301/B301)*1000</f>
        <v/>
      </c>
      <c r="L301" s="2">
        <f>E301/J301</f>
        <v/>
      </c>
    </row>
    <row customHeight="1" ht="15.75" r="302" s="129" spans="1:56">
      <c r="A302" s="15" t="s">
        <v>155</v>
      </c>
      <c r="B302" t="s">
        <v>139</v>
      </c>
      <c r="C302" s="104" t="s">
        <v>298</v>
      </c>
      <c r="D302" s="105" t="n">
        <v>86.80000000000001</v>
      </c>
      <c r="E302" s="103">
        <f>(C302-D302)</f>
        <v/>
      </c>
      <c r="F302" s="45">
        <f>((E302*0.2*0.8*1000)/B302)/1</f>
        <v/>
      </c>
      <c r="G302" t="s">
        <v>337</v>
      </c>
      <c r="H302" t="n">
        <v>76.59999999999999</v>
      </c>
      <c r="I302" s="103">
        <f>(G302-H302)</f>
        <v/>
      </c>
      <c r="J302" s="57">
        <f>(E302+I302)</f>
        <v/>
      </c>
      <c r="K302" s="57">
        <f>(J302/B302)*1000</f>
        <v/>
      </c>
      <c r="L302" s="2">
        <f>E302/J302</f>
        <v/>
      </c>
    </row>
    <row customHeight="1" ht="15.75" r="303" s="129" spans="1:56">
      <c r="A303" s="15" t="s">
        <v>159</v>
      </c>
      <c r="B303" t="s">
        <v>387</v>
      </c>
      <c r="C303" s="104" t="s">
        <v>283</v>
      </c>
      <c r="D303" s="104" t="n">
        <v>72.80000000000001</v>
      </c>
      <c r="E303" s="103">
        <f>(C303-D303)</f>
        <v/>
      </c>
      <c r="F303" s="45">
        <f>((E303*0.2*0.8*1000)/B303)/1</f>
        <v/>
      </c>
      <c r="G303" t="s">
        <v>228</v>
      </c>
      <c r="H303" t="n">
        <v>80.89999999999999</v>
      </c>
      <c r="I303" s="103">
        <f>(G303-H303)</f>
        <v/>
      </c>
      <c r="J303" s="57">
        <f>(E303+I303)</f>
        <v/>
      </c>
      <c r="K303" s="57">
        <f>(J303/B303)*1000</f>
        <v/>
      </c>
      <c r="L303" s="2">
        <f>E303/J303</f>
        <v/>
      </c>
    </row>
    <row customHeight="1" ht="15.75" r="304" s="129" spans="1:56">
      <c r="A304" s="15" t="s">
        <v>163</v>
      </c>
      <c r="B304" t="s">
        <v>375</v>
      </c>
      <c r="C304" s="104" t="s">
        <v>400</v>
      </c>
      <c r="D304" s="104" t="n">
        <v>73.80000000000001</v>
      </c>
      <c r="E304" s="103">
        <f>(C304-D304)</f>
        <v/>
      </c>
      <c r="F304" s="45">
        <f>((E304*0.2*0.8*1000)/B304)/1</f>
        <v/>
      </c>
      <c r="G304" t="s">
        <v>209</v>
      </c>
      <c r="H304" t="n">
        <v>75.5</v>
      </c>
      <c r="I304" s="103">
        <f>(G304-H304)</f>
        <v/>
      </c>
      <c r="J304" s="57">
        <f>(E304+I304)</f>
        <v/>
      </c>
      <c r="K304" s="57">
        <f>(J304/B304)*1000</f>
        <v/>
      </c>
      <c r="L304" s="2">
        <f>E304/J304</f>
        <v/>
      </c>
    </row>
    <row customHeight="1" ht="15.75" r="305" s="129" spans="1:56">
      <c r="A305" s="15" t="s">
        <v>167</v>
      </c>
      <c r="B305" t="s">
        <v>389</v>
      </c>
      <c r="C305" s="104" t="s">
        <v>401</v>
      </c>
      <c r="D305" s="104" t="n">
        <v>89</v>
      </c>
      <c r="E305" s="103">
        <f>(C305-D305)</f>
        <v/>
      </c>
      <c r="F305" s="45">
        <f>((E305*0.2*0.8*1000)/B305)/1</f>
        <v/>
      </c>
      <c r="G305" t="s">
        <v>180</v>
      </c>
      <c r="H305" t="n">
        <v>83.5</v>
      </c>
      <c r="I305" s="103">
        <f>(G305-H305)</f>
        <v/>
      </c>
      <c r="J305" s="57">
        <f>(E305+I305)</f>
        <v/>
      </c>
      <c r="K305" s="57">
        <f>(J305/B305)*1000</f>
        <v/>
      </c>
      <c r="L305" s="2">
        <f>E305/J305</f>
        <v/>
      </c>
    </row>
    <row customHeight="1" ht="15.75" r="306" s="129" spans="1:56">
      <c r="A306" s="15" t="s">
        <v>171</v>
      </c>
      <c r="B306" t="s">
        <v>164</v>
      </c>
      <c r="C306" s="104" t="s">
        <v>333</v>
      </c>
      <c r="D306" s="104" t="n">
        <v>75.90000000000001</v>
      </c>
      <c r="E306" s="103">
        <f>(C306-D306)</f>
        <v/>
      </c>
      <c r="F306" s="45">
        <f>((E306*0.2*0.8*1000)/B306)/1</f>
        <v/>
      </c>
      <c r="G306" t="s">
        <v>211</v>
      </c>
      <c r="H306" t="n">
        <v>90.8</v>
      </c>
      <c r="I306" s="103">
        <f>(G306-H306)</f>
        <v/>
      </c>
      <c r="J306" s="57">
        <f>(E306+I306)</f>
        <v/>
      </c>
      <c r="K306" s="57">
        <f>(J306/B306)*1000</f>
        <v/>
      </c>
      <c r="L306" s="2">
        <f>E306/J306</f>
        <v/>
      </c>
    </row>
    <row customHeight="1" ht="15.75" r="307" s="129" spans="1:56">
      <c r="A307" s="15" t="s">
        <v>175</v>
      </c>
      <c r="B307" t="s">
        <v>378</v>
      </c>
      <c r="C307" s="104" t="s">
        <v>86</v>
      </c>
      <c r="D307" s="104" t="n">
        <v>83.5</v>
      </c>
      <c r="E307" s="103">
        <f>(C307-D307)</f>
        <v/>
      </c>
      <c r="F307" s="45">
        <f>((E307*0.2*0.8*1000)/B307)/1</f>
        <v/>
      </c>
      <c r="G307" t="s">
        <v>33</v>
      </c>
      <c r="H307" t="n">
        <v>86.39999999999999</v>
      </c>
      <c r="I307" s="103">
        <f>(G307-H307)</f>
        <v/>
      </c>
      <c r="J307" s="57">
        <f>(E307+I307)</f>
        <v/>
      </c>
      <c r="K307" s="57">
        <f>(J307/B307)*1000</f>
        <v/>
      </c>
      <c r="L307" s="2">
        <f>E307/J307</f>
        <v/>
      </c>
    </row>
    <row customHeight="1" ht="15.75" r="308" s="129" spans="1:56">
      <c r="A308" s="15" t="s">
        <v>178</v>
      </c>
      <c r="B308" t="s">
        <v>188</v>
      </c>
      <c r="C308" s="104" t="s">
        <v>80</v>
      </c>
      <c r="D308" s="104" t="n">
        <v>88.40000000000001</v>
      </c>
      <c r="E308" s="103">
        <f>(C308-D308)</f>
        <v/>
      </c>
      <c r="F308" s="45">
        <f>((E308*0.2*0.8*1000)/B308)/1</f>
        <v/>
      </c>
      <c r="G308" t="s">
        <v>402</v>
      </c>
      <c r="H308" t="n">
        <v>90.69999999999999</v>
      </c>
      <c r="I308" s="103">
        <f>(G308-H308)</f>
        <v/>
      </c>
      <c r="J308" s="57">
        <f>(E308+I308)</f>
        <v/>
      </c>
      <c r="K308" s="57">
        <f>(J308/B308)*1000</f>
        <v/>
      </c>
      <c r="L308" s="2">
        <f>E308/J308</f>
        <v/>
      </c>
    </row>
    <row customHeight="1" ht="15.75" r="309" s="129" spans="1:56">
      <c r="A309" s="15" t="s">
        <v>182</v>
      </c>
      <c r="B309" t="s">
        <v>377</v>
      </c>
      <c r="C309" s="104" t="s">
        <v>228</v>
      </c>
      <c r="D309" s="104" t="n">
        <v>78.80000000000001</v>
      </c>
      <c r="E309" s="103">
        <f>(C309-D309)</f>
        <v/>
      </c>
      <c r="F309" s="45">
        <f>((E309*0.2*0.8*1000)/B309)/1</f>
        <v/>
      </c>
      <c r="G309" t="s">
        <v>403</v>
      </c>
      <c r="H309" t="n">
        <v>94.8</v>
      </c>
      <c r="I309" s="103">
        <f>(G309-H309)</f>
        <v/>
      </c>
      <c r="J309" s="57">
        <f>(E309+I309)</f>
        <v/>
      </c>
      <c r="K309" s="57">
        <f>(J309/B309)*1000</f>
        <v/>
      </c>
      <c r="L309" s="2">
        <f>E309/J309</f>
        <v/>
      </c>
    </row>
    <row customHeight="1" ht="15.75" r="310" s="129" spans="1:56">
      <c r="A310" s="15" t="s">
        <v>187</v>
      </c>
      <c r="B310" t="s">
        <v>392</v>
      </c>
      <c r="C310" s="104" t="s">
        <v>34</v>
      </c>
      <c r="D310" s="104" t="n">
        <v>88.2</v>
      </c>
      <c r="E310" s="103">
        <f>(C310-D310)</f>
        <v/>
      </c>
      <c r="F310" s="45">
        <f>((E310*0.2*0.8*1000)/B310)/1</f>
        <v/>
      </c>
      <c r="G310" t="s">
        <v>354</v>
      </c>
      <c r="H310" t="n">
        <v>76</v>
      </c>
      <c r="I310" s="103">
        <f>(G310-H310)</f>
        <v/>
      </c>
      <c r="J310" s="57">
        <f>(E310+I310)</f>
        <v/>
      </c>
      <c r="K310" s="57">
        <f>(J310/B310)*1000</f>
        <v/>
      </c>
      <c r="L310" s="2">
        <f>E310/J310</f>
        <v/>
      </c>
    </row>
    <row customHeight="1" ht="15.75" r="311" s="129" spans="1:56">
      <c r="A311" s="15" t="s">
        <v>191</v>
      </c>
      <c r="B311" t="s">
        <v>380</v>
      </c>
      <c r="C311" s="104" t="s">
        <v>310</v>
      </c>
      <c r="D311" s="104" t="n">
        <v>73.7</v>
      </c>
      <c r="E311" s="103">
        <f>(C311-D311)</f>
        <v/>
      </c>
      <c r="F311" s="45">
        <f>((E311*0.2*0.8*1000)/B311)/1</f>
        <v/>
      </c>
      <c r="G311" t="s">
        <v>404</v>
      </c>
      <c r="H311" t="n">
        <v>96.09999999999999</v>
      </c>
      <c r="I311" s="103">
        <f>(G311-H311)</f>
        <v/>
      </c>
      <c r="J311" s="57">
        <f>(E311+I311)</f>
        <v/>
      </c>
      <c r="K311" s="57">
        <f>(J311/B311)*1000</f>
        <v/>
      </c>
      <c r="L311" s="2">
        <f>E311/J311</f>
        <v/>
      </c>
    </row>
    <row customHeight="1" ht="15.75" r="312" s="129" spans="1:56" thickBot="1">
      <c r="A312" s="15" t="s">
        <v>196</v>
      </c>
      <c r="B312" t="s">
        <v>164</v>
      </c>
      <c r="C312" s="104" t="s">
        <v>43</v>
      </c>
      <c r="D312" s="104" t="n">
        <v>80.90000000000001</v>
      </c>
      <c r="E312" s="103">
        <f>(C312-D312)</f>
        <v/>
      </c>
      <c r="F312" s="45">
        <f>((E312*0.2*0.8*1000)/B312)/1</f>
        <v/>
      </c>
      <c r="G312" t="s">
        <v>285</v>
      </c>
      <c r="H312" t="n">
        <v>78</v>
      </c>
      <c r="I312" s="103">
        <f>(G312-H312)</f>
        <v/>
      </c>
      <c r="J312" s="57">
        <f>(E312+I312)</f>
        <v/>
      </c>
      <c r="K312" s="57">
        <f>(J312/B312)*1000</f>
        <v/>
      </c>
      <c r="L312" s="2">
        <f>E312/J312</f>
        <v/>
      </c>
    </row>
    <row customHeight="1" ht="15.75" r="313" s="129" spans="1:56">
      <c r="A313" s="16" t="s">
        <v>200</v>
      </c>
      <c r="B313" s="106">
        <f>AVERAGE(B273:B302)</f>
        <v/>
      </c>
      <c r="C313" s="107" t="n"/>
      <c r="D313" s="107" t="n"/>
      <c r="E313" s="5">
        <f>AVERAGE(E273:E302)</f>
        <v/>
      </c>
      <c r="F313" s="106">
        <f>AVERAGE(F273:F302)</f>
        <v/>
      </c>
      <c r="G313" s="107" t="n"/>
      <c r="H313" s="107" t="n"/>
      <c r="I313" s="5">
        <f>AVERAGE(I273:I302)</f>
        <v/>
      </c>
      <c r="J313" s="106">
        <f>AVERAGE(J273:J302)</f>
        <v/>
      </c>
      <c r="K313" s="106">
        <f>AVERAGE(K273:K302)</f>
        <v/>
      </c>
      <c r="L313" s="106">
        <f>AVERAGE(L273:L302)</f>
        <v/>
      </c>
    </row>
    <row customHeight="1" ht="15.75" r="314" s="129" spans="1:56" thickBot="1">
      <c r="A314" s="17" t="s">
        <v>14</v>
      </c>
      <c r="B314" s="6">
        <f>STDEV(B273:B302)/SQRT(COUNTA(B273:B302))</f>
        <v/>
      </c>
      <c r="C314" s="108" t="n"/>
      <c r="D314" s="108" t="n"/>
      <c r="E314" s="8" t="n"/>
      <c r="F314" s="6">
        <f>STDEV(F273:F302)/SQRT(COUNTA(F273:F302))</f>
        <v/>
      </c>
      <c r="G314" s="108" t="n"/>
      <c r="H314" s="108" t="n"/>
      <c r="I314" s="8" t="n"/>
      <c r="J314" s="6">
        <f>STDEV(J273:J302)/SQRT(COUNTA(J273:J302))</f>
        <v/>
      </c>
      <c r="K314" s="6">
        <f>STDEV(K273:K302)/SQRT(COUNTA(K273:K302))</f>
        <v/>
      </c>
      <c r="L314" s="6">
        <f>STDEV(L273:L302)/SQRT(COUNTA(L273:L302))</f>
        <v/>
      </c>
    </row>
    <row customHeight="1" ht="15.75" r="315" s="129" spans="1:56" thickBot="1"/>
    <row customHeight="1" ht="15.75" r="316" s="129" spans="1:56" thickBot="1">
      <c r="A316" s="14" t="s">
        <v>405</v>
      </c>
      <c r="B316" s="54" t="n"/>
      <c r="C316" s="127" t="s">
        <v>17</v>
      </c>
      <c r="F316" s="58" t="n"/>
      <c r="G316" s="127" t="s">
        <v>18</v>
      </c>
      <c r="J316" s="132" t="s">
        <v>19</v>
      </c>
    </row>
    <row customHeight="1" ht="15.75" r="317" s="129" spans="1:56" thickBot="1">
      <c r="A317" s="38" t="s">
        <v>406</v>
      </c>
      <c r="B317" s="9" t="s">
        <v>22</v>
      </c>
      <c r="C317" s="99" t="s">
        <v>23</v>
      </c>
      <c r="D317" s="100" t="s">
        <v>24</v>
      </c>
      <c r="E317" s="43" t="s">
        <v>25</v>
      </c>
      <c r="F317" s="59" t="s">
        <v>26</v>
      </c>
      <c r="G317" s="101" t="s">
        <v>23</v>
      </c>
      <c r="H317" s="102" t="s">
        <v>24</v>
      </c>
      <c r="I317" s="43" t="s">
        <v>25</v>
      </c>
      <c r="J317" s="61" t="s">
        <v>27</v>
      </c>
      <c r="K317" s="62" t="s">
        <v>28</v>
      </c>
      <c r="L317" s="63" t="s">
        <v>29</v>
      </c>
    </row>
    <row customHeight="1" ht="15.75" r="318" s="129" spans="1:56">
      <c r="A318" s="15" t="s">
        <v>31</v>
      </c>
      <c r="B318" t="s">
        <v>79</v>
      </c>
      <c r="C318" t="s">
        <v>261</v>
      </c>
      <c r="D318" t="n">
        <v>46.5</v>
      </c>
      <c r="E318" s="103">
        <f>(C318-D318)</f>
        <v/>
      </c>
      <c r="F318" s="45">
        <f>((E318*0.2*0.8*1000)/B318)/1</f>
        <v/>
      </c>
      <c r="G318" t="s">
        <v>194</v>
      </c>
      <c r="H318" t="n">
        <v>85.39999999999999</v>
      </c>
      <c r="I318" s="103">
        <f>(G318-H318)</f>
        <v/>
      </c>
      <c r="J318" s="57">
        <f>(E318+I318)</f>
        <v/>
      </c>
      <c r="K318" s="57">
        <f>(J318/B318)*1000</f>
        <v/>
      </c>
      <c r="L318" s="2">
        <f>E318/J318</f>
        <v/>
      </c>
    </row>
    <row customHeight="1" ht="15.75" r="319" s="129" spans="1:56">
      <c r="A319" s="15" t="s">
        <v>36</v>
      </c>
      <c r="B319" t="s">
        <v>363</v>
      </c>
      <c r="C319" t="s">
        <v>203</v>
      </c>
      <c r="D319" t="n">
        <v>81.90000000000001</v>
      </c>
      <c r="E319" s="103">
        <f>(C319-D319)</f>
        <v/>
      </c>
      <c r="F319" s="45">
        <f>((E319*0.2*0.8*1000)/B319)/1</f>
        <v/>
      </c>
      <c r="G319" t="s">
        <v>141</v>
      </c>
      <c r="H319" t="n">
        <v>90.3</v>
      </c>
      <c r="I319" s="103">
        <f>(G319-H319)</f>
        <v/>
      </c>
      <c r="J319" s="57">
        <f>(E319+I319)</f>
        <v/>
      </c>
      <c r="K319" s="57">
        <f>(J319/B319)*1000</f>
        <v/>
      </c>
      <c r="L319" s="2">
        <f>E319/J319</f>
        <v/>
      </c>
    </row>
    <row customHeight="1" ht="15.75" r="320" s="129" spans="1:56">
      <c r="A320" s="15" t="s">
        <v>41</v>
      </c>
      <c r="B320" t="s">
        <v>168</v>
      </c>
      <c r="C320" t="s">
        <v>312</v>
      </c>
      <c r="D320" t="n">
        <v>80.30000000000001</v>
      </c>
      <c r="E320" s="103">
        <f>(C320-D320)</f>
        <v/>
      </c>
      <c r="F320" s="45">
        <f>((E320*0.2*0.8*1000)/B320)/1</f>
        <v/>
      </c>
      <c r="G320" t="s">
        <v>307</v>
      </c>
      <c r="H320" t="n">
        <v>77.09999999999999</v>
      </c>
      <c r="I320" s="103">
        <f>(G320-H320)</f>
        <v/>
      </c>
      <c r="J320" s="57">
        <f>(E320+I320)</f>
        <v/>
      </c>
      <c r="K320" s="57">
        <f>(J320/B320)*1000</f>
        <v/>
      </c>
      <c r="L320" s="2">
        <f>E320/J320</f>
        <v/>
      </c>
    </row>
    <row customHeight="1" ht="15.75" r="321" s="129" spans="1:56">
      <c r="A321" s="15" t="s">
        <v>46</v>
      </c>
      <c r="B321" t="s">
        <v>364</v>
      </c>
      <c r="C321" t="s">
        <v>152</v>
      </c>
      <c r="D321" t="n">
        <v>83</v>
      </c>
      <c r="E321" s="103">
        <f>(C321-D321)</f>
        <v/>
      </c>
      <c r="F321" s="45">
        <f>((E321*0.2*0.8*1000)/B321)/1</f>
        <v/>
      </c>
      <c r="G321" t="s">
        <v>213</v>
      </c>
      <c r="H321" t="n">
        <v>77.3</v>
      </c>
      <c r="I321" s="103">
        <f>(G321-H321)</f>
        <v/>
      </c>
      <c r="J321" s="57">
        <f>(E321+I321)</f>
        <v/>
      </c>
      <c r="K321" s="57">
        <f>(J321/B321)*1000</f>
        <v/>
      </c>
      <c r="L321" s="2">
        <f>E321/J321</f>
        <v/>
      </c>
    </row>
    <row customHeight="1" ht="15.75" r="322" s="129" spans="1:56">
      <c r="A322" s="15" t="s">
        <v>50</v>
      </c>
      <c r="B322" t="s">
        <v>63</v>
      </c>
      <c r="C322" t="s">
        <v>361</v>
      </c>
      <c r="D322" t="n">
        <v>83.40000000000001</v>
      </c>
      <c r="E322" s="103">
        <f>(C322-D322)</f>
        <v/>
      </c>
      <c r="F322" s="45">
        <f>((E322*0.2*0.8*1000)/B322)/1</f>
        <v/>
      </c>
      <c r="G322" t="s">
        <v>379</v>
      </c>
      <c r="H322" t="n">
        <v>85.69999999999999</v>
      </c>
      <c r="I322" s="103">
        <f>(G322-H322)</f>
        <v/>
      </c>
      <c r="J322" s="57">
        <f>(E322+I322)</f>
        <v/>
      </c>
      <c r="K322" s="57">
        <f>(J322/B322)*1000</f>
        <v/>
      </c>
      <c r="L322" s="2">
        <f>E322/J322</f>
        <v/>
      </c>
    </row>
    <row customHeight="1" ht="15.75" r="323" s="129" spans="1:56">
      <c r="A323" s="15" t="s">
        <v>54</v>
      </c>
      <c r="B323" t="s">
        <v>367</v>
      </c>
      <c r="C323" t="s">
        <v>400</v>
      </c>
      <c r="D323" t="n">
        <v>72.2</v>
      </c>
      <c r="E323" s="103">
        <f>(C323-D323)</f>
        <v/>
      </c>
      <c r="F323" s="45">
        <f>((E323*0.2*0.8*1000)/B323)/1</f>
        <v/>
      </c>
      <c r="G323" t="s">
        <v>343</v>
      </c>
      <c r="H323" t="n">
        <v>75.89999999999999</v>
      </c>
      <c r="I323" s="103">
        <f>(G323-H323)</f>
        <v/>
      </c>
      <c r="J323" s="57">
        <f>(E323+I323)</f>
        <v/>
      </c>
      <c r="K323" s="57">
        <f>(J323/B323)*1000</f>
        <v/>
      </c>
      <c r="L323" s="2">
        <f>E323/J323</f>
        <v/>
      </c>
    </row>
    <row customHeight="1" ht="15.75" r="324" s="129" spans="1:56">
      <c r="A324" s="15" t="s">
        <v>58</v>
      </c>
      <c r="B324" t="s">
        <v>42</v>
      </c>
      <c r="C324" t="s">
        <v>115</v>
      </c>
      <c r="D324" t="n">
        <v>84.2</v>
      </c>
      <c r="E324" s="103">
        <f>(C324-D324)</f>
        <v/>
      </c>
      <c r="F324" s="45">
        <f>((E324*0.2*0.8*1000)/B324)/1</f>
        <v/>
      </c>
      <c r="G324" t="s">
        <v>136</v>
      </c>
      <c r="H324" t="n">
        <v>86.59999999999999</v>
      </c>
      <c r="I324" s="103">
        <f>(G324-H324)</f>
        <v/>
      </c>
      <c r="J324" s="57">
        <f>(E324+I324)</f>
        <v/>
      </c>
      <c r="K324" s="57">
        <f>(J324/B324)*1000</f>
        <v/>
      </c>
      <c r="L324" s="2">
        <f>E324/J324</f>
        <v/>
      </c>
    </row>
    <row customHeight="1" ht="15.75" r="325" s="129" spans="1:56">
      <c r="A325" s="15" t="s">
        <v>62</v>
      </c>
      <c r="B325" t="s">
        <v>368</v>
      </c>
      <c r="C325" t="s">
        <v>379</v>
      </c>
      <c r="D325" t="n">
        <v>84.80000000000001</v>
      </c>
      <c r="E325" s="103">
        <f>(C325-D325)</f>
        <v/>
      </c>
      <c r="F325" s="45">
        <f>((E325*0.2*0.8*1000)/B325)/1</f>
        <v/>
      </c>
      <c r="G325" t="s">
        <v>308</v>
      </c>
      <c r="H325" t="n">
        <v>83.39999999999999</v>
      </c>
      <c r="I325" s="103">
        <f>(G325-H325)</f>
        <v/>
      </c>
      <c r="J325" s="57">
        <f>(E325+I325)</f>
        <v/>
      </c>
      <c r="K325" s="57">
        <f>(J325/B325)*1000</f>
        <v/>
      </c>
      <c r="L325" s="2">
        <f>E325/J325</f>
        <v/>
      </c>
    </row>
    <row customHeight="1" ht="15.75" r="326" s="129" spans="1:56">
      <c r="A326" s="15" t="s">
        <v>67</v>
      </c>
      <c r="B326" t="s">
        <v>55</v>
      </c>
      <c r="C326" t="s">
        <v>57</v>
      </c>
      <c r="D326" t="n">
        <v>83.40000000000001</v>
      </c>
      <c r="E326" s="103">
        <f>(C326-D326)</f>
        <v/>
      </c>
      <c r="F326" s="45">
        <f>((E326*0.2*0.8*1000)/B326)/1</f>
        <v/>
      </c>
      <c r="G326" t="s">
        <v>218</v>
      </c>
      <c r="H326" t="n">
        <v>89.39999999999999</v>
      </c>
      <c r="I326" s="103">
        <f>(G326-H326)</f>
        <v/>
      </c>
      <c r="J326" s="57">
        <f>(E326+I326)</f>
        <v/>
      </c>
      <c r="K326" s="57">
        <f>(J326/B326)*1000</f>
        <v/>
      </c>
      <c r="L326" s="2">
        <f>E326/J326</f>
        <v/>
      </c>
    </row>
    <row customHeight="1" ht="15.75" r="327" s="129" spans="1:56">
      <c r="A327" s="15" t="s">
        <v>71</v>
      </c>
      <c r="B327" t="s">
        <v>90</v>
      </c>
      <c r="C327" t="s">
        <v>358</v>
      </c>
      <c r="D327" t="n">
        <v>79.5</v>
      </c>
      <c r="E327" s="103">
        <f>(C327-D327)</f>
        <v/>
      </c>
      <c r="F327" s="45">
        <f>((E327*0.2*0.8*1000)/B327)/1</f>
        <v/>
      </c>
      <c r="G327" t="s">
        <v>59</v>
      </c>
      <c r="H327" t="n">
        <v>91.5</v>
      </c>
      <c r="I327" s="103">
        <f>(G327-H327)</f>
        <v/>
      </c>
      <c r="J327" s="57">
        <f>(E327+I327)</f>
        <v/>
      </c>
      <c r="K327" s="57">
        <f>(J327/B327)*1000</f>
        <v/>
      </c>
      <c r="L327" s="2">
        <f>E327/J327</f>
        <v/>
      </c>
    </row>
    <row customHeight="1" ht="15.75" r="328" s="129" spans="1:56">
      <c r="A328" s="15" t="s">
        <v>75</v>
      </c>
      <c r="B328" t="s">
        <v>192</v>
      </c>
      <c r="C328" t="s">
        <v>224</v>
      </c>
      <c r="D328" t="n">
        <v>81.30000000000001</v>
      </c>
      <c r="E328" s="103">
        <f>(C328-D328)</f>
        <v/>
      </c>
      <c r="F328" s="45">
        <f>((E328*0.2*0.8*1000)/B328)/1</f>
        <v/>
      </c>
      <c r="G328" t="s">
        <v>204</v>
      </c>
      <c r="H328" t="n">
        <v>88.59999999999999</v>
      </c>
      <c r="I328" s="103">
        <f>(G328-H328)</f>
        <v/>
      </c>
      <c r="J328" s="57">
        <f>(E328+I328)</f>
        <v/>
      </c>
      <c r="K328" s="57">
        <f>(J328/B328)*1000</f>
        <v/>
      </c>
      <c r="L328" s="2">
        <f>E328/J328</f>
        <v/>
      </c>
    </row>
    <row customHeight="1" ht="15.75" r="329" s="129" spans="1:56">
      <c r="A329" s="15" t="s">
        <v>78</v>
      </c>
      <c r="B329" t="s">
        <v>371</v>
      </c>
      <c r="C329" t="s">
        <v>83</v>
      </c>
      <c r="D329" t="n">
        <v>84.80000000000001</v>
      </c>
      <c r="E329" s="103">
        <f>(C329-D329)</f>
        <v/>
      </c>
      <c r="F329" s="45">
        <f>((E329*0.2*0.8*1000)/B329)/1</f>
        <v/>
      </c>
      <c r="G329" t="s">
        <v>324</v>
      </c>
      <c r="H329" t="n">
        <v>77.39999999999999</v>
      </c>
      <c r="I329" s="103">
        <f>(G329-H329)</f>
        <v/>
      </c>
      <c r="J329" s="57">
        <f>(E329+I329)</f>
        <v/>
      </c>
      <c r="K329" s="57">
        <f>(J329/B329)*1000</f>
        <v/>
      </c>
      <c r="L329" s="2">
        <f>E329/J329</f>
        <v/>
      </c>
    </row>
    <row customHeight="1" ht="15.75" r="330" s="129" spans="1:56">
      <c r="A330" s="15" t="s">
        <v>81</v>
      </c>
      <c r="B330" t="s">
        <v>79</v>
      </c>
      <c r="C330" s="104" t="s">
        <v>249</v>
      </c>
      <c r="D330" s="105" t="n">
        <v>74.5</v>
      </c>
      <c r="E330" s="103">
        <f>(C330-D330)</f>
        <v/>
      </c>
      <c r="F330" s="45">
        <f>((E330*0.2*0.8*1000)/B330)/1</f>
        <v/>
      </c>
      <c r="G330" t="s">
        <v>165</v>
      </c>
      <c r="H330" t="n">
        <v>89.89999999999999</v>
      </c>
      <c r="I330" s="103">
        <f>(G330-H330)</f>
        <v/>
      </c>
      <c r="J330" s="57">
        <f>(E330+I330)</f>
        <v/>
      </c>
      <c r="K330" s="57">
        <f>(J330/B330)*1000</f>
        <v/>
      </c>
      <c r="L330" s="2">
        <f>E330/J330</f>
        <v/>
      </c>
    </row>
    <row customHeight="1" ht="15.75" r="331" s="129" spans="1:56">
      <c r="A331" s="15" t="s">
        <v>85</v>
      </c>
      <c r="B331" t="s">
        <v>104</v>
      </c>
      <c r="C331" s="104" t="s">
        <v>243</v>
      </c>
      <c r="D331" s="105" t="n">
        <v>86.2</v>
      </c>
      <c r="E331" s="103">
        <f>(C331-D331)</f>
        <v/>
      </c>
      <c r="F331" s="45">
        <f>((E331*0.2*0.8*1000)/B331)/1</f>
        <v/>
      </c>
      <c r="G331" t="s">
        <v>407</v>
      </c>
      <c r="H331" t="n">
        <v>95.3</v>
      </c>
      <c r="I331" s="103">
        <f>(G331-H331)</f>
        <v/>
      </c>
      <c r="J331" s="57">
        <f>(E331+I331)</f>
        <v/>
      </c>
      <c r="K331" s="57">
        <f>(J331/B331)*1000</f>
        <v/>
      </c>
      <c r="L331" s="2">
        <f>E331/J331</f>
        <v/>
      </c>
    </row>
    <row customHeight="1" ht="15.75" r="332" s="129" spans="1:56">
      <c r="A332" s="15" t="s">
        <v>89</v>
      </c>
      <c r="B332" t="s">
        <v>37</v>
      </c>
      <c r="C332" s="104" t="s">
        <v>128</v>
      </c>
      <c r="D332" s="105" t="n">
        <v>85.30000000000001</v>
      </c>
      <c r="E332" s="103">
        <f>(C332-D332)</f>
        <v/>
      </c>
      <c r="F332" s="45">
        <f>((E332*0.2*0.8*1000)/B332)/1</f>
        <v/>
      </c>
      <c r="G332" t="s">
        <v>57</v>
      </c>
      <c r="H332" t="n">
        <v>87.3</v>
      </c>
      <c r="I332" s="103">
        <f>(G332-H332)</f>
        <v/>
      </c>
      <c r="J332" s="57">
        <f>(E332+I332)</f>
        <v/>
      </c>
      <c r="K332" s="57">
        <f>(J332/B332)*1000</f>
        <v/>
      </c>
      <c r="L332" s="2">
        <f>E332/J332</f>
        <v/>
      </c>
    </row>
    <row customHeight="1" ht="15.75" r="333" s="129" spans="1:56">
      <c r="A333" s="15" t="s">
        <v>94</v>
      </c>
      <c r="B333" t="s">
        <v>168</v>
      </c>
      <c r="C333" s="104" t="s">
        <v>311</v>
      </c>
      <c r="D333" s="105" t="n">
        <v>76.60000000000001</v>
      </c>
      <c r="E333" s="103">
        <f>(C333-D333)</f>
        <v/>
      </c>
      <c r="F333" s="45">
        <f>((E333*0.2*0.8*1000)/B333)/1</f>
        <v/>
      </c>
      <c r="G333" t="s">
        <v>68</v>
      </c>
      <c r="H333" t="n">
        <v>88.09999999999999</v>
      </c>
      <c r="I333" s="103">
        <f>(G333-H333)</f>
        <v/>
      </c>
      <c r="J333" s="57">
        <f>(E333+I333)</f>
        <v/>
      </c>
      <c r="K333" s="57">
        <f>(J333/B333)*1000</f>
        <v/>
      </c>
      <c r="L333" s="2">
        <f>E333/J333</f>
        <v/>
      </c>
    </row>
    <row customHeight="1" ht="15.75" r="334" s="129" spans="1:56">
      <c r="A334" s="15" t="s">
        <v>99</v>
      </c>
      <c r="B334" t="s">
        <v>372</v>
      </c>
      <c r="C334" s="104" t="s">
        <v>312</v>
      </c>
      <c r="D334" s="105" t="n">
        <v>79.30000000000001</v>
      </c>
      <c r="E334" s="103">
        <f>(C334-D334)</f>
        <v/>
      </c>
      <c r="F334" s="45">
        <f>((E334*0.2*0.8*1000)/B334)/1</f>
        <v/>
      </c>
      <c r="G334" t="s">
        <v>330</v>
      </c>
      <c r="H334" t="n">
        <v>87.19999999999999</v>
      </c>
      <c r="I334" s="103">
        <f>(G334-H334)</f>
        <v/>
      </c>
      <c r="J334" s="57">
        <f>(E334+I334)</f>
        <v/>
      </c>
      <c r="K334" s="57">
        <f>(J334/B334)*1000</f>
        <v/>
      </c>
      <c r="L334" s="2">
        <f>E334/J334</f>
        <v/>
      </c>
    </row>
    <row customHeight="1" ht="15.75" r="335" s="129" spans="1:56">
      <c r="A335" s="15" t="s">
        <v>103</v>
      </c>
      <c r="B335" t="s">
        <v>373</v>
      </c>
      <c r="C335" s="104" t="s">
        <v>230</v>
      </c>
      <c r="D335" s="105" t="n">
        <v>85.2</v>
      </c>
      <c r="E335" s="103">
        <f>(C335-D335)</f>
        <v/>
      </c>
      <c r="F335" s="45">
        <f>((E335*0.2*0.8*1000)/B335)/1</f>
        <v/>
      </c>
      <c r="G335" t="s">
        <v>68</v>
      </c>
      <c r="H335" t="n">
        <v>90.19999999999999</v>
      </c>
      <c r="I335" s="103">
        <f>(G335-H335)</f>
        <v/>
      </c>
      <c r="J335" s="57">
        <f>(E335+I335)</f>
        <v/>
      </c>
      <c r="K335" s="57">
        <f>(J335/B335)*1000</f>
        <v/>
      </c>
      <c r="L335" s="2">
        <f>E335/J335</f>
        <v/>
      </c>
    </row>
    <row customHeight="1" ht="15.75" r="336" s="129" spans="1:56">
      <c r="A336" s="15" t="s">
        <v>108</v>
      </c>
      <c r="B336" t="s">
        <v>51</v>
      </c>
      <c r="C336" s="104" t="s">
        <v>227</v>
      </c>
      <c r="D336" s="105" t="n">
        <v>86.7</v>
      </c>
      <c r="E336" s="103">
        <f>(C336-D336)</f>
        <v/>
      </c>
      <c r="F336" s="45">
        <f>((E336*0.2*0.8*1000)/B336)/1</f>
        <v/>
      </c>
      <c r="G336" t="s">
        <v>39</v>
      </c>
      <c r="H336" t="n">
        <v>86.19999999999999</v>
      </c>
      <c r="I336" s="103">
        <f>(G336-H336)</f>
        <v/>
      </c>
      <c r="J336" s="57">
        <f>(E336+I336)</f>
        <v/>
      </c>
      <c r="K336" s="57">
        <f>(J336/B336)*1000</f>
        <v/>
      </c>
      <c r="L336" s="2">
        <f>E336/J336</f>
        <v/>
      </c>
    </row>
    <row customHeight="1" ht="15.75" r="337" s="129" spans="1:56">
      <c r="A337" s="15" t="s">
        <v>113</v>
      </c>
      <c r="B337" t="s">
        <v>374</v>
      </c>
      <c r="C337" s="104" t="s">
        <v>219</v>
      </c>
      <c r="D337" s="105" t="n">
        <v>79.5</v>
      </c>
      <c r="E337" s="103">
        <f>(C337-D337)</f>
        <v/>
      </c>
      <c r="F337" s="45">
        <f>((E337*0.2*0.8*1000)/B337)/1</f>
        <v/>
      </c>
      <c r="G337" t="s">
        <v>122</v>
      </c>
      <c r="H337" t="n">
        <v>91</v>
      </c>
      <c r="I337" s="103">
        <f>(G337-H337)</f>
        <v/>
      </c>
      <c r="J337" s="57">
        <f>(E337+I337)</f>
        <v/>
      </c>
      <c r="K337" s="57">
        <f>(J337/B337)*1000</f>
        <v/>
      </c>
      <c r="L337" s="2">
        <f>E337/J337</f>
        <v/>
      </c>
    </row>
    <row customHeight="1" ht="15.75" r="338" s="129" spans="1:56">
      <c r="A338" s="15" t="s">
        <v>117</v>
      </c>
      <c r="B338" t="s">
        <v>375</v>
      </c>
      <c r="C338" s="104" t="s">
        <v>357</v>
      </c>
      <c r="D338" s="105" t="n">
        <v>88.10000000000001</v>
      </c>
      <c r="E338" s="103">
        <f>(C338-D338)</f>
        <v/>
      </c>
      <c r="F338" s="45">
        <f>((E338*0.2*0.8*1000)/B338)/1</f>
        <v/>
      </c>
      <c r="G338" t="s">
        <v>401</v>
      </c>
      <c r="H338" t="n">
        <v>91.59999999999999</v>
      </c>
      <c r="I338" s="103">
        <f>(G338-H338)</f>
        <v/>
      </c>
      <c r="J338" s="57">
        <f>(E338+I338)</f>
        <v/>
      </c>
      <c r="K338" s="57">
        <f>(J338/B338)*1000</f>
        <v/>
      </c>
      <c r="L338" s="2">
        <f>E338/J338</f>
        <v/>
      </c>
    </row>
    <row customHeight="1" ht="15.75" r="339" s="129" spans="1:56">
      <c r="A339" s="15" t="s">
        <v>120</v>
      </c>
      <c r="B339" t="s">
        <v>377</v>
      </c>
      <c r="C339" s="104" t="s">
        <v>337</v>
      </c>
      <c r="D339" s="105" t="n">
        <v>77.2</v>
      </c>
      <c r="E339" s="103">
        <f>(C339-D339)</f>
        <v/>
      </c>
      <c r="F339" s="45">
        <f>((E339*0.2*0.8*1000)/B339)/1</f>
        <v/>
      </c>
      <c r="G339" t="s">
        <v>269</v>
      </c>
      <c r="H339" t="n">
        <v>81.19999999999999</v>
      </c>
      <c r="I339" s="103">
        <f>(G339-H339)</f>
        <v/>
      </c>
      <c r="J339" s="57">
        <f>(E339+I339)</f>
        <v/>
      </c>
      <c r="K339" s="57">
        <f>(J339/B339)*1000</f>
        <v/>
      </c>
      <c r="L339" s="2">
        <f>E339/J339</f>
        <v/>
      </c>
    </row>
    <row customHeight="1" ht="15.75" r="340" s="129" spans="1:56">
      <c r="A340" s="15" t="s">
        <v>125</v>
      </c>
      <c r="B340" t="s">
        <v>378</v>
      </c>
      <c r="C340" s="104" t="s">
        <v>127</v>
      </c>
      <c r="D340" s="105" t="n">
        <v>78.40000000000001</v>
      </c>
      <c r="E340" s="103">
        <f>(C340-D340)</f>
        <v/>
      </c>
      <c r="F340" s="45">
        <f>((E340*0.2*0.8*1000)/B340)/1</f>
        <v/>
      </c>
      <c r="G340" t="s">
        <v>398</v>
      </c>
      <c r="H340" t="n">
        <v>92.09999999999999</v>
      </c>
      <c r="I340" s="103">
        <f>(G340-H340)</f>
        <v/>
      </c>
      <c r="J340" s="57">
        <f>(E340+I340)</f>
        <v/>
      </c>
      <c r="K340" s="57">
        <f>(J340/B340)*1000</f>
        <v/>
      </c>
      <c r="L340" s="2">
        <f>E340/J340</f>
        <v/>
      </c>
    </row>
    <row customHeight="1" ht="15.75" r="341" s="129" spans="1:56">
      <c r="A341" s="15" t="s">
        <v>130</v>
      </c>
      <c r="B341" t="s">
        <v>380</v>
      </c>
      <c r="C341" s="104" t="s">
        <v>408</v>
      </c>
      <c r="D341" s="105" t="n">
        <v>83.80000000000001</v>
      </c>
      <c r="E341" s="103">
        <f>(C341-D341)</f>
        <v/>
      </c>
      <c r="F341" s="45">
        <f>((E341*0.2*0.8*1000)/B341)/1</f>
        <v/>
      </c>
      <c r="G341" t="s">
        <v>60</v>
      </c>
      <c r="H341" t="n">
        <v>78.5</v>
      </c>
      <c r="I341" s="103">
        <f>(G341-H341)</f>
        <v/>
      </c>
      <c r="J341" s="57">
        <f>(E341+I341)</f>
        <v/>
      </c>
      <c r="K341" s="57">
        <f>(J341/B341)*1000</f>
        <v/>
      </c>
      <c r="L341" s="2">
        <f>E341/J341</f>
        <v/>
      </c>
    </row>
    <row customHeight="1" ht="15.75" r="342" s="129" spans="1:56">
      <c r="A342" s="15" t="s">
        <v>134</v>
      </c>
      <c r="B342" t="s">
        <v>381</v>
      </c>
      <c r="C342" s="104" t="s">
        <v>83</v>
      </c>
      <c r="D342" s="105" t="n">
        <v>85.7</v>
      </c>
      <c r="E342" s="103">
        <f>(C342-D342)</f>
        <v/>
      </c>
      <c r="F342" s="45">
        <f>((E342*0.2*0.8*1000)/B342)/1</f>
        <v/>
      </c>
      <c r="G342" t="s">
        <v>397</v>
      </c>
      <c r="H342" t="n">
        <v>85.59999999999999</v>
      </c>
      <c r="I342" s="103">
        <f>(G342-H342)</f>
        <v/>
      </c>
      <c r="J342" s="57">
        <f>(E342+I342)</f>
        <v/>
      </c>
      <c r="K342" s="57">
        <f>(J342/B342)*1000</f>
        <v/>
      </c>
      <c r="L342" s="2">
        <f>E342/J342</f>
        <v/>
      </c>
    </row>
    <row customHeight="1" ht="15.75" r="343" s="129" spans="1:56">
      <c r="A343" s="15" t="s">
        <v>138</v>
      </c>
      <c r="B343" t="s">
        <v>164</v>
      </c>
      <c r="C343" s="104" t="s">
        <v>224</v>
      </c>
      <c r="D343" s="105" t="n">
        <v>82.80000000000001</v>
      </c>
      <c r="E343" s="103">
        <f>(C343-D343)</f>
        <v/>
      </c>
      <c r="F343" s="45">
        <f>((E343*0.2*0.8*1000)/B343)/1</f>
        <v/>
      </c>
      <c r="G343" t="s">
        <v>56</v>
      </c>
      <c r="H343" t="n">
        <v>79.3</v>
      </c>
      <c r="I343" s="103">
        <f>(G343-H343)</f>
        <v/>
      </c>
      <c r="J343" s="57">
        <f>(E343+I343)</f>
        <v/>
      </c>
      <c r="K343" s="57">
        <f>(J343/B343)*1000</f>
        <v/>
      </c>
      <c r="L343" s="2">
        <f>E343/J343</f>
        <v/>
      </c>
    </row>
    <row customHeight="1" ht="15.75" r="344" s="129" spans="1:56">
      <c r="A344" s="15" t="s">
        <v>143</v>
      </c>
      <c r="B344" t="s">
        <v>383</v>
      </c>
      <c r="C344" s="104" t="s">
        <v>219</v>
      </c>
      <c r="D344" s="105" t="n">
        <v>83.30000000000001</v>
      </c>
      <c r="E344" s="103">
        <f>(C344-D344)</f>
        <v/>
      </c>
      <c r="F344" s="45">
        <f>((E344*0.2*0.8*1000)/B344)/1</f>
        <v/>
      </c>
      <c r="G344" t="s">
        <v>115</v>
      </c>
      <c r="H344" t="n">
        <v>85.19999999999999</v>
      </c>
      <c r="I344" s="103">
        <f>(G344-H344)</f>
        <v/>
      </c>
      <c r="J344" s="57">
        <f>(E344+I344)</f>
        <v/>
      </c>
      <c r="K344" s="57">
        <f>(J344/B344)*1000</f>
        <v/>
      </c>
      <c r="L344" s="2">
        <f>E344/J344</f>
        <v/>
      </c>
    </row>
    <row customHeight="1" ht="15.75" r="345" s="129" spans="1:56">
      <c r="A345" s="15" t="s">
        <v>148</v>
      </c>
      <c r="B345" t="s">
        <v>384</v>
      </c>
      <c r="C345" s="104" t="s">
        <v>214</v>
      </c>
      <c r="D345" s="105" t="n">
        <v>86.60000000000001</v>
      </c>
      <c r="E345" s="103">
        <f>(C345-D345)</f>
        <v/>
      </c>
      <c r="F345" s="45">
        <f>((E345*0.2*0.8*1000)/B345)/1</f>
        <v/>
      </c>
      <c r="G345" t="s">
        <v>189</v>
      </c>
      <c r="H345" t="n">
        <v>81.8</v>
      </c>
      <c r="I345" s="103">
        <f>(G345-H345)</f>
        <v/>
      </c>
      <c r="J345" s="57">
        <f>(E345+I345)</f>
        <v/>
      </c>
      <c r="K345" s="57">
        <f>(J345/B345)*1000</f>
        <v/>
      </c>
      <c r="L345" s="2">
        <f>E345/J345</f>
        <v/>
      </c>
    </row>
    <row customHeight="1" ht="15.75" r="346" s="129" spans="1:56">
      <c r="A346" s="15" t="s">
        <v>150</v>
      </c>
      <c r="B346" t="s">
        <v>156</v>
      </c>
      <c r="C346" s="104" t="s">
        <v>87</v>
      </c>
      <c r="D346" s="105" t="n">
        <v>79.30000000000001</v>
      </c>
      <c r="E346" s="103">
        <f>(C346-D346)</f>
        <v/>
      </c>
      <c r="F346" s="45">
        <f>((E346*0.2*0.8*1000)/B346)/1</f>
        <v/>
      </c>
      <c r="G346" t="s">
        <v>115</v>
      </c>
      <c r="H346" t="n">
        <v>85.39999999999999</v>
      </c>
      <c r="I346" s="103">
        <f>(G346-H346)</f>
        <v/>
      </c>
      <c r="J346" s="57">
        <f>(E346+I346)</f>
        <v/>
      </c>
      <c r="K346" s="57">
        <f>(J346/B346)*1000</f>
        <v/>
      </c>
      <c r="L346" s="2">
        <f>E346/J346</f>
        <v/>
      </c>
    </row>
    <row customHeight="1" ht="15.75" r="347" s="129" spans="1:56">
      <c r="A347" s="15" t="s">
        <v>155</v>
      </c>
      <c r="B347" t="s">
        <v>139</v>
      </c>
      <c r="C347" s="104" t="s">
        <v>106</v>
      </c>
      <c r="D347" s="105" t="n">
        <v>85.30000000000001</v>
      </c>
      <c r="E347" s="103">
        <f>(C347-D347)</f>
        <v/>
      </c>
      <c r="F347" s="45">
        <f>((E347*0.2*0.8*1000)/B347)/1</f>
        <v/>
      </c>
      <c r="G347" t="s">
        <v>283</v>
      </c>
      <c r="H347" t="n">
        <v>74.5</v>
      </c>
      <c r="I347" s="103">
        <f>(G347-H347)</f>
        <v/>
      </c>
      <c r="J347" s="57">
        <f>(E347+I347)</f>
        <v/>
      </c>
      <c r="K347" s="57">
        <f>(J347/B347)*1000</f>
        <v/>
      </c>
      <c r="L347" s="2">
        <f>E347/J347</f>
        <v/>
      </c>
    </row>
    <row customHeight="1" ht="15.75" r="348" s="129" spans="1:56">
      <c r="A348" s="15" t="s">
        <v>159</v>
      </c>
      <c r="B348" t="s">
        <v>387</v>
      </c>
      <c r="C348" s="104" t="s">
        <v>86</v>
      </c>
      <c r="D348" s="104" t="n">
        <v>84.10000000000001</v>
      </c>
      <c r="E348" s="103">
        <f>(C348-D348)</f>
        <v/>
      </c>
      <c r="F348" s="45">
        <f>((E348*0.2*0.8*1000)/B348)/1</f>
        <v/>
      </c>
      <c r="G348" t="s">
        <v>228</v>
      </c>
      <c r="H348" t="n">
        <v>80.89999999999999</v>
      </c>
      <c r="I348" s="103">
        <f>(G348-H348)</f>
        <v/>
      </c>
      <c r="J348" s="57">
        <f>(E348+I348)</f>
        <v/>
      </c>
      <c r="K348" s="57">
        <f>(J348/B348)*1000</f>
        <v/>
      </c>
      <c r="L348" s="2">
        <f>E348/J348</f>
        <v/>
      </c>
    </row>
    <row customHeight="1" ht="15.75" r="349" s="129" spans="1:56">
      <c r="A349" s="15" t="s">
        <v>163</v>
      </c>
      <c r="B349" t="s">
        <v>375</v>
      </c>
      <c r="C349" s="104" t="s">
        <v>49</v>
      </c>
      <c r="D349" s="104" t="n">
        <v>82</v>
      </c>
      <c r="E349" s="103">
        <f>(C349-D349)</f>
        <v/>
      </c>
      <c r="F349" s="45">
        <f>((E349*0.2*0.8*1000)/B349)/1</f>
        <v/>
      </c>
      <c r="G349" t="s">
        <v>214</v>
      </c>
      <c r="H349" t="n">
        <v>87.3</v>
      </c>
      <c r="I349" s="103">
        <f>(G349-H349)</f>
        <v/>
      </c>
      <c r="J349" s="57">
        <f>(E349+I349)</f>
        <v/>
      </c>
      <c r="K349" s="57">
        <f>(J349/B349)*1000</f>
        <v/>
      </c>
      <c r="L349" s="2">
        <f>E349/J349</f>
        <v/>
      </c>
    </row>
    <row customHeight="1" ht="15.75" r="350" s="129" spans="1:56">
      <c r="A350" s="15" t="s">
        <v>167</v>
      </c>
      <c r="B350" t="s">
        <v>389</v>
      </c>
      <c r="C350" s="104" t="s">
        <v>243</v>
      </c>
      <c r="D350" s="104" t="n">
        <v>86.2</v>
      </c>
      <c r="E350" s="103">
        <f>(C350-D350)</f>
        <v/>
      </c>
      <c r="F350" s="45">
        <f>((E350*0.2*0.8*1000)/B350)/1</f>
        <v/>
      </c>
      <c r="G350" t="s">
        <v>180</v>
      </c>
      <c r="H350" t="n">
        <v>83.5</v>
      </c>
      <c r="I350" s="103">
        <f>(G350-H350)</f>
        <v/>
      </c>
      <c r="J350" s="57">
        <f>(E350+I350)</f>
        <v/>
      </c>
      <c r="K350" s="57">
        <f>(J350/B350)*1000</f>
        <v/>
      </c>
      <c r="L350" s="2">
        <f>E350/J350</f>
        <v/>
      </c>
    </row>
    <row customHeight="1" ht="15.75" r="351" s="129" spans="1:56">
      <c r="A351" s="15" t="s">
        <v>171</v>
      </c>
      <c r="B351" t="s">
        <v>164</v>
      </c>
      <c r="C351" s="104" t="s">
        <v>386</v>
      </c>
      <c r="D351" s="104" t="n">
        <v>73.30000000000001</v>
      </c>
      <c r="E351" s="103">
        <f>(C351-D351)</f>
        <v/>
      </c>
      <c r="F351" s="45">
        <f>((E351*0.2*0.8*1000)/B351)/1</f>
        <v/>
      </c>
      <c r="G351" t="s">
        <v>38</v>
      </c>
      <c r="H351" t="n">
        <v>90.89999999999999</v>
      </c>
      <c r="I351" s="103">
        <f>(G351-H351)</f>
        <v/>
      </c>
      <c r="J351" s="57">
        <f>(E351+I351)</f>
        <v/>
      </c>
      <c r="K351" s="57">
        <f>(J351/B351)*1000</f>
        <v/>
      </c>
      <c r="L351" s="2">
        <f>E351/J351</f>
        <v/>
      </c>
    </row>
    <row customHeight="1" ht="15.75" r="352" s="129" spans="1:56">
      <c r="A352" s="15" t="s">
        <v>175</v>
      </c>
      <c r="B352" t="s">
        <v>378</v>
      </c>
      <c r="C352" s="104" t="s">
        <v>185</v>
      </c>
      <c r="D352" s="104" t="n">
        <v>82</v>
      </c>
      <c r="E352" s="103">
        <f>(C352-D352)</f>
        <v/>
      </c>
      <c r="F352" s="45">
        <f>((E352*0.2*0.8*1000)/B352)/1</f>
        <v/>
      </c>
      <c r="G352" t="s">
        <v>33</v>
      </c>
      <c r="H352" t="n">
        <v>84</v>
      </c>
      <c r="I352" s="103">
        <f>(G352-H352)</f>
        <v/>
      </c>
      <c r="J352" s="57">
        <f>(E352+I352)</f>
        <v/>
      </c>
      <c r="K352" s="57">
        <f>(J352/B352)*1000</f>
        <v/>
      </c>
      <c r="L352" s="2">
        <f>E352/J352</f>
        <v/>
      </c>
    </row>
    <row customHeight="1" ht="15.75" r="353" s="129" spans="1:56">
      <c r="A353" s="15" t="s">
        <v>178</v>
      </c>
      <c r="B353" t="s">
        <v>188</v>
      </c>
      <c r="C353" s="104" t="s">
        <v>298</v>
      </c>
      <c r="D353" s="104" t="n">
        <v>86.80000000000001</v>
      </c>
      <c r="E353" s="103">
        <f>(C353-D353)</f>
        <v/>
      </c>
      <c r="F353" s="45">
        <f>((E353*0.2*0.8*1000)/B353)/1</f>
        <v/>
      </c>
      <c r="G353" t="s">
        <v>73</v>
      </c>
      <c r="H353" t="n">
        <v>88.5</v>
      </c>
      <c r="I353" s="103">
        <f>(G353-H353)</f>
        <v/>
      </c>
      <c r="J353" s="57">
        <f>(E353+I353)</f>
        <v/>
      </c>
      <c r="K353" s="57">
        <f>(J353/B353)*1000</f>
        <v/>
      </c>
      <c r="L353" s="2">
        <f>E353/J353</f>
        <v/>
      </c>
    </row>
    <row customHeight="1" ht="15.75" r="354" s="129" spans="1:56">
      <c r="A354" s="15" t="s">
        <v>182</v>
      </c>
      <c r="B354" t="s">
        <v>377</v>
      </c>
      <c r="C354" s="104" t="s">
        <v>324</v>
      </c>
      <c r="D354" s="104" t="n">
        <v>78</v>
      </c>
      <c r="E354" s="103">
        <f>(C354-D354)</f>
        <v/>
      </c>
      <c r="F354" s="45">
        <f>((E354*0.2*0.8*1000)/B354)/1</f>
        <v/>
      </c>
      <c r="G354" t="s">
        <v>403</v>
      </c>
      <c r="H354" t="n">
        <v>92.09999999999999</v>
      </c>
      <c r="I354" s="103">
        <f>(G354-H354)</f>
        <v/>
      </c>
      <c r="J354" s="57">
        <f>(E354+I354)</f>
        <v/>
      </c>
      <c r="K354" s="57">
        <f>(J354/B354)*1000</f>
        <v/>
      </c>
      <c r="L354" s="2">
        <f>E354/J354</f>
        <v/>
      </c>
    </row>
    <row customHeight="1" ht="15.75" r="355" s="129" spans="1:56">
      <c r="A355" s="15" t="s">
        <v>187</v>
      </c>
      <c r="B355" t="s">
        <v>392</v>
      </c>
      <c r="C355" s="104" t="s">
        <v>39</v>
      </c>
      <c r="D355" s="104" t="n">
        <v>84.40000000000001</v>
      </c>
      <c r="E355" s="103">
        <f>(C355-D355)</f>
        <v/>
      </c>
      <c r="F355" s="45">
        <f>((E355*0.2*0.8*1000)/B355)/1</f>
        <v/>
      </c>
      <c r="G355" t="s">
        <v>343</v>
      </c>
      <c r="H355" t="n">
        <v>76</v>
      </c>
      <c r="I355" s="103">
        <f>(G355-H355)</f>
        <v/>
      </c>
      <c r="J355" s="57">
        <f>(E355+I355)</f>
        <v/>
      </c>
      <c r="K355" s="57">
        <f>(J355/B355)*1000</f>
        <v/>
      </c>
      <c r="L355" s="2">
        <f>E355/J355</f>
        <v/>
      </c>
    </row>
    <row customHeight="1" ht="15.75" r="356" s="129" spans="1:56">
      <c r="A356" s="15" t="s">
        <v>191</v>
      </c>
      <c r="B356" t="s">
        <v>380</v>
      </c>
      <c r="C356" s="104" t="s">
        <v>146</v>
      </c>
      <c r="D356" s="104" t="n">
        <v>82.10000000000001</v>
      </c>
      <c r="E356" s="103">
        <f>(C356-D356)</f>
        <v/>
      </c>
      <c r="F356" s="45">
        <f>((E356*0.2*0.8*1000)/B356)/1</f>
        <v/>
      </c>
      <c r="G356" t="s">
        <v>409</v>
      </c>
      <c r="H356" t="n">
        <v>96.09999999999999</v>
      </c>
      <c r="I356" s="103">
        <f>(G356-H356)</f>
        <v/>
      </c>
      <c r="J356" s="57">
        <f>(E356+I356)</f>
        <v/>
      </c>
      <c r="K356" s="57">
        <f>(J356/B356)*1000</f>
        <v/>
      </c>
      <c r="L356" s="2">
        <f>E356/J356</f>
        <v/>
      </c>
    </row>
    <row customHeight="1" ht="15.75" r="357" s="129" spans="1:56" thickBot="1">
      <c r="A357" s="15" t="s">
        <v>196</v>
      </c>
      <c r="B357" t="s">
        <v>164</v>
      </c>
      <c r="C357" s="104" t="s">
        <v>207</v>
      </c>
      <c r="D357" s="104" t="n">
        <v>78</v>
      </c>
      <c r="E357" s="103">
        <f>(C357-D357)</f>
        <v/>
      </c>
      <c r="F357" s="45">
        <f>((E357*0.2*0.8*1000)/B357)/1</f>
        <v/>
      </c>
      <c r="G357" t="s">
        <v>333</v>
      </c>
      <c r="H357" t="n">
        <v>78</v>
      </c>
      <c r="I357" s="103">
        <f>(G357-H357)</f>
        <v/>
      </c>
      <c r="J357" s="57">
        <f>(E357+I357)</f>
        <v/>
      </c>
      <c r="K357" s="57">
        <f>(J357/B357)*1000</f>
        <v/>
      </c>
      <c r="L357" s="2">
        <f>E357/J357</f>
        <v/>
      </c>
    </row>
    <row customHeight="1" ht="15.75" r="358" s="129" spans="1:56">
      <c r="A358" s="16" t="s">
        <v>200</v>
      </c>
      <c r="B358" s="106">
        <f>AVERAGE(B318:B347)</f>
        <v/>
      </c>
      <c r="C358" s="107" t="n"/>
      <c r="D358" s="107" t="n"/>
      <c r="E358" s="5">
        <f>AVERAGE(E318:E347)</f>
        <v/>
      </c>
      <c r="F358" s="106">
        <f>AVERAGE(F318:F347)</f>
        <v/>
      </c>
      <c r="G358" s="107" t="n"/>
      <c r="H358" s="107" t="n"/>
      <c r="I358" s="5">
        <f>AVERAGE(I318:I347)</f>
        <v/>
      </c>
      <c r="J358" s="106">
        <f>AVERAGE(J318:J347)</f>
        <v/>
      </c>
      <c r="K358" s="106">
        <f>AVERAGE(K318:K347)</f>
        <v/>
      </c>
      <c r="L358" s="106">
        <f>AVERAGE(L318:L347)</f>
        <v/>
      </c>
    </row>
    <row customHeight="1" ht="15.75" r="359" s="129" spans="1:56" thickBot="1">
      <c r="A359" s="17" t="s">
        <v>14</v>
      </c>
      <c r="B359" s="6">
        <f>STDEV(B318:B347)/SQRT(COUNTA(B318:B347))</f>
        <v/>
      </c>
      <c r="C359" s="108" t="n"/>
      <c r="D359" s="108" t="n"/>
      <c r="E359" s="8" t="n"/>
      <c r="F359" s="6">
        <f>STDEV(F318:F347)/SQRT(COUNTA(F318:F347))</f>
        <v/>
      </c>
      <c r="G359" s="108" t="n"/>
      <c r="H359" s="108" t="n"/>
      <c r="I359" s="8" t="n"/>
      <c r="J359" s="6">
        <f>STDEV(J318:J347)/SQRT(COUNTA(J318:J347))</f>
        <v/>
      </c>
      <c r="K359" s="6">
        <f>STDEV(K318:K347)/SQRT(COUNTA(K318:K347))</f>
        <v/>
      </c>
      <c r="L359" s="6">
        <f>STDEV(L318:L347)/SQRT(COUNTA(L318:L347))</f>
        <v/>
      </c>
    </row>
    <row customHeight="1" ht="15.75" r="360" s="129" spans="1:56" thickBot="1"/>
    <row customHeight="1" ht="15.75" r="361" s="129" spans="1:56" thickBot="1">
      <c r="A361" s="14" t="s">
        <v>410</v>
      </c>
      <c r="B361" s="54" t="n"/>
      <c r="C361" s="127" t="s">
        <v>17</v>
      </c>
      <c r="F361" s="58" t="n"/>
      <c r="G361" s="127" t="s">
        <v>18</v>
      </c>
      <c r="J361" s="132" t="s">
        <v>19</v>
      </c>
    </row>
    <row customHeight="1" ht="15.75" r="362" s="129" spans="1:56" thickBot="1">
      <c r="A362" s="38" t="s">
        <v>411</v>
      </c>
      <c r="B362" s="9" t="s">
        <v>22</v>
      </c>
      <c r="C362" s="99" t="s">
        <v>23</v>
      </c>
      <c r="D362" s="100" t="s">
        <v>24</v>
      </c>
      <c r="E362" s="43" t="s">
        <v>25</v>
      </c>
      <c r="F362" s="59" t="s">
        <v>26</v>
      </c>
      <c r="G362" s="101" t="s">
        <v>23</v>
      </c>
      <c r="H362" s="102" t="s">
        <v>24</v>
      </c>
      <c r="I362" s="43" t="s">
        <v>25</v>
      </c>
      <c r="J362" s="61" t="s">
        <v>27</v>
      </c>
      <c r="K362" s="62" t="s">
        <v>28</v>
      </c>
      <c r="L362" s="63" t="s">
        <v>29</v>
      </c>
    </row>
    <row customHeight="1" ht="15.75" r="363" s="129" spans="1:56">
      <c r="A363" s="15" t="s">
        <v>31</v>
      </c>
      <c r="B363" s="97" t="n">
        <v>20.9</v>
      </c>
      <c r="C363" t="s">
        <v>49</v>
      </c>
      <c r="D363" t="n">
        <v>82.8</v>
      </c>
      <c r="E363" s="103">
        <f>(C363-D363)</f>
        <v/>
      </c>
      <c r="F363" s="45">
        <f>((E363*0.2*0.8*1000)/B363)/1</f>
        <v/>
      </c>
      <c r="G363" t="s">
        <v>226</v>
      </c>
      <c r="H363" t="n">
        <v>83.3</v>
      </c>
      <c r="I363" s="103">
        <f>(G363-H363)</f>
        <v/>
      </c>
      <c r="J363" s="57">
        <f>(E363+I363)</f>
        <v/>
      </c>
      <c r="K363" s="57">
        <f>(J363/B363)*1000</f>
        <v/>
      </c>
      <c r="L363" s="2">
        <f>E363/J363</f>
        <v/>
      </c>
    </row>
    <row customHeight="1" ht="15.75" r="364" s="129" spans="1:56">
      <c r="A364" s="15" t="s">
        <v>36</v>
      </c>
      <c r="B364" s="97" t="n">
        <v>22.3</v>
      </c>
      <c r="C364" t="s">
        <v>293</v>
      </c>
      <c r="D364" t="n">
        <v>78.2</v>
      </c>
      <c r="E364" s="103">
        <f>(C364-D364)</f>
        <v/>
      </c>
      <c r="F364" s="45">
        <f>((E364*0.2*0.8*1000)/B364)/1</f>
        <v/>
      </c>
      <c r="G364" t="s">
        <v>68</v>
      </c>
      <c r="H364" t="n">
        <v>90.40000000000001</v>
      </c>
      <c r="I364" s="103">
        <f>(G364-H364)</f>
        <v/>
      </c>
      <c r="J364" s="57">
        <f>(E364+I364)</f>
        <v/>
      </c>
      <c r="K364" s="57">
        <f>(J364/B364)*1000</f>
        <v/>
      </c>
      <c r="L364" s="2">
        <f>E364/J364</f>
        <v/>
      </c>
    </row>
    <row customHeight="1" ht="15.75" r="365" s="129" spans="1:56">
      <c r="A365" s="15" t="s">
        <v>41</v>
      </c>
      <c r="B365" s="97" t="n">
        <v>22.4</v>
      </c>
      <c r="C365" t="s">
        <v>197</v>
      </c>
      <c r="D365" t="n">
        <v>76.2</v>
      </c>
      <c r="E365" s="103">
        <f>(C365-D365)</f>
        <v/>
      </c>
      <c r="F365" s="45">
        <f>((E365*0.2*0.8*1000)/B365)/1</f>
        <v/>
      </c>
      <c r="G365" t="s">
        <v>302</v>
      </c>
      <c r="H365" t="n">
        <v>75.7</v>
      </c>
      <c r="I365" s="103">
        <f>(G365-H365)</f>
        <v/>
      </c>
      <c r="J365" s="57">
        <f>(E365+I365)</f>
        <v/>
      </c>
      <c r="K365" s="57">
        <f>(J365/B365)*1000</f>
        <v/>
      </c>
      <c r="L365" s="2">
        <f>E365/J365</f>
        <v/>
      </c>
    </row>
    <row customHeight="1" ht="15.75" r="366" s="129" spans="1:56">
      <c r="A366" s="15" t="s">
        <v>46</v>
      </c>
      <c r="B366" s="97" t="n">
        <v>21.8</v>
      </c>
      <c r="C366" t="s">
        <v>132</v>
      </c>
      <c r="D366" t="n">
        <v>80</v>
      </c>
      <c r="E366" s="103">
        <f>(C366-D366)</f>
        <v/>
      </c>
      <c r="F366" s="45">
        <f>((E366*0.2*0.8*1000)/B366)/1</f>
        <v/>
      </c>
      <c r="G366" t="s">
        <v>347</v>
      </c>
      <c r="H366" t="n">
        <v>77.3</v>
      </c>
      <c r="I366" s="103">
        <f>(G366-H366)</f>
        <v/>
      </c>
      <c r="J366" s="57">
        <f>(E366+I366)</f>
        <v/>
      </c>
      <c r="K366" s="57">
        <f>(J366/B366)*1000</f>
        <v/>
      </c>
      <c r="L366" s="2">
        <f>E366/J366</f>
        <v/>
      </c>
    </row>
    <row customHeight="1" ht="15.75" r="367" s="129" spans="1:56">
      <c r="A367" s="15" t="s">
        <v>50</v>
      </c>
      <c r="B367" s="97" t="n">
        <v>19.1</v>
      </c>
      <c r="C367" t="s">
        <v>52</v>
      </c>
      <c r="D367" t="n">
        <v>65.5</v>
      </c>
      <c r="E367" s="103">
        <f>(C367-D367)</f>
        <v/>
      </c>
      <c r="F367" s="45">
        <f>((E367*0.2*0.8*1000)/B367)/1</f>
        <v/>
      </c>
      <c r="G367" t="s">
        <v>219</v>
      </c>
      <c r="H367" t="n">
        <v>84.2</v>
      </c>
      <c r="I367" s="103">
        <f>(G367-H367)</f>
        <v/>
      </c>
      <c r="J367" s="57">
        <f>(E367+I367)</f>
        <v/>
      </c>
      <c r="K367" s="57">
        <f>(J367/B367)*1000</f>
        <v/>
      </c>
      <c r="L367" s="2">
        <f>E367/J367</f>
        <v/>
      </c>
    </row>
    <row customHeight="1" ht="15.75" r="368" s="129" spans="1:56">
      <c r="A368" s="15" t="s">
        <v>54</v>
      </c>
      <c r="B368" s="97" t="n">
        <v>22</v>
      </c>
      <c r="C368" t="s">
        <v>216</v>
      </c>
      <c r="D368" t="n">
        <v>79.5</v>
      </c>
      <c r="E368" s="103">
        <f>(C368-D368)</f>
        <v/>
      </c>
      <c r="F368" s="45">
        <f>((E368*0.2*0.8*1000)/B368)/1</f>
        <v/>
      </c>
      <c r="G368" t="s">
        <v>49</v>
      </c>
      <c r="H368" t="n">
        <v>85</v>
      </c>
      <c r="I368" s="103">
        <f>(G368-H368)</f>
        <v/>
      </c>
      <c r="J368" s="57">
        <f>(E368+I368)</f>
        <v/>
      </c>
      <c r="K368" s="57">
        <f>(J368/B368)*1000</f>
        <v/>
      </c>
      <c r="L368" s="2">
        <f>E368/J368</f>
        <v/>
      </c>
    </row>
    <row customHeight="1" ht="15.75" r="369" s="129" spans="1:56">
      <c r="A369" s="15" t="s">
        <v>58</v>
      </c>
      <c r="B369" s="97" t="n">
        <v>21.5</v>
      </c>
      <c r="C369" t="s">
        <v>221</v>
      </c>
      <c r="D369" t="n">
        <v>81.2</v>
      </c>
      <c r="E369" s="103">
        <f>(C369-D369)</f>
        <v/>
      </c>
      <c r="F369" s="45">
        <f>((E369*0.2*0.8*1000)/B369)/1</f>
        <v/>
      </c>
      <c r="G369" t="s">
        <v>136</v>
      </c>
      <c r="H369" t="n">
        <v>86.60000000000001</v>
      </c>
      <c r="I369" s="103">
        <f>(G369-H369)</f>
        <v/>
      </c>
      <c r="J369" s="57">
        <f>(E369+I369)</f>
        <v/>
      </c>
      <c r="K369" s="57">
        <f>(J369/B369)*1000</f>
        <v/>
      </c>
      <c r="L369" s="2">
        <f>E369/J369</f>
        <v/>
      </c>
    </row>
    <row customHeight="1" ht="15.75" r="370" s="129" spans="1:56">
      <c r="A370" s="15" t="s">
        <v>62</v>
      </c>
      <c r="B370" s="97" t="n">
        <v>20.5</v>
      </c>
      <c r="C370" t="s">
        <v>48</v>
      </c>
      <c r="D370" t="n">
        <v>82</v>
      </c>
      <c r="E370" s="103">
        <f>(C370-D370)</f>
        <v/>
      </c>
      <c r="F370" s="45">
        <f>((E370*0.2*0.8*1000)/B370)/1</f>
        <v/>
      </c>
      <c r="G370" t="s">
        <v>210</v>
      </c>
      <c r="H370" t="n">
        <v>82.7</v>
      </c>
      <c r="I370" s="103">
        <f>(G370-H370)</f>
        <v/>
      </c>
      <c r="J370" s="57">
        <f>(E370+I370)</f>
        <v/>
      </c>
      <c r="K370" s="57">
        <f>(J370/B370)*1000</f>
        <v/>
      </c>
      <c r="L370" s="2">
        <f>E370/J370</f>
        <v/>
      </c>
    </row>
    <row customHeight="1" ht="15.75" r="371" s="129" spans="1:56">
      <c r="A371" s="15" t="s">
        <v>67</v>
      </c>
      <c r="B371" s="97" t="n">
        <v>20.6</v>
      </c>
      <c r="C371" t="s">
        <v>52</v>
      </c>
      <c r="D371" t="n">
        <v>80.3</v>
      </c>
      <c r="E371" s="103">
        <f>(C371-D371)</f>
        <v/>
      </c>
      <c r="F371" s="45">
        <f>((E371*0.2*0.8*1000)/B371)/1</f>
        <v/>
      </c>
      <c r="G371" t="s">
        <v>218</v>
      </c>
      <c r="H371" t="n">
        <v>89.40000000000001</v>
      </c>
      <c r="I371" s="103">
        <f>(G371-H371)</f>
        <v/>
      </c>
      <c r="J371" s="57">
        <f>(E371+I371)</f>
        <v/>
      </c>
      <c r="K371" s="57">
        <f>(J371/B371)*1000</f>
        <v/>
      </c>
      <c r="L371" s="2">
        <f>E371/J371</f>
        <v/>
      </c>
    </row>
    <row customHeight="1" ht="15.75" r="372" s="129" spans="1:56">
      <c r="A372" s="15" t="s">
        <v>71</v>
      </c>
      <c r="B372" s="97" t="n">
        <v>19.7</v>
      </c>
      <c r="C372" t="s">
        <v>309</v>
      </c>
      <c r="D372" t="n">
        <v>77.59999999999999</v>
      </c>
      <c r="E372" s="103">
        <f>(C372-D372)</f>
        <v/>
      </c>
      <c r="F372" s="45">
        <f>((E372*0.2*0.8*1000)/B372)/1</f>
        <v/>
      </c>
      <c r="G372" t="s">
        <v>82</v>
      </c>
      <c r="H372" t="n">
        <v>89.5</v>
      </c>
      <c r="I372" s="103">
        <f>(G372-H372)</f>
        <v/>
      </c>
      <c r="J372" s="57">
        <f>(E372+I372)</f>
        <v/>
      </c>
      <c r="K372" s="57">
        <f>(J372/B372)*1000</f>
        <v/>
      </c>
      <c r="L372" s="2">
        <f>E372/J372</f>
        <v/>
      </c>
    </row>
    <row customHeight="1" ht="15.75" r="373" s="129" spans="1:56">
      <c r="A373" s="15" t="s">
        <v>75</v>
      </c>
      <c r="B373" s="97" t="n">
        <v>21.3</v>
      </c>
      <c r="C373" t="s">
        <v>287</v>
      </c>
      <c r="D373" t="n">
        <v>76.89999999999999</v>
      </c>
      <c r="E373" s="103">
        <f>(C373-D373)</f>
        <v/>
      </c>
      <c r="F373" s="45">
        <f>((E373*0.2*0.8*1000)/B373)/1</f>
        <v/>
      </c>
      <c r="G373" t="s">
        <v>204</v>
      </c>
      <c r="H373" t="n">
        <v>88.60000000000001</v>
      </c>
      <c r="I373" s="103">
        <f>(G373-H373)</f>
        <v/>
      </c>
      <c r="J373" s="57">
        <f>(E373+I373)</f>
        <v/>
      </c>
      <c r="K373" s="57">
        <f>(J373/B373)*1000</f>
        <v/>
      </c>
      <c r="L373" s="2">
        <f>E373/J373</f>
        <v/>
      </c>
    </row>
    <row customHeight="1" ht="15.75" r="374" s="129" spans="1:56">
      <c r="A374" s="15" t="s">
        <v>78</v>
      </c>
      <c r="B374" s="97" t="n">
        <v>20.2</v>
      </c>
      <c r="C374" t="s">
        <v>48</v>
      </c>
      <c r="D374" t="n">
        <v>81.89999999999999</v>
      </c>
      <c r="E374" s="103">
        <f>(C374-D374)</f>
        <v/>
      </c>
      <c r="F374" s="45">
        <f>((E374*0.2*0.8*1000)/B374)/1</f>
        <v/>
      </c>
      <c r="G374" t="s">
        <v>266</v>
      </c>
      <c r="H374" t="n">
        <v>76.40000000000001</v>
      </c>
      <c r="I374" s="103">
        <f>(G374-H374)</f>
        <v/>
      </c>
      <c r="J374" s="57">
        <f>(E374+I374)</f>
        <v/>
      </c>
      <c r="K374" s="57">
        <f>(J374/B374)*1000</f>
        <v/>
      </c>
      <c r="L374" s="2">
        <f>E374/J374</f>
        <v/>
      </c>
    </row>
    <row customHeight="1" ht="15.75" r="375" s="129" spans="1:56">
      <c r="A375" s="15" t="s">
        <v>81</v>
      </c>
      <c r="B375" s="97" t="n">
        <v>20.9</v>
      </c>
      <c r="C375" s="104" t="s">
        <v>57</v>
      </c>
      <c r="D375" s="105" t="n">
        <v>85.2</v>
      </c>
      <c r="E375" s="103">
        <f>(C375-D375)</f>
        <v/>
      </c>
      <c r="F375" s="45">
        <f>((E375*0.2*0.8*1000)/B375)/1</f>
        <v/>
      </c>
      <c r="G375" t="s">
        <v>165</v>
      </c>
      <c r="H375" t="n">
        <v>89.90000000000001</v>
      </c>
      <c r="I375" s="103">
        <f>(G375-H375)</f>
        <v/>
      </c>
      <c r="J375" s="57">
        <f>(E375+I375)</f>
        <v/>
      </c>
      <c r="K375" s="57">
        <f>(J375/B375)*1000</f>
        <v/>
      </c>
      <c r="L375" s="2">
        <f>E375/J375</f>
        <v/>
      </c>
    </row>
    <row customHeight="1" ht="15.75" r="376" s="129" spans="1:56">
      <c r="A376" s="15" t="s">
        <v>85</v>
      </c>
      <c r="B376" s="97" t="n">
        <v>22.2</v>
      </c>
      <c r="C376" s="104" t="s">
        <v>247</v>
      </c>
      <c r="D376" s="105" t="n">
        <v>83.3</v>
      </c>
      <c r="E376" s="103">
        <f>(C376-D376)</f>
        <v/>
      </c>
      <c r="F376" s="45">
        <f>((E376*0.2*0.8*1000)/B376)/1</f>
        <v/>
      </c>
      <c r="G376" t="s">
        <v>412</v>
      </c>
      <c r="H376" t="n">
        <v>95.40000000000001</v>
      </c>
      <c r="I376" s="103">
        <f>(G376-H376)</f>
        <v/>
      </c>
      <c r="J376" s="57">
        <f>(E376+I376)</f>
        <v/>
      </c>
      <c r="K376" s="57">
        <f>(J376/B376)*1000</f>
        <v/>
      </c>
      <c r="L376" s="2">
        <f>E376/J376</f>
        <v/>
      </c>
    </row>
    <row customHeight="1" ht="15.75" r="377" s="129" spans="1:56">
      <c r="A377" s="15" t="s">
        <v>89</v>
      </c>
      <c r="B377" s="97" t="n">
        <v>21.6</v>
      </c>
      <c r="C377" s="104" t="s">
        <v>49</v>
      </c>
      <c r="D377" s="105" t="n">
        <v>82</v>
      </c>
      <c r="E377" s="103">
        <f>(C377-D377)</f>
        <v/>
      </c>
      <c r="F377" s="45">
        <f>((E377*0.2*0.8*1000)/B377)/1</f>
        <v/>
      </c>
      <c r="G377" t="s">
        <v>57</v>
      </c>
      <c r="H377" t="n">
        <v>87.3</v>
      </c>
      <c r="I377" s="103">
        <f>(G377-H377)</f>
        <v/>
      </c>
      <c r="J377" s="57">
        <f>(E377+I377)</f>
        <v/>
      </c>
      <c r="K377" s="57">
        <f>(J377/B377)*1000</f>
        <v/>
      </c>
      <c r="L377" s="2">
        <f>E377/J377</f>
        <v/>
      </c>
    </row>
    <row customHeight="1" ht="15.75" r="378" s="129" spans="1:56">
      <c r="A378" s="15" t="s">
        <v>94</v>
      </c>
      <c r="B378" s="97" t="n">
        <v>22.4</v>
      </c>
      <c r="C378" s="104" t="s">
        <v>354</v>
      </c>
      <c r="D378" s="105" t="n">
        <v>73.2</v>
      </c>
      <c r="E378" s="103">
        <f>(C378-D378)</f>
        <v/>
      </c>
      <c r="F378" s="45">
        <f>((E378*0.2*0.8*1000)/B378)/1</f>
        <v/>
      </c>
      <c r="G378" t="s">
        <v>298</v>
      </c>
      <c r="H378" t="n">
        <v>87</v>
      </c>
      <c r="I378" s="103">
        <f>(G378-H378)</f>
        <v/>
      </c>
      <c r="J378" s="57">
        <f>(E378+I378)</f>
        <v/>
      </c>
      <c r="K378" s="57">
        <f>(J378/B378)*1000</f>
        <v/>
      </c>
      <c r="L378" s="2">
        <f>E378/J378</f>
        <v/>
      </c>
    </row>
    <row customHeight="1" ht="15.75" r="379" s="129" spans="1:56">
      <c r="A379" s="15" t="s">
        <v>99</v>
      </c>
      <c r="B379" s="97" t="n">
        <v>20.4</v>
      </c>
      <c r="C379" s="104" t="s">
        <v>264</v>
      </c>
      <c r="D379" s="105" t="n">
        <v>77.59999999999999</v>
      </c>
      <c r="E379" s="103">
        <f>(C379-D379)</f>
        <v/>
      </c>
      <c r="F379" s="45">
        <f>((E379*0.2*0.8*1000)/B379)/1</f>
        <v/>
      </c>
      <c r="G379" t="s">
        <v>83</v>
      </c>
      <c r="H379" t="n">
        <v>84.40000000000001</v>
      </c>
      <c r="I379" s="103">
        <f>(G379-H379)</f>
        <v/>
      </c>
      <c r="J379" s="57">
        <f>(E379+I379)</f>
        <v/>
      </c>
      <c r="K379" s="57">
        <f>(J379/B379)*1000</f>
        <v/>
      </c>
      <c r="L379" s="2">
        <f>E379/J379</f>
        <v/>
      </c>
    </row>
    <row customHeight="1" ht="15.75" r="380" s="129" spans="1:56">
      <c r="A380" s="15" t="s">
        <v>103</v>
      </c>
      <c r="B380" s="97" t="n">
        <v>23.5</v>
      </c>
      <c r="C380" s="104" t="s">
        <v>203</v>
      </c>
      <c r="D380" s="105" t="n">
        <v>82.59999999999999</v>
      </c>
      <c r="E380" s="103">
        <f>(C380-D380)</f>
        <v/>
      </c>
      <c r="F380" s="45">
        <f>((E380*0.2*0.8*1000)/B380)/1</f>
        <v/>
      </c>
      <c r="G380" t="s">
        <v>396</v>
      </c>
      <c r="H380" t="n">
        <v>90.3</v>
      </c>
      <c r="I380" s="103">
        <f>(G380-H380)</f>
        <v/>
      </c>
      <c r="J380" s="57">
        <f>(E380+I380)</f>
        <v/>
      </c>
      <c r="K380" s="57">
        <f>(J380/B380)*1000</f>
        <v/>
      </c>
      <c r="L380" s="2">
        <f>E380/J380</f>
        <v/>
      </c>
    </row>
    <row customHeight="1" ht="15.75" r="381" s="129" spans="1:56">
      <c r="A381" s="15" t="s">
        <v>108</v>
      </c>
      <c r="B381" s="97" t="n">
        <v>19</v>
      </c>
      <c r="C381" s="104" t="s">
        <v>33</v>
      </c>
      <c r="D381" s="105" t="n">
        <v>83.2</v>
      </c>
      <c r="E381" s="103">
        <f>(C381-D381)</f>
        <v/>
      </c>
      <c r="F381" s="45">
        <f>((E381*0.2*0.8*1000)/B381)/1</f>
        <v/>
      </c>
      <c r="G381" t="s">
        <v>258</v>
      </c>
      <c r="H381" t="n">
        <v>85</v>
      </c>
      <c r="I381" s="103">
        <f>(G381-H381)</f>
        <v/>
      </c>
      <c r="J381" s="57">
        <f>(E381+I381)</f>
        <v/>
      </c>
      <c r="K381" s="57">
        <f>(J381/B381)*1000</f>
        <v/>
      </c>
      <c r="L381" s="2">
        <f>E381/J381</f>
        <v/>
      </c>
    </row>
    <row customHeight="1" ht="15.75" r="382" s="129" spans="1:56">
      <c r="A382" s="15" t="s">
        <v>113</v>
      </c>
      <c r="B382" s="97" t="n">
        <v>22.6</v>
      </c>
      <c r="C382" s="104" t="s">
        <v>309</v>
      </c>
      <c r="D382" s="105" t="n">
        <v>77.09999999999999</v>
      </c>
      <c r="E382" s="103">
        <f>(C382-D382)</f>
        <v/>
      </c>
      <c r="F382" s="45">
        <f>((E382*0.2*0.8*1000)/B382)/1</f>
        <v/>
      </c>
      <c r="G382" t="s">
        <v>122</v>
      </c>
      <c r="H382" t="n">
        <v>91</v>
      </c>
      <c r="I382" s="103">
        <f>(G382-H382)</f>
        <v/>
      </c>
      <c r="J382" s="57">
        <f>(E382+I382)</f>
        <v/>
      </c>
      <c r="K382" s="57">
        <f>(J382/B382)*1000</f>
        <v/>
      </c>
      <c r="L382" s="2">
        <f>E382/J382</f>
        <v/>
      </c>
    </row>
    <row customHeight="1" ht="15.75" r="383" s="129" spans="1:56">
      <c r="A383" s="15" t="s">
        <v>117</v>
      </c>
      <c r="B383" s="97" t="n">
        <v>26</v>
      </c>
      <c r="C383" s="104" t="s">
        <v>157</v>
      </c>
      <c r="D383" s="105" t="n">
        <v>85.5</v>
      </c>
      <c r="E383" s="103">
        <f>(C383-D383)</f>
        <v/>
      </c>
      <c r="F383" s="45">
        <f>((E383*0.2*0.8*1000)/B383)/1</f>
        <v/>
      </c>
      <c r="G383" t="s">
        <v>401</v>
      </c>
      <c r="H383" t="n">
        <v>90</v>
      </c>
      <c r="I383" s="103">
        <f>(G383-H383)</f>
        <v/>
      </c>
      <c r="J383" s="57">
        <f>(E383+I383)</f>
        <v/>
      </c>
      <c r="K383" s="57">
        <f>(J383/B383)*1000</f>
        <v/>
      </c>
      <c r="L383" s="2">
        <f>E383/J383</f>
        <v/>
      </c>
    </row>
    <row customHeight="1" ht="15.75" r="384" s="129" spans="1:56">
      <c r="A384" s="15" t="s">
        <v>120</v>
      </c>
      <c r="B384" s="97" t="n">
        <v>26.5</v>
      </c>
      <c r="C384" s="104" t="s">
        <v>303</v>
      </c>
      <c r="D384" s="105" t="n">
        <v>74.59999999999999</v>
      </c>
      <c r="E384" s="103">
        <f>(C384-D384)</f>
        <v/>
      </c>
      <c r="F384" s="45">
        <f>((E384*0.2*0.8*1000)/B384)/1</f>
        <v/>
      </c>
      <c r="G384" t="s">
        <v>269</v>
      </c>
      <c r="H384" t="n">
        <v>81.10000000000001</v>
      </c>
      <c r="I384" s="103">
        <f>(G384-H384)</f>
        <v/>
      </c>
      <c r="J384" s="57">
        <f>(E384+I384)</f>
        <v/>
      </c>
      <c r="K384" s="57">
        <f>(J384/B384)*1000</f>
        <v/>
      </c>
      <c r="L384" s="2">
        <f>E384/J384</f>
        <v/>
      </c>
    </row>
    <row customHeight="1" ht="15.75" r="385" s="129" spans="1:56">
      <c r="A385" s="15" t="s">
        <v>125</v>
      </c>
      <c r="B385" s="97" t="n">
        <v>26.3</v>
      </c>
      <c r="C385" s="104" t="s">
        <v>346</v>
      </c>
      <c r="D385" s="105" t="n">
        <v>74.89999999999999</v>
      </c>
      <c r="E385" s="103">
        <f>(C385-D385)</f>
        <v/>
      </c>
      <c r="F385" s="45">
        <f>((E385*0.2*0.8*1000)/B385)/1</f>
        <v/>
      </c>
      <c r="G385" t="s">
        <v>413</v>
      </c>
      <c r="H385" t="n">
        <v>92.2</v>
      </c>
      <c r="I385" s="103">
        <f>(G385-H385)</f>
        <v/>
      </c>
      <c r="J385" s="57">
        <f>(E385+I385)</f>
        <v/>
      </c>
      <c r="K385" s="57">
        <f>(J385/B385)*1000</f>
        <v/>
      </c>
      <c r="L385" s="2">
        <f>E385/J385</f>
        <v/>
      </c>
    </row>
    <row customHeight="1" ht="15.75" r="386" s="129" spans="1:56">
      <c r="A386" s="15" t="s">
        <v>130</v>
      </c>
      <c r="B386" s="97" t="n">
        <v>23</v>
      </c>
      <c r="C386" s="104" t="s">
        <v>180</v>
      </c>
      <c r="D386" s="105" t="n">
        <v>82.3</v>
      </c>
      <c r="E386" s="103">
        <f>(C386-D386)</f>
        <v/>
      </c>
      <c r="F386" s="45">
        <f>((E386*0.2*0.8*1000)/B386)/1</f>
        <v/>
      </c>
      <c r="G386" t="s">
        <v>324</v>
      </c>
      <c r="H386" t="n">
        <v>76.5</v>
      </c>
      <c r="I386" s="103">
        <f>(G386-H386)</f>
        <v/>
      </c>
      <c r="J386" s="57">
        <f>(E386+I386)</f>
        <v/>
      </c>
      <c r="K386" s="57">
        <f>(J386/B386)*1000</f>
        <v/>
      </c>
      <c r="L386" s="2">
        <f>E386/J386</f>
        <v/>
      </c>
    </row>
    <row customHeight="1" ht="15.75" r="387" s="129" spans="1:56">
      <c r="A387" s="15" t="s">
        <v>134</v>
      </c>
      <c r="B387" s="97" t="n">
        <v>25.5</v>
      </c>
      <c r="C387" s="104" t="s">
        <v>226</v>
      </c>
      <c r="D387" s="105" t="n">
        <v>84.09999999999999</v>
      </c>
      <c r="E387" s="103">
        <f>(C387-D387)</f>
        <v/>
      </c>
      <c r="F387" s="45">
        <f>((E387*0.2*0.8*1000)/B387)/1</f>
        <v/>
      </c>
      <c r="G387" t="s">
        <v>74</v>
      </c>
      <c r="H387" t="n">
        <v>82.90000000000001</v>
      </c>
      <c r="I387" s="103">
        <f>(G387-H387)</f>
        <v/>
      </c>
      <c r="J387" s="57">
        <f>(E387+I387)</f>
        <v/>
      </c>
      <c r="K387" s="57">
        <f>(J387/B387)*1000</f>
        <v/>
      </c>
      <c r="L387" s="2">
        <f>E387/J387</f>
        <v/>
      </c>
    </row>
    <row customHeight="1" ht="15.75" r="388" s="129" spans="1:56">
      <c r="A388" s="15" t="s">
        <v>138</v>
      </c>
      <c r="B388" s="97" t="n">
        <v>25.4</v>
      </c>
      <c r="C388" s="104" t="s">
        <v>215</v>
      </c>
      <c r="D388" s="105" t="n">
        <v>78.39999999999999</v>
      </c>
      <c r="E388" s="103">
        <f>(C388-D388)</f>
        <v/>
      </c>
      <c r="F388" s="45">
        <f>((E388*0.2*0.8*1000)/B388)/1</f>
        <v/>
      </c>
      <c r="G388" t="s">
        <v>349</v>
      </c>
      <c r="H388" t="n">
        <v>79.3</v>
      </c>
      <c r="I388" s="103">
        <f>(G388-H388)</f>
        <v/>
      </c>
      <c r="J388" s="57">
        <f>(E388+I388)</f>
        <v/>
      </c>
      <c r="K388" s="57">
        <f>(J388/B388)*1000</f>
        <v/>
      </c>
      <c r="L388" s="2">
        <f>E388/J388</f>
        <v/>
      </c>
    </row>
    <row customHeight="1" ht="15.75" r="389" s="129" spans="1:56">
      <c r="A389" s="15" t="s">
        <v>143</v>
      </c>
      <c r="B389" s="97" t="n">
        <v>26.2</v>
      </c>
      <c r="C389" s="104" t="s">
        <v>223</v>
      </c>
      <c r="D389" s="105" t="n">
        <v>81</v>
      </c>
      <c r="E389" s="103">
        <f>(C389-D389)</f>
        <v/>
      </c>
      <c r="F389" s="45">
        <f>((E389*0.2*0.8*1000)/B389)/1</f>
        <v/>
      </c>
      <c r="G389" t="s">
        <v>96</v>
      </c>
      <c r="H389" t="n">
        <v>83.2</v>
      </c>
      <c r="I389" s="103">
        <f>(G389-H389)</f>
        <v/>
      </c>
      <c r="J389" s="57">
        <f>(E389+I389)</f>
        <v/>
      </c>
      <c r="K389" s="57">
        <f>(J389/B389)*1000</f>
        <v/>
      </c>
      <c r="L389" s="2">
        <f>E389/J389</f>
        <v/>
      </c>
    </row>
    <row customHeight="1" ht="15.75" r="390" s="129" spans="1:56">
      <c r="A390" s="15" t="s">
        <v>148</v>
      </c>
      <c r="B390" s="97" t="n">
        <v>24.5</v>
      </c>
      <c r="C390" s="104" t="s">
        <v>91</v>
      </c>
      <c r="D390" s="105" t="n">
        <v>83.59999999999999</v>
      </c>
      <c r="E390" s="103">
        <f>(C390-D390)</f>
        <v/>
      </c>
      <c r="F390" s="45">
        <f>((E390*0.2*0.8*1000)/B390)/1</f>
        <v/>
      </c>
      <c r="G390" t="s">
        <v>189</v>
      </c>
      <c r="H390" t="n">
        <v>80.3</v>
      </c>
      <c r="I390" s="103">
        <f>(G390-H390)</f>
        <v/>
      </c>
      <c r="J390" s="57">
        <f>(E390+I390)</f>
        <v/>
      </c>
      <c r="K390" s="57">
        <f>(J390/B390)*1000</f>
        <v/>
      </c>
      <c r="L390" s="2">
        <f>E390/J390</f>
        <v/>
      </c>
    </row>
    <row customHeight="1" ht="15.75" r="391" s="129" spans="1:56">
      <c r="A391" s="15" t="s">
        <v>150</v>
      </c>
      <c r="B391" s="97" t="n">
        <v>23.4</v>
      </c>
      <c r="C391" s="104" t="s">
        <v>264</v>
      </c>
      <c r="D391" s="105" t="n">
        <v>76.09999999999999</v>
      </c>
      <c r="E391" s="103">
        <f>(C391-D391)</f>
        <v/>
      </c>
      <c r="F391" s="45">
        <f>((E391*0.2*0.8*1000)/B391)/1</f>
        <v/>
      </c>
      <c r="G391" t="s">
        <v>226</v>
      </c>
      <c r="H391" t="n">
        <v>85.2</v>
      </c>
      <c r="I391" s="103">
        <f>(G391-H391)</f>
        <v/>
      </c>
      <c r="J391" s="57">
        <f>(E391+I391)</f>
        <v/>
      </c>
      <c r="K391" s="57">
        <f>(J391/B391)*1000</f>
        <v/>
      </c>
      <c r="L391" s="2">
        <f>E391/J391</f>
        <v/>
      </c>
    </row>
    <row customHeight="1" ht="15.75" r="392" s="129" spans="1:56">
      <c r="A392" s="15" t="s">
        <v>155</v>
      </c>
      <c r="B392" s="97" t="n">
        <v>24.4</v>
      </c>
      <c r="C392" s="104" t="s">
        <v>49</v>
      </c>
      <c r="D392" s="105" t="n">
        <v>82.5</v>
      </c>
      <c r="E392" s="103">
        <f>(C392-D392)</f>
        <v/>
      </c>
      <c r="F392" s="45">
        <f>((E392*0.2*0.8*1000)/B392)/1</f>
        <v/>
      </c>
      <c r="G392" t="s">
        <v>247</v>
      </c>
      <c r="H392" t="n">
        <v>85.90000000000001</v>
      </c>
      <c r="I392" s="103">
        <f>(G392-H392)</f>
        <v/>
      </c>
      <c r="J392" s="57">
        <f>(E392+I392)</f>
        <v/>
      </c>
      <c r="K392" s="57">
        <f>(J392/B392)*1000</f>
        <v/>
      </c>
      <c r="L392" s="2">
        <f>E392/J392</f>
        <v/>
      </c>
    </row>
    <row customHeight="1" ht="15.75" r="393" s="129" spans="1:56">
      <c r="A393" s="15" t="s">
        <v>159</v>
      </c>
      <c r="B393" s="97" t="n">
        <v>23.3</v>
      </c>
      <c r="C393" s="104" t="s">
        <v>176</v>
      </c>
      <c r="D393" s="104" t="n">
        <v>80.39999999999999</v>
      </c>
      <c r="E393" s="103">
        <f>(C393-D393)</f>
        <v/>
      </c>
      <c r="F393" s="45">
        <f>((E393*0.2*0.8*1000)/B393)/1</f>
        <v/>
      </c>
      <c r="G393" t="s">
        <v>228</v>
      </c>
      <c r="H393" t="n">
        <v>80.90000000000001</v>
      </c>
      <c r="I393" s="103">
        <f>(G393-H393)</f>
        <v/>
      </c>
      <c r="J393" s="57">
        <f>(E393+I393)</f>
        <v/>
      </c>
      <c r="K393" s="57">
        <f>(J393/B393)*1000</f>
        <v/>
      </c>
      <c r="L393" s="2">
        <f>E393/J393</f>
        <v/>
      </c>
    </row>
    <row customHeight="1" ht="15.75" r="394" s="129" spans="1:56">
      <c r="A394" s="15" t="s">
        <v>163</v>
      </c>
      <c r="B394" s="97" t="n">
        <v>26</v>
      </c>
      <c r="C394" s="104" t="s">
        <v>87</v>
      </c>
      <c r="D394" s="104" t="n">
        <v>79.89999999999999</v>
      </c>
      <c r="E394" s="103">
        <f>(C394-D394)</f>
        <v/>
      </c>
      <c r="F394" s="45">
        <f>((E394*0.2*0.8*1000)/B394)/1</f>
        <v/>
      </c>
      <c r="G394" t="s">
        <v>57</v>
      </c>
      <c r="H394" t="n">
        <v>85.40000000000001</v>
      </c>
      <c r="I394" s="103">
        <f>(G394-H394)</f>
        <v/>
      </c>
      <c r="J394" s="57">
        <f>(E394+I394)</f>
        <v/>
      </c>
      <c r="K394" s="57">
        <f>(J394/B394)*1000</f>
        <v/>
      </c>
      <c r="L394" s="2">
        <f>E394/J394</f>
        <v/>
      </c>
    </row>
    <row customHeight="1" ht="15.75" r="395" s="129" spans="1:56">
      <c r="A395" s="15" t="s">
        <v>167</v>
      </c>
      <c r="B395" s="97" t="n">
        <v>23.8</v>
      </c>
      <c r="C395" s="104" t="s">
        <v>247</v>
      </c>
      <c r="D395" s="104" t="n">
        <v>83.09999999999999</v>
      </c>
      <c r="E395" s="103">
        <f>(C395-D395)</f>
        <v/>
      </c>
      <c r="F395" s="45">
        <f>((E395*0.2*0.8*1000)/B395)/1</f>
        <v/>
      </c>
      <c r="G395" t="s">
        <v>180</v>
      </c>
      <c r="H395" t="n">
        <v>83.5</v>
      </c>
      <c r="I395" s="103">
        <f>(G395-H395)</f>
        <v/>
      </c>
      <c r="J395" s="57">
        <f>(E395+I395)</f>
        <v/>
      </c>
      <c r="K395" s="57">
        <f>(J395/B395)*1000</f>
        <v/>
      </c>
      <c r="L395" s="2">
        <f>E395/J395</f>
        <v/>
      </c>
    </row>
    <row customHeight="1" ht="15.75" r="396" s="129" spans="1:56">
      <c r="A396" s="15" t="s">
        <v>171</v>
      </c>
      <c r="B396" s="97" t="n">
        <v>25.4</v>
      </c>
      <c r="C396" s="104" t="s">
        <v>312</v>
      </c>
      <c r="D396" s="104" t="n">
        <v>81.09999999999999</v>
      </c>
      <c r="E396" s="103">
        <f>(C396-D396)</f>
        <v/>
      </c>
      <c r="F396" s="45">
        <f>((E396*0.2*0.8*1000)/B396)/1</f>
        <v/>
      </c>
      <c r="G396" t="s">
        <v>211</v>
      </c>
      <c r="H396" t="n">
        <v>90.90000000000001</v>
      </c>
      <c r="I396" s="103">
        <f>(G396-H396)</f>
        <v/>
      </c>
      <c r="J396" s="57">
        <f>(E396+I396)</f>
        <v/>
      </c>
      <c r="K396" s="57">
        <f>(J396/B396)*1000</f>
        <v/>
      </c>
      <c r="L396" s="2">
        <f>E396/J396</f>
        <v/>
      </c>
    </row>
    <row customHeight="1" ht="15.75" r="397" s="129" spans="1:56">
      <c r="A397" s="15" t="s">
        <v>175</v>
      </c>
      <c r="B397" s="97" t="n">
        <v>26.3</v>
      </c>
      <c r="C397" s="104" t="s">
        <v>87</v>
      </c>
      <c r="D397" s="104" t="n">
        <v>79.39999999999999</v>
      </c>
      <c r="E397" s="103">
        <f>(C397-D397)</f>
        <v/>
      </c>
      <c r="F397" s="45">
        <f>((E397*0.2*0.8*1000)/B397)/1</f>
        <v/>
      </c>
      <c r="G397" t="s">
        <v>305</v>
      </c>
      <c r="H397" t="n">
        <v>84</v>
      </c>
      <c r="I397" s="103">
        <f>(G397-H397)</f>
        <v/>
      </c>
      <c r="J397" s="57">
        <f>(E397+I397)</f>
        <v/>
      </c>
      <c r="K397" s="57">
        <f>(J397/B397)*1000</f>
        <v/>
      </c>
      <c r="L397" s="2">
        <f>E397/J397</f>
        <v/>
      </c>
    </row>
    <row customHeight="1" ht="15.75" r="398" s="129" spans="1:56">
      <c r="A398" s="15" t="s">
        <v>178</v>
      </c>
      <c r="B398" s="97" t="n">
        <v>26.1</v>
      </c>
      <c r="C398" s="104" t="s">
        <v>106</v>
      </c>
      <c r="D398" s="104" t="n">
        <v>85.09999999999999</v>
      </c>
      <c r="E398" s="103">
        <f>(C398-D398)</f>
        <v/>
      </c>
      <c r="F398" s="45">
        <f>((E398*0.2*0.8*1000)/B398)/1</f>
        <v/>
      </c>
      <c r="G398" t="s">
        <v>194</v>
      </c>
      <c r="H398" t="n">
        <v>85.10000000000001</v>
      </c>
      <c r="I398" s="103">
        <f>(G398-H398)</f>
        <v/>
      </c>
      <c r="J398" s="57">
        <f>(E398+I398)</f>
        <v/>
      </c>
      <c r="K398" s="57">
        <f>(J398/B398)*1000</f>
        <v/>
      </c>
      <c r="L398" s="2">
        <f>E398/J398</f>
        <v/>
      </c>
    </row>
    <row customHeight="1" ht="15.75" r="399" s="129" spans="1:56">
      <c r="A399" s="15" t="s">
        <v>182</v>
      </c>
      <c r="B399" s="97" t="n">
        <v>26.5</v>
      </c>
      <c r="C399" s="104" t="s">
        <v>388</v>
      </c>
      <c r="D399" s="104" t="n">
        <v>75.59999999999999</v>
      </c>
      <c r="E399" s="103">
        <f>(C399-D399)</f>
        <v/>
      </c>
      <c r="F399" s="45">
        <f>((E399*0.2*0.8*1000)/B399)/1</f>
        <v/>
      </c>
      <c r="G399" t="s">
        <v>413</v>
      </c>
      <c r="H399" t="n">
        <v>92.10000000000001</v>
      </c>
      <c r="I399" s="103">
        <f>(G399-H399)</f>
        <v/>
      </c>
      <c r="J399" s="57">
        <f>(E399+I399)</f>
        <v/>
      </c>
      <c r="K399" s="57">
        <f>(J399/B399)*1000</f>
        <v/>
      </c>
      <c r="L399" s="2">
        <f>E399/J399</f>
        <v/>
      </c>
    </row>
    <row customHeight="1" ht="15.75" r="400" s="129" spans="1:56">
      <c r="A400" s="15" t="s">
        <v>187</v>
      </c>
      <c r="B400" s="97" t="n">
        <v>27.3</v>
      </c>
      <c r="C400" s="104" t="s">
        <v>224</v>
      </c>
      <c r="D400" s="104" t="n">
        <v>80.39999999999999</v>
      </c>
      <c r="E400" s="103">
        <f>(C400-D400)</f>
        <v/>
      </c>
      <c r="F400" s="45">
        <f>((E400*0.2*0.8*1000)/B400)/1</f>
        <v/>
      </c>
      <c r="G400" t="s">
        <v>398</v>
      </c>
      <c r="H400" t="n">
        <v>92.3</v>
      </c>
      <c r="I400" s="103">
        <f>(G400-H400)</f>
        <v/>
      </c>
      <c r="J400" s="57">
        <f>(E400+I400)</f>
        <v/>
      </c>
      <c r="K400" s="57">
        <f>(J400/B400)*1000</f>
        <v/>
      </c>
      <c r="L400" s="2">
        <f>E400/J400</f>
        <v/>
      </c>
    </row>
    <row customHeight="1" ht="15.75" r="401" s="129" spans="1:56">
      <c r="A401" s="15" t="s">
        <v>191</v>
      </c>
      <c r="B401" s="97" t="n">
        <v>23</v>
      </c>
      <c r="C401" s="104" t="s">
        <v>189</v>
      </c>
      <c r="D401" s="104" t="n">
        <v>80.3</v>
      </c>
      <c r="E401" s="103">
        <f>(C401-D401)</f>
        <v/>
      </c>
      <c r="F401" s="45">
        <f>((E401*0.2*0.8*1000)/B401)/1</f>
        <v/>
      </c>
      <c r="G401" t="s">
        <v>409</v>
      </c>
      <c r="H401" t="n">
        <v>94.7</v>
      </c>
      <c r="I401" s="103">
        <f>(G401-H401)</f>
        <v/>
      </c>
      <c r="J401" s="57">
        <f>(E401+I401)</f>
        <v/>
      </c>
      <c r="K401" s="57">
        <f>(J401/B401)*1000</f>
        <v/>
      </c>
      <c r="L401" s="2">
        <f>E401/J401</f>
        <v/>
      </c>
    </row>
    <row customHeight="1" ht="15.75" r="402" s="129" spans="1:56" thickBot="1">
      <c r="A402" s="15" t="s">
        <v>196</v>
      </c>
      <c r="B402" s="97" t="n">
        <v>25.4</v>
      </c>
      <c r="C402" s="104" t="s">
        <v>388</v>
      </c>
      <c r="D402" s="104" t="n">
        <v>74.89999999999999</v>
      </c>
      <c r="E402" s="103">
        <f>(C402-D402)</f>
        <v/>
      </c>
      <c r="F402" s="45">
        <f>((E402*0.2*0.8*1000)/B402)/1</f>
        <v/>
      </c>
      <c r="G402" t="s">
        <v>333</v>
      </c>
      <c r="H402" t="n">
        <v>77.90000000000001</v>
      </c>
      <c r="I402" s="103">
        <f>(G402-H402)</f>
        <v/>
      </c>
      <c r="J402" s="57">
        <f>(E402+I402)</f>
        <v/>
      </c>
      <c r="K402" s="57">
        <f>(J402/B402)*1000</f>
        <v/>
      </c>
      <c r="L402" s="2">
        <f>E402/J402</f>
        <v/>
      </c>
    </row>
    <row customHeight="1" ht="15.75" r="403" s="129" spans="1:56">
      <c r="A403" s="16" t="s">
        <v>200</v>
      </c>
      <c r="B403" s="106">
        <f>AVERAGE(B363:B392)</f>
        <v/>
      </c>
      <c r="C403" s="107" t="n"/>
      <c r="D403" s="107" t="n"/>
      <c r="E403" s="5">
        <f>AVERAGE(E363:E392)</f>
        <v/>
      </c>
      <c r="F403" s="106">
        <f>AVERAGE(F363:F392)</f>
        <v/>
      </c>
      <c r="G403" s="107" t="n"/>
      <c r="H403" s="107" t="n"/>
      <c r="I403" s="5">
        <f>AVERAGE(I363:I392)</f>
        <v/>
      </c>
      <c r="J403" s="106">
        <f>AVERAGE(J363:J392)</f>
        <v/>
      </c>
      <c r="K403" s="106">
        <f>AVERAGE(K363:K392)</f>
        <v/>
      </c>
      <c r="L403" s="106">
        <f>AVERAGE(L363:L392)</f>
        <v/>
      </c>
    </row>
    <row customHeight="1" ht="15.75" r="404" s="129" spans="1:56" thickBot="1">
      <c r="A404" s="17" t="s">
        <v>14</v>
      </c>
      <c r="B404" s="6">
        <f>STDEV(B363:B392)/SQRT(COUNTA(B363:B392))</f>
        <v/>
      </c>
      <c r="C404" s="108" t="n"/>
      <c r="D404" s="108" t="n"/>
      <c r="E404" s="8" t="n"/>
      <c r="F404" s="6">
        <f>STDEV(F363:F392)/SQRT(COUNTA(F363:F392))</f>
        <v/>
      </c>
      <c r="G404" s="108" t="n"/>
      <c r="H404" s="108" t="n"/>
      <c r="I404" s="8" t="n"/>
      <c r="J404" s="6">
        <f>STDEV(J363:J392)/SQRT(COUNTA(J363:J392))</f>
        <v/>
      </c>
      <c r="K404" s="6">
        <f>STDEV(K363:K392)/SQRT(COUNTA(K363:K392))</f>
        <v/>
      </c>
      <c r="L404" s="6">
        <f>STDEV(L363:L392)/SQRT(COUNTA(L363:L392))</f>
        <v/>
      </c>
    </row>
    <row customHeight="1" ht="15.75" r="405" s="129" spans="1:56" thickBot="1"/>
    <row customHeight="1" ht="15.75" r="406" s="129" spans="1:56" thickBot="1">
      <c r="A406" s="14" t="s">
        <v>414</v>
      </c>
      <c r="B406" s="54" t="n"/>
      <c r="C406" s="127" t="s">
        <v>17</v>
      </c>
      <c r="F406" s="58" t="n"/>
      <c r="G406" s="127" t="s">
        <v>18</v>
      </c>
      <c r="J406" s="132" t="s">
        <v>19</v>
      </c>
    </row>
    <row customHeight="1" ht="15.75" r="407" s="129" spans="1:56" thickBot="1">
      <c r="A407" s="38" t="s">
        <v>415</v>
      </c>
      <c r="B407" s="9" t="s">
        <v>22</v>
      </c>
      <c r="C407" s="99" t="s">
        <v>23</v>
      </c>
      <c r="D407" s="100" t="s">
        <v>24</v>
      </c>
      <c r="E407" s="43" t="s">
        <v>25</v>
      </c>
      <c r="F407" s="59" t="s">
        <v>26</v>
      </c>
      <c r="G407" s="101" t="s">
        <v>23</v>
      </c>
      <c r="H407" s="102" t="s">
        <v>24</v>
      </c>
      <c r="I407" s="43" t="s">
        <v>25</v>
      </c>
      <c r="J407" s="61" t="s">
        <v>27</v>
      </c>
      <c r="K407" s="62" t="s">
        <v>28</v>
      </c>
      <c r="L407" s="63" t="s">
        <v>29</v>
      </c>
    </row>
    <row customHeight="1" ht="15.75" r="408" s="129" spans="1:56">
      <c r="A408" s="15" t="s">
        <v>31</v>
      </c>
      <c r="B408" s="97" t="n">
        <v>20.9</v>
      </c>
      <c r="C408" t="s">
        <v>56</v>
      </c>
      <c r="D408" t="n">
        <v>49.1</v>
      </c>
      <c r="E408" s="103">
        <f>(C408-D408)</f>
        <v/>
      </c>
      <c r="F408" s="45">
        <f>((E408*0.2*0.8*1000)/B408)/1</f>
        <v/>
      </c>
      <c r="G408" t="s">
        <v>185</v>
      </c>
      <c r="H408" t="n">
        <v>82.89999999999999</v>
      </c>
      <c r="I408" s="103">
        <f>(G408-H408)</f>
        <v/>
      </c>
      <c r="J408" s="57">
        <f>(E408+I408)</f>
        <v/>
      </c>
      <c r="K408" s="57">
        <f>(J408/B408)*1000</f>
        <v/>
      </c>
      <c r="L408" s="2">
        <f>E408/J408</f>
        <v/>
      </c>
    </row>
    <row customHeight="1" ht="15.75" r="409" s="129" spans="1:56">
      <c r="A409" s="15" t="s">
        <v>36</v>
      </c>
      <c r="B409" s="97" t="n">
        <v>22.3</v>
      </c>
      <c r="C409" t="s">
        <v>333</v>
      </c>
      <c r="D409" t="n">
        <v>73.8</v>
      </c>
      <c r="E409" s="103">
        <f>(C409-D409)</f>
        <v/>
      </c>
      <c r="F409" s="45">
        <f>((E409*0.2*0.8*1000)/B409)/1</f>
        <v/>
      </c>
      <c r="G409" t="s">
        <v>68</v>
      </c>
      <c r="H409" t="n">
        <v>90.3</v>
      </c>
      <c r="I409" s="103">
        <f>(G409-H409)</f>
        <v/>
      </c>
      <c r="J409" s="57">
        <f>(E409+I409)</f>
        <v/>
      </c>
      <c r="K409" s="57">
        <f>(J409/B409)*1000</f>
        <v/>
      </c>
      <c r="L409" s="2">
        <f>E409/J409</f>
        <v/>
      </c>
    </row>
    <row customHeight="1" ht="15.75" r="410" s="129" spans="1:56">
      <c r="A410" s="15" t="s">
        <v>41</v>
      </c>
      <c r="B410" s="97" t="n">
        <v>22.4</v>
      </c>
      <c r="C410" t="s">
        <v>343</v>
      </c>
      <c r="D410" t="n">
        <v>74.09999999999999</v>
      </c>
      <c r="E410" s="103">
        <f>(C410-D410)</f>
        <v/>
      </c>
      <c r="F410" s="45">
        <f>((E410*0.2*0.8*1000)/B410)/1</f>
        <v/>
      </c>
      <c r="G410" t="s">
        <v>416</v>
      </c>
      <c r="H410" t="n">
        <v>91.5</v>
      </c>
      <c r="I410" s="103">
        <f>(G410-H410)</f>
        <v/>
      </c>
      <c r="J410" s="57">
        <f>(E410+I410)</f>
        <v/>
      </c>
      <c r="K410" s="57">
        <f>(J410/B410)*1000</f>
        <v/>
      </c>
      <c r="L410" s="2">
        <f>E410/J410</f>
        <v/>
      </c>
    </row>
    <row customHeight="1" ht="15.75" r="411" s="129" spans="1:56">
      <c r="A411" s="15" t="s">
        <v>46</v>
      </c>
      <c r="B411" s="97" t="n">
        <v>21.8</v>
      </c>
      <c r="C411" t="s">
        <v>213</v>
      </c>
      <c r="D411" t="n">
        <v>76.3</v>
      </c>
      <c r="E411" s="103">
        <f>(C411-D411)</f>
        <v/>
      </c>
      <c r="F411" s="45">
        <f>((E411*0.2*0.8*1000)/B411)/1</f>
        <v/>
      </c>
      <c r="G411" t="s">
        <v>290</v>
      </c>
      <c r="H411" t="n">
        <v>77.09999999999999</v>
      </c>
      <c r="I411" s="103">
        <f>(G411-H411)</f>
        <v/>
      </c>
      <c r="J411" s="57">
        <f>(E411+I411)</f>
        <v/>
      </c>
      <c r="K411" s="57">
        <f>(J411/B411)*1000</f>
        <v/>
      </c>
      <c r="L411" s="2">
        <f>E411/J411</f>
        <v/>
      </c>
    </row>
    <row customHeight="1" ht="15.75" r="412" s="129" spans="1:56">
      <c r="A412" s="15" t="s">
        <v>50</v>
      </c>
      <c r="B412" s="97" t="n">
        <v>19.1</v>
      </c>
      <c r="C412" t="s">
        <v>53</v>
      </c>
      <c r="D412" t="n">
        <v>82.8</v>
      </c>
      <c r="E412" s="103">
        <f>(C412-D412)</f>
        <v/>
      </c>
      <c r="F412" s="45">
        <f>((E412*0.2*0.8*1000)/B412)/1</f>
        <v/>
      </c>
      <c r="G412" t="s">
        <v>224</v>
      </c>
      <c r="H412" t="n">
        <v>82.19999999999999</v>
      </c>
      <c r="I412" s="103">
        <f>(G412-H412)</f>
        <v/>
      </c>
      <c r="J412" s="57">
        <f>(E412+I412)</f>
        <v/>
      </c>
      <c r="K412" s="57">
        <f>(J412/B412)*1000</f>
        <v/>
      </c>
      <c r="L412" s="2">
        <f>E412/J412</f>
        <v/>
      </c>
    </row>
    <row customHeight="1" ht="15.75" r="413" s="129" spans="1:56">
      <c r="A413" s="15" t="s">
        <v>54</v>
      </c>
      <c r="B413" s="97" t="n">
        <v>22</v>
      </c>
      <c r="C413" t="s">
        <v>349</v>
      </c>
      <c r="D413" t="n">
        <v>78.89999999999999</v>
      </c>
      <c r="E413" s="103">
        <f>(C413-D413)</f>
        <v/>
      </c>
      <c r="F413" s="45">
        <f>((E413*0.2*0.8*1000)/B413)/1</f>
        <v/>
      </c>
      <c r="G413" t="s">
        <v>203</v>
      </c>
      <c r="H413" t="n">
        <v>80.69999999999999</v>
      </c>
      <c r="I413" s="103">
        <f>(G413-H413)</f>
        <v/>
      </c>
      <c r="J413" s="57">
        <f>(E413+I413)</f>
        <v/>
      </c>
      <c r="K413" s="57">
        <f>(J413/B413)*1000</f>
        <v/>
      </c>
      <c r="L413" s="2">
        <f>E413/J413</f>
        <v/>
      </c>
    </row>
    <row customHeight="1" ht="15.75" r="414" s="129" spans="1:56">
      <c r="A414" s="15" t="s">
        <v>58</v>
      </c>
      <c r="B414" s="97" t="n">
        <v>21.5</v>
      </c>
      <c r="C414" t="s">
        <v>287</v>
      </c>
      <c r="D414" t="n">
        <v>78.39999999999999</v>
      </c>
      <c r="E414" s="103">
        <f>(C414-D414)</f>
        <v/>
      </c>
      <c r="F414" s="45">
        <f>((E414*0.2*0.8*1000)/B414)/1</f>
        <v/>
      </c>
      <c r="G414" t="s">
        <v>106</v>
      </c>
      <c r="H414" t="n">
        <v>86.5</v>
      </c>
      <c r="I414" s="103">
        <f>(G414-H414)</f>
        <v/>
      </c>
      <c r="J414" s="57">
        <f>(E414+I414)</f>
        <v/>
      </c>
      <c r="K414" s="57">
        <f>(J414/B414)*1000</f>
        <v/>
      </c>
      <c r="L414" s="2">
        <f>E414/J414</f>
        <v/>
      </c>
    </row>
    <row customHeight="1" ht="15.75" r="415" s="129" spans="1:56">
      <c r="A415" s="15" t="s">
        <v>62</v>
      </c>
      <c r="B415" s="97" t="n">
        <v>20.5</v>
      </c>
      <c r="C415" t="s">
        <v>189</v>
      </c>
      <c r="D415" t="n">
        <v>79.19999999999999</v>
      </c>
      <c r="E415" s="103">
        <f>(C415-D415)</f>
        <v/>
      </c>
      <c r="F415" s="45">
        <f>((E415*0.2*0.8*1000)/B415)/1</f>
        <v/>
      </c>
      <c r="G415" t="s">
        <v>56</v>
      </c>
      <c r="H415" t="n">
        <v>81.59999999999999</v>
      </c>
      <c r="I415" s="103">
        <f>(G415-H415)</f>
        <v/>
      </c>
      <c r="J415" s="57">
        <f>(E415+I415)</f>
        <v/>
      </c>
      <c r="K415" s="57">
        <f>(J415/B415)*1000</f>
        <v/>
      </c>
      <c r="L415" s="2">
        <f>E415/J415</f>
        <v/>
      </c>
    </row>
    <row customHeight="1" ht="15.75" r="416" s="129" spans="1:56">
      <c r="A416" s="15" t="s">
        <v>67</v>
      </c>
      <c r="B416" s="97" t="n">
        <v>20.6</v>
      </c>
      <c r="C416" t="s">
        <v>286</v>
      </c>
      <c r="D416" t="n">
        <v>75.39999999999999</v>
      </c>
      <c r="E416" s="103">
        <f>(C416-D416)</f>
        <v/>
      </c>
      <c r="F416" s="45">
        <f>((E416*0.2*0.8*1000)/B416)/1</f>
        <v/>
      </c>
      <c r="G416" t="s">
        <v>80</v>
      </c>
      <c r="H416" t="n">
        <v>89.19999999999999</v>
      </c>
      <c r="I416" s="103">
        <f>(G416-H416)</f>
        <v/>
      </c>
      <c r="J416" s="57">
        <f>(E416+I416)</f>
        <v/>
      </c>
      <c r="K416" s="57">
        <f>(J416/B416)*1000</f>
        <v/>
      </c>
      <c r="L416" s="2">
        <f>E416/J416</f>
        <v/>
      </c>
    </row>
    <row customHeight="1" ht="15.75" r="417" s="129" spans="1:56">
      <c r="A417" s="15" t="s">
        <v>71</v>
      </c>
      <c r="B417" s="97" t="n">
        <v>19.7</v>
      </c>
      <c r="C417" t="s">
        <v>266</v>
      </c>
      <c r="D417" t="n">
        <v>75.69999999999999</v>
      </c>
      <c r="E417" s="103">
        <f>(C417-D417)</f>
        <v/>
      </c>
      <c r="F417" s="45">
        <f>((E417*0.2*0.8*1000)/B417)/1</f>
        <v/>
      </c>
      <c r="G417" t="s">
        <v>218</v>
      </c>
      <c r="H417" t="n">
        <v>87.39999999999999</v>
      </c>
      <c r="I417" s="103">
        <f>(G417-H417)</f>
        <v/>
      </c>
      <c r="J417" s="57">
        <f>(E417+I417)</f>
        <v/>
      </c>
      <c r="K417" s="57">
        <f>(J417/B417)*1000</f>
        <v/>
      </c>
      <c r="L417" s="2">
        <f>E417/J417</f>
        <v/>
      </c>
    </row>
    <row customHeight="1" ht="15.75" r="418" s="129" spans="1:56">
      <c r="A418" s="15" t="s">
        <v>75</v>
      </c>
      <c r="B418" s="97" t="n">
        <v>21.3</v>
      </c>
      <c r="C418" t="s">
        <v>376</v>
      </c>
      <c r="D418" t="n">
        <v>73.39999999999999</v>
      </c>
      <c r="E418" s="103">
        <f>(C418-D418)</f>
        <v/>
      </c>
      <c r="F418" s="45">
        <f>((E418*0.2*0.8*1000)/B418)/1</f>
        <v/>
      </c>
      <c r="G418" t="s">
        <v>194</v>
      </c>
      <c r="H418" t="n">
        <v>87.69999999999999</v>
      </c>
      <c r="I418" s="103">
        <f>(G418-H418)</f>
        <v/>
      </c>
      <c r="J418" s="57">
        <f>(E418+I418)</f>
        <v/>
      </c>
      <c r="K418" s="57">
        <f>(J418/B418)*1000</f>
        <v/>
      </c>
      <c r="L418" s="2">
        <f>E418/J418</f>
        <v/>
      </c>
    </row>
    <row customHeight="1" ht="15.75" r="419" s="129" spans="1:56">
      <c r="A419" s="15" t="s">
        <v>78</v>
      </c>
      <c r="B419" s="97" t="n">
        <v>20.2</v>
      </c>
      <c r="C419" t="s">
        <v>87</v>
      </c>
      <c r="D419" t="n">
        <v>79.69999999999999</v>
      </c>
      <c r="E419" s="103">
        <f>(C419-D419)</f>
        <v/>
      </c>
      <c r="F419" s="45">
        <f>((E419*0.2*0.8*1000)/B419)/1</f>
        <v/>
      </c>
      <c r="G419" t="s">
        <v>354</v>
      </c>
      <c r="H419" t="n">
        <v>75.3</v>
      </c>
      <c r="I419" s="103">
        <f>(G419-H419)</f>
        <v/>
      </c>
      <c r="J419" s="57">
        <f>(E419+I419)</f>
        <v/>
      </c>
      <c r="K419" s="57">
        <f>(J419/B419)*1000</f>
        <v/>
      </c>
      <c r="L419" s="2">
        <f>E419/J419</f>
        <v/>
      </c>
    </row>
    <row customHeight="1" ht="15.75" r="420" s="129" spans="1:56">
      <c r="A420" s="15" t="s">
        <v>81</v>
      </c>
      <c r="B420" s="97" t="n">
        <v>20.9</v>
      </c>
      <c r="C420" s="104" t="s">
        <v>49</v>
      </c>
      <c r="D420" s="105" t="n">
        <v>83.5</v>
      </c>
      <c r="E420" s="103">
        <f>(C420-D420)</f>
        <v/>
      </c>
      <c r="F420" s="45">
        <f>((E420*0.2*0.8*1000)/B420)/1</f>
        <v/>
      </c>
      <c r="G420" t="s">
        <v>140</v>
      </c>
      <c r="H420" t="n">
        <v>86.39999999999999</v>
      </c>
      <c r="I420" s="103">
        <f>(G420-H420)</f>
        <v/>
      </c>
      <c r="J420" s="57">
        <f>(E420+I420)</f>
        <v/>
      </c>
      <c r="K420" s="57">
        <f>(J420/B420)*1000</f>
        <v/>
      </c>
      <c r="L420" s="2">
        <f>E420/J420</f>
        <v/>
      </c>
    </row>
    <row customHeight="1" ht="15.75" r="421" s="129" spans="1:56">
      <c r="A421" s="15" t="s">
        <v>85</v>
      </c>
      <c r="B421" s="97" t="n">
        <v>22.2</v>
      </c>
      <c r="C421" s="104" t="s">
        <v>52</v>
      </c>
      <c r="D421" s="105" t="n">
        <v>81.59999999999999</v>
      </c>
      <c r="E421" s="103">
        <f>(C421-D421)</f>
        <v/>
      </c>
      <c r="F421" s="45">
        <f>((E421*0.2*0.8*1000)/B421)/1</f>
        <v/>
      </c>
      <c r="G421" t="s">
        <v>412</v>
      </c>
      <c r="H421" t="n">
        <v>92.19999999999999</v>
      </c>
      <c r="I421" s="103">
        <f>(G421-H421)</f>
        <v/>
      </c>
      <c r="J421" s="57">
        <f>(E421+I421)</f>
        <v/>
      </c>
      <c r="K421" s="57">
        <f>(J421/B421)*1000</f>
        <v/>
      </c>
      <c r="L421" s="2">
        <f>E421/J421</f>
        <v/>
      </c>
    </row>
    <row customHeight="1" ht="15.75" r="422" s="129" spans="1:56">
      <c r="A422" s="15" t="s">
        <v>89</v>
      </c>
      <c r="B422" s="97" t="n">
        <v>21.6</v>
      </c>
      <c r="C422" s="104" t="s">
        <v>189</v>
      </c>
      <c r="D422" s="105" t="n">
        <v>79.89999999999999</v>
      </c>
      <c r="E422" s="103">
        <f>(C422-D422)</f>
        <v/>
      </c>
      <c r="F422" s="45">
        <f>((E422*0.2*0.8*1000)/B422)/1</f>
        <v/>
      </c>
      <c r="G422" t="s">
        <v>83</v>
      </c>
      <c r="H422" t="n">
        <v>85.5</v>
      </c>
      <c r="I422" s="103">
        <f>(G422-H422)</f>
        <v/>
      </c>
      <c r="J422" s="57">
        <f>(E422+I422)</f>
        <v/>
      </c>
      <c r="K422" s="57">
        <f>(J422/B422)*1000</f>
        <v/>
      </c>
      <c r="L422" s="2">
        <f>E422/J422</f>
        <v/>
      </c>
    </row>
    <row customHeight="1" ht="15.75" r="423" s="129" spans="1:56">
      <c r="A423" s="15" t="s">
        <v>94</v>
      </c>
      <c r="B423" s="97" t="n">
        <v>22.4</v>
      </c>
      <c r="C423" s="104" t="s">
        <v>176</v>
      </c>
      <c r="D423" s="105" t="n">
        <v>80.69999999999999</v>
      </c>
      <c r="E423" s="103">
        <f>(C423-D423)</f>
        <v/>
      </c>
      <c r="F423" s="45">
        <f>((E423*0.2*0.8*1000)/B423)/1</f>
        <v/>
      </c>
      <c r="G423" t="s">
        <v>115</v>
      </c>
      <c r="H423" t="n">
        <v>83.89999999999999</v>
      </c>
      <c r="I423" s="103">
        <f>(G423-H423)</f>
        <v/>
      </c>
      <c r="J423" s="57">
        <f>(E423+I423)</f>
        <v/>
      </c>
      <c r="K423" s="57">
        <f>(J423/B423)*1000</f>
        <v/>
      </c>
      <c r="L423" s="2">
        <f>E423/J423</f>
        <v/>
      </c>
    </row>
    <row customHeight="1" ht="15.75" r="424" s="129" spans="1:56">
      <c r="A424" s="15" t="s">
        <v>99</v>
      </c>
      <c r="B424" s="97" t="n">
        <v>20.4</v>
      </c>
      <c r="C424" s="104" t="s">
        <v>266</v>
      </c>
      <c r="D424" s="105" t="n">
        <v>74.3</v>
      </c>
      <c r="E424" s="103">
        <f>(C424-D424)</f>
        <v/>
      </c>
      <c r="F424" s="45">
        <f>((E424*0.2*0.8*1000)/B424)/1</f>
        <v/>
      </c>
      <c r="G424" t="s">
        <v>53</v>
      </c>
      <c r="H424" t="n">
        <v>84.3</v>
      </c>
      <c r="I424" s="103">
        <f>(G424-H424)</f>
        <v/>
      </c>
      <c r="J424" s="57">
        <f>(E424+I424)</f>
        <v/>
      </c>
      <c r="K424" s="57">
        <f>(J424/B424)*1000</f>
        <v/>
      </c>
      <c r="L424" s="2">
        <f>E424/J424</f>
        <v/>
      </c>
    </row>
    <row customHeight="1" ht="15.75" r="425" s="129" spans="1:56">
      <c r="A425" s="15" t="s">
        <v>103</v>
      </c>
      <c r="B425" s="97" t="n">
        <v>23.5</v>
      </c>
      <c r="C425" s="104" t="s">
        <v>281</v>
      </c>
      <c r="D425" s="105" t="n">
        <v>80.19999999999999</v>
      </c>
      <c r="E425" s="103">
        <f>(C425-D425)</f>
        <v/>
      </c>
      <c r="F425" s="45">
        <f>((E425*0.2*0.8*1000)/B425)/1</f>
        <v/>
      </c>
      <c r="G425" t="s">
        <v>396</v>
      </c>
      <c r="H425" t="n">
        <v>86.8</v>
      </c>
      <c r="I425" s="103">
        <f>(G425-H425)</f>
        <v/>
      </c>
      <c r="J425" s="57">
        <f>(E425+I425)</f>
        <v/>
      </c>
      <c r="K425" s="57">
        <f>(J425/B425)*1000</f>
        <v/>
      </c>
      <c r="L425" s="2">
        <f>E425/J425</f>
        <v/>
      </c>
    </row>
    <row customHeight="1" ht="15.75" r="426" s="129" spans="1:56">
      <c r="A426" s="15" t="s">
        <v>108</v>
      </c>
      <c r="B426" s="97" t="n">
        <v>19</v>
      </c>
      <c r="C426" s="104" t="s">
        <v>223</v>
      </c>
      <c r="D426" s="105" t="n">
        <v>79.59999999999999</v>
      </c>
      <c r="E426" s="103">
        <f>(C426-D426)</f>
        <v/>
      </c>
      <c r="F426" s="45">
        <f>((E426*0.2*0.8*1000)/B426)/1</f>
        <v/>
      </c>
      <c r="G426" t="s">
        <v>203</v>
      </c>
      <c r="H426" t="n">
        <v>82.39999999999999</v>
      </c>
      <c r="I426" s="103">
        <f>(G426-H426)</f>
        <v/>
      </c>
      <c r="J426" s="57">
        <f>(E426+I426)</f>
        <v/>
      </c>
      <c r="K426" s="57">
        <f>(J426/B426)*1000</f>
        <v/>
      </c>
      <c r="L426" s="2">
        <f>E426/J426</f>
        <v/>
      </c>
    </row>
    <row customHeight="1" ht="15.75" r="427" s="129" spans="1:56">
      <c r="A427" s="15" t="s">
        <v>113</v>
      </c>
      <c r="B427" s="97" t="n">
        <v>22.6</v>
      </c>
      <c r="C427" s="104" t="s">
        <v>303</v>
      </c>
      <c r="D427" s="105" t="n">
        <v>60.3</v>
      </c>
      <c r="E427" s="103">
        <f>(C427-D427)</f>
        <v/>
      </c>
      <c r="F427" s="45">
        <f>((E427*0.2*0.8*1000)/B427)/1</f>
        <v/>
      </c>
      <c r="G427" t="s">
        <v>211</v>
      </c>
      <c r="H427" t="n">
        <v>90.89999999999999</v>
      </c>
      <c r="I427" s="103">
        <f>(G427-H427)</f>
        <v/>
      </c>
      <c r="J427" s="57">
        <f>(E427+I427)</f>
        <v/>
      </c>
      <c r="K427" s="57">
        <f>(J427/B427)*1000</f>
        <v/>
      </c>
      <c r="L427" s="2">
        <f>E427/J427</f>
        <v/>
      </c>
    </row>
    <row customHeight="1" ht="15.75" r="428" s="129" spans="1:56">
      <c r="A428" s="15" t="s">
        <v>117</v>
      </c>
      <c r="B428" s="97" t="n">
        <v>26</v>
      </c>
      <c r="C428" s="104" t="s">
        <v>114</v>
      </c>
      <c r="D428" s="105" t="n">
        <v>83.3</v>
      </c>
      <c r="E428" s="103">
        <f>(C428-D428)</f>
        <v/>
      </c>
      <c r="F428" s="45">
        <f>((E428*0.2*0.8*1000)/B428)/1</f>
        <v/>
      </c>
      <c r="G428" t="s">
        <v>165</v>
      </c>
      <c r="H428" t="n">
        <v>88.09999999999999</v>
      </c>
      <c r="I428" s="103">
        <f>(G428-H428)</f>
        <v/>
      </c>
      <c r="J428" s="57">
        <f>(E428+I428)</f>
        <v/>
      </c>
      <c r="K428" s="57">
        <f>(J428/B428)*1000</f>
        <v/>
      </c>
      <c r="L428" s="2">
        <f>E428/J428</f>
        <v/>
      </c>
    </row>
    <row customHeight="1" ht="15.75" r="429" s="129" spans="1:56">
      <c r="A429" s="15" t="s">
        <v>120</v>
      </c>
      <c r="B429" s="97" t="n">
        <v>26.5</v>
      </c>
      <c r="C429" s="104" t="s">
        <v>53</v>
      </c>
      <c r="D429" s="105" t="n">
        <v>82.89999999999999</v>
      </c>
      <c r="E429" s="103">
        <f>(C429-D429)</f>
        <v/>
      </c>
      <c r="F429" s="45">
        <f>((E429*0.2*0.8*1000)/B429)/1</f>
        <v/>
      </c>
      <c r="G429" t="s">
        <v>287</v>
      </c>
      <c r="H429" t="n">
        <v>78.09999999999999</v>
      </c>
      <c r="I429" s="103">
        <f>(G429-H429)</f>
        <v/>
      </c>
      <c r="J429" s="57">
        <f>(E429+I429)</f>
        <v/>
      </c>
      <c r="K429" s="57">
        <f>(J429/B429)*1000</f>
        <v/>
      </c>
      <c r="L429" s="2">
        <f>E429/J429</f>
        <v/>
      </c>
    </row>
    <row customHeight="1" ht="15.75" r="430" s="129" spans="1:56">
      <c r="A430" s="15" t="s">
        <v>125</v>
      </c>
      <c r="B430" s="97" t="n">
        <v>26.3</v>
      </c>
      <c r="C430" s="104" t="s">
        <v>226</v>
      </c>
      <c r="D430" s="105" t="n">
        <v>83.39999999999999</v>
      </c>
      <c r="E430" s="103">
        <f>(C430-D430)</f>
        <v/>
      </c>
      <c r="F430" s="45">
        <f>((E430*0.2*0.8*1000)/B430)/1</f>
        <v/>
      </c>
      <c r="G430" t="s">
        <v>413</v>
      </c>
      <c r="H430" t="n">
        <v>90.19999999999999</v>
      </c>
      <c r="I430" s="103">
        <f>(G430-H430)</f>
        <v/>
      </c>
      <c r="J430" s="57">
        <f>(E430+I430)</f>
        <v/>
      </c>
      <c r="K430" s="57">
        <f>(J430/B430)*1000</f>
        <v/>
      </c>
      <c r="L430" s="2">
        <f>E430/J430</f>
        <v/>
      </c>
    </row>
    <row customHeight="1" ht="15.75" r="431" s="129" spans="1:56">
      <c r="A431" s="15" t="s">
        <v>130</v>
      </c>
      <c r="B431" s="97" t="n">
        <v>23</v>
      </c>
      <c r="C431" s="104" t="s">
        <v>43</v>
      </c>
      <c r="D431" s="105" t="n">
        <v>80.3</v>
      </c>
      <c r="E431" s="103">
        <f>(C431-D431)</f>
        <v/>
      </c>
      <c r="F431" s="45">
        <f>((E431*0.2*0.8*1000)/B431)/1</f>
        <v/>
      </c>
      <c r="G431" t="s">
        <v>249</v>
      </c>
      <c r="H431" t="n">
        <v>73.69999999999999</v>
      </c>
      <c r="I431" s="103">
        <f>(G431-H431)</f>
        <v/>
      </c>
      <c r="J431" s="57">
        <f>(E431+I431)</f>
        <v/>
      </c>
      <c r="K431" s="57">
        <f>(J431/B431)*1000</f>
        <v/>
      </c>
      <c r="L431" s="2">
        <f>E431/J431</f>
        <v/>
      </c>
    </row>
    <row customHeight="1" ht="15.75" r="432" s="129" spans="1:56">
      <c r="A432" s="15" t="s">
        <v>134</v>
      </c>
      <c r="B432" s="97" t="n">
        <v>25.5</v>
      </c>
      <c r="C432" s="104" t="s">
        <v>221</v>
      </c>
      <c r="D432" s="105" t="n">
        <v>82.89999999999999</v>
      </c>
      <c r="E432" s="103">
        <f>(C432-D432)</f>
        <v/>
      </c>
      <c r="F432" s="45">
        <f>((E432*0.2*0.8*1000)/B432)/1</f>
        <v/>
      </c>
      <c r="G432" t="s">
        <v>311</v>
      </c>
      <c r="H432" t="n">
        <v>79.39999999999999</v>
      </c>
      <c r="I432" s="103">
        <f>(G432-H432)</f>
        <v/>
      </c>
      <c r="J432" s="57">
        <f>(E432+I432)</f>
        <v/>
      </c>
      <c r="K432" s="57">
        <f>(J432/B432)*1000</f>
        <v/>
      </c>
      <c r="L432" s="2">
        <f>E432/J432</f>
        <v/>
      </c>
    </row>
    <row customHeight="1" ht="15.75" r="433" s="129" spans="1:56">
      <c r="A433" s="15" t="s">
        <v>138</v>
      </c>
      <c r="B433" s="97" t="n">
        <v>25.4</v>
      </c>
      <c r="C433" s="104" t="s">
        <v>350</v>
      </c>
      <c r="D433" s="105" t="n">
        <v>74</v>
      </c>
      <c r="E433" s="103">
        <f>(C433-D433)</f>
        <v/>
      </c>
      <c r="F433" s="45">
        <f>((E433*0.2*0.8*1000)/B433)/1</f>
        <v/>
      </c>
      <c r="G433" t="s">
        <v>309</v>
      </c>
      <c r="H433" t="n">
        <v>79</v>
      </c>
      <c r="I433" s="103">
        <f>(G433-H433)</f>
        <v/>
      </c>
      <c r="J433" s="57">
        <f>(E433+I433)</f>
        <v/>
      </c>
      <c r="K433" s="57">
        <f>(J433/B433)*1000</f>
        <v/>
      </c>
      <c r="L433" s="2">
        <f>E433/J433</f>
        <v/>
      </c>
    </row>
    <row customHeight="1" ht="15.75" r="434" s="129" spans="1:56">
      <c r="A434" s="15" t="s">
        <v>143</v>
      </c>
      <c r="B434" s="97" t="n">
        <v>26.2</v>
      </c>
      <c r="C434" s="104" t="s">
        <v>229</v>
      </c>
      <c r="D434" s="105" t="n">
        <v>78</v>
      </c>
      <c r="E434" s="103">
        <f>(C434-D434)</f>
        <v/>
      </c>
      <c r="F434" s="45">
        <f>((E434*0.2*0.8*1000)/B434)/1</f>
        <v/>
      </c>
      <c r="G434" t="s">
        <v>52</v>
      </c>
      <c r="H434" t="n">
        <v>80.39999999999999</v>
      </c>
      <c r="I434" s="103">
        <f>(G434-H434)</f>
        <v/>
      </c>
      <c r="J434" s="57">
        <f>(E434+I434)</f>
        <v/>
      </c>
      <c r="K434" s="57">
        <f>(J434/B434)*1000</f>
        <v/>
      </c>
      <c r="L434" s="2">
        <f>E434/J434</f>
        <v/>
      </c>
    </row>
    <row customHeight="1" ht="15.75" r="435" s="129" spans="1:56">
      <c r="A435" s="15" t="s">
        <v>148</v>
      </c>
      <c r="B435" s="97" t="n">
        <v>24.5</v>
      </c>
      <c r="C435" s="104" t="s">
        <v>210</v>
      </c>
      <c r="D435" s="105" t="n">
        <v>79.89999999999999</v>
      </c>
      <c r="E435" s="103">
        <f>(C435-D435)</f>
        <v/>
      </c>
      <c r="F435" s="45">
        <f>((E435*0.2*0.8*1000)/B435)/1</f>
        <v/>
      </c>
      <c r="G435" t="s">
        <v>222</v>
      </c>
      <c r="H435" t="n">
        <v>78.39999999999999</v>
      </c>
      <c r="I435" s="103">
        <f>(G435-H435)</f>
        <v/>
      </c>
      <c r="J435" s="57">
        <f>(E435+I435)</f>
        <v/>
      </c>
      <c r="K435" s="57">
        <f>(J435/B435)*1000</f>
        <v/>
      </c>
      <c r="L435" s="2">
        <f>E435/J435</f>
        <v/>
      </c>
    </row>
    <row customHeight="1" ht="15.75" r="436" s="129" spans="1:56">
      <c r="A436" s="15" t="s">
        <v>150</v>
      </c>
      <c r="B436" s="97" t="n">
        <v>23.4</v>
      </c>
      <c r="C436" s="104" t="s">
        <v>355</v>
      </c>
      <c r="D436" s="105" t="n">
        <v>72.19999999999999</v>
      </c>
      <c r="E436" s="103">
        <f>(C436-D436)</f>
        <v/>
      </c>
      <c r="F436" s="45">
        <f>((E436*0.2*0.8*1000)/B436)/1</f>
        <v/>
      </c>
      <c r="G436" t="s">
        <v>105</v>
      </c>
      <c r="H436" t="n">
        <v>85.19999999999999</v>
      </c>
      <c r="I436" s="103">
        <f>(G436-H436)</f>
        <v/>
      </c>
      <c r="J436" s="57">
        <f>(E436+I436)</f>
        <v/>
      </c>
      <c r="K436" s="57">
        <f>(J436/B436)*1000</f>
        <v/>
      </c>
      <c r="L436" s="2">
        <f>E436/J436</f>
        <v/>
      </c>
    </row>
    <row customHeight="1" ht="15.75" r="437" s="129" spans="1:56">
      <c r="A437" s="15" t="s">
        <v>155</v>
      </c>
      <c r="B437" s="97" t="n">
        <v>24.4</v>
      </c>
      <c r="C437" s="104" t="s">
        <v>329</v>
      </c>
      <c r="D437" s="105" t="n">
        <v>78.5</v>
      </c>
      <c r="E437" s="103">
        <f>(C437-D437)</f>
        <v/>
      </c>
      <c r="F437" s="45">
        <f>((E437*0.2*0.8*1000)/B437)/1</f>
        <v/>
      </c>
      <c r="G437" t="s">
        <v>417</v>
      </c>
      <c r="H437" t="n">
        <v>85.19999999999999</v>
      </c>
      <c r="I437" s="103">
        <f>(G437-H437)</f>
        <v/>
      </c>
      <c r="J437" s="57">
        <f>(E437+I437)</f>
        <v/>
      </c>
      <c r="K437" s="57">
        <f>(J437/B437)*1000</f>
        <v/>
      </c>
      <c r="L437" s="2">
        <f>E437/J437</f>
        <v/>
      </c>
    </row>
    <row customHeight="1" ht="15.75" r="438" s="129" spans="1:56">
      <c r="A438" s="15" t="s">
        <v>159</v>
      </c>
      <c r="B438" s="97" t="n">
        <v>23.3</v>
      </c>
      <c r="C438" s="104" t="s">
        <v>222</v>
      </c>
      <c r="D438" s="104" t="n">
        <v>75.89999999999999</v>
      </c>
      <c r="E438" s="103">
        <f>(C438-D438)</f>
        <v/>
      </c>
      <c r="F438" s="45">
        <f>((E438*0.2*0.8*1000)/B438)/1</f>
        <v/>
      </c>
      <c r="G438" t="s">
        <v>229</v>
      </c>
      <c r="H438" t="n">
        <v>80.8</v>
      </c>
      <c r="I438" s="103">
        <f>(G438-H438)</f>
        <v/>
      </c>
      <c r="J438" s="57">
        <f>(E438+I438)</f>
        <v/>
      </c>
      <c r="K438" s="57">
        <f>(J438/B438)*1000</f>
        <v/>
      </c>
      <c r="L438" s="2">
        <f>E438/J438</f>
        <v/>
      </c>
    </row>
    <row customHeight="1" ht="15.75" r="439" s="129" spans="1:56">
      <c r="A439" s="15" t="s">
        <v>163</v>
      </c>
      <c r="B439" s="97" t="n">
        <v>26</v>
      </c>
      <c r="C439" s="104" t="s">
        <v>294</v>
      </c>
      <c r="D439" s="104" t="n">
        <v>75.39999999999999</v>
      </c>
      <c r="E439" s="103">
        <f>(C439-D439)</f>
        <v/>
      </c>
      <c r="F439" s="45">
        <f>((E439*0.2*0.8*1000)/B439)/1</f>
        <v/>
      </c>
      <c r="G439" t="s">
        <v>114</v>
      </c>
      <c r="H439" t="n">
        <v>82.39999999999999</v>
      </c>
      <c r="I439" s="103">
        <f>(G439-H439)</f>
        <v/>
      </c>
      <c r="J439" s="57">
        <f>(E439+I439)</f>
        <v/>
      </c>
      <c r="K439" s="57">
        <f>(J439/B439)*1000</f>
        <v/>
      </c>
      <c r="L439" s="2">
        <f>E439/J439</f>
        <v/>
      </c>
    </row>
    <row customHeight="1" ht="15.75" r="440" s="129" spans="1:56">
      <c r="A440" s="15" t="s">
        <v>167</v>
      </c>
      <c r="B440" s="97" t="n">
        <v>23.8</v>
      </c>
      <c r="C440" s="104" t="s">
        <v>69</v>
      </c>
      <c r="D440" s="104" t="n">
        <v>79.69999999999999</v>
      </c>
      <c r="E440" s="103">
        <f>(C440-D440)</f>
        <v/>
      </c>
      <c r="F440" s="45">
        <f>((E440*0.2*0.8*1000)/B440)/1</f>
        <v/>
      </c>
      <c r="G440" t="s">
        <v>210</v>
      </c>
      <c r="H440" t="n">
        <v>83.39999999999999</v>
      </c>
      <c r="I440" s="103">
        <f>(G440-H440)</f>
        <v/>
      </c>
      <c r="J440" s="57">
        <f>(E440+I440)</f>
        <v/>
      </c>
      <c r="K440" s="57">
        <f>(J440/B440)*1000</f>
        <v/>
      </c>
      <c r="L440" s="2">
        <f>E440/J440</f>
        <v/>
      </c>
    </row>
    <row customHeight="1" ht="15.75" r="441" s="129" spans="1:56">
      <c r="A441" s="15" t="s">
        <v>171</v>
      </c>
      <c r="B441" s="97" t="n">
        <v>25.4</v>
      </c>
      <c r="C441" s="104" t="s">
        <v>228</v>
      </c>
      <c r="D441" s="104" t="n">
        <v>77.59999999999999</v>
      </c>
      <c r="E441" s="103">
        <f>(C441-D441)</f>
        <v/>
      </c>
      <c r="F441" s="45">
        <f>((E441*0.2*0.8*1000)/B441)/1</f>
        <v/>
      </c>
      <c r="G441" t="s">
        <v>38</v>
      </c>
      <c r="H441" t="n">
        <v>90.5</v>
      </c>
      <c r="I441" s="103">
        <f>(G441-H441)</f>
        <v/>
      </c>
      <c r="J441" s="57">
        <f>(E441+I441)</f>
        <v/>
      </c>
      <c r="K441" s="57">
        <f>(J441/B441)*1000</f>
        <v/>
      </c>
      <c r="L441" s="2">
        <f>E441/J441</f>
        <v/>
      </c>
    </row>
    <row customHeight="1" ht="15.75" r="442" s="129" spans="1:56">
      <c r="A442" s="15" t="s">
        <v>175</v>
      </c>
      <c r="B442" s="97" t="n">
        <v>26.3</v>
      </c>
      <c r="C442" s="104" t="s">
        <v>309</v>
      </c>
      <c r="D442" s="104" t="n">
        <v>76.59999999999999</v>
      </c>
      <c r="E442" s="103">
        <f>(C442-D442)</f>
        <v/>
      </c>
      <c r="F442" s="45">
        <f>((E442*0.2*0.8*1000)/B442)/1</f>
        <v/>
      </c>
      <c r="G442" t="s">
        <v>221</v>
      </c>
      <c r="H442" t="n">
        <v>83.3</v>
      </c>
      <c r="I442" s="103">
        <f>(G442-H442)</f>
        <v/>
      </c>
      <c r="J442" s="57">
        <f>(E442+I442)</f>
        <v/>
      </c>
      <c r="K442" s="57">
        <f>(J442/B442)*1000</f>
        <v/>
      </c>
      <c r="L442" s="2">
        <f>E442/J442</f>
        <v/>
      </c>
    </row>
    <row customHeight="1" ht="15.75" r="443" s="129" spans="1:56">
      <c r="A443" s="15" t="s">
        <v>178</v>
      </c>
      <c r="B443" s="97" t="n">
        <v>26.1</v>
      </c>
      <c r="C443" s="104" t="s">
        <v>203</v>
      </c>
      <c r="D443" s="104" t="n">
        <v>82.69999999999999</v>
      </c>
      <c r="E443" s="103">
        <f>(C443-D443)</f>
        <v/>
      </c>
      <c r="F443" s="45">
        <f>((E443*0.2*0.8*1000)/B443)/1</f>
        <v/>
      </c>
      <c r="G443" t="s">
        <v>49</v>
      </c>
      <c r="H443" t="n">
        <v>81.89999999999999</v>
      </c>
      <c r="I443" s="103">
        <f>(G443-H443)</f>
        <v/>
      </c>
      <c r="J443" s="57">
        <f>(E443+I443)</f>
        <v/>
      </c>
      <c r="K443" s="57">
        <f>(J443/B443)*1000</f>
        <v/>
      </c>
      <c r="L443" s="2">
        <f>E443/J443</f>
        <v/>
      </c>
    </row>
    <row customHeight="1" ht="15.75" r="444" s="129" spans="1:56">
      <c r="A444" s="15" t="s">
        <v>182</v>
      </c>
      <c r="B444" s="97" t="n">
        <v>26.5</v>
      </c>
      <c r="C444" s="104" t="s">
        <v>400</v>
      </c>
      <c r="D444" s="104" t="n">
        <v>73</v>
      </c>
      <c r="E444" s="103">
        <f>(C444-D444)</f>
        <v/>
      </c>
      <c r="F444" s="45">
        <f>((E444*0.2*0.8*1000)/B444)/1</f>
        <v/>
      </c>
      <c r="G444" t="s">
        <v>418</v>
      </c>
      <c r="H444" t="n">
        <v>91.19999999999999</v>
      </c>
      <c r="I444" s="103">
        <f>(G444-H444)</f>
        <v/>
      </c>
      <c r="J444" s="57">
        <f>(E444+I444)</f>
        <v/>
      </c>
      <c r="K444" s="57">
        <f>(J444/B444)*1000</f>
        <v/>
      </c>
      <c r="L444" s="2">
        <f>E444/J444</f>
        <v/>
      </c>
    </row>
    <row customHeight="1" ht="15.75" r="445" s="129" spans="1:56">
      <c r="A445" s="15" t="s">
        <v>187</v>
      </c>
      <c r="B445" s="97" t="n">
        <v>27.3</v>
      </c>
      <c r="C445" s="104" t="s">
        <v>222</v>
      </c>
      <c r="D445" s="104" t="n">
        <v>58.8</v>
      </c>
      <c r="E445" s="103">
        <f>(C445-D445)</f>
        <v/>
      </c>
      <c r="F445" s="45">
        <f>((E445*0.2*0.8*1000)/B445)/1</f>
        <v/>
      </c>
      <c r="G445" t="s">
        <v>398</v>
      </c>
      <c r="H445" t="n">
        <v>92.09999999999999</v>
      </c>
      <c r="I445" s="103">
        <f>(G445-H445)</f>
        <v/>
      </c>
      <c r="J445" s="57">
        <f>(E445+I445)</f>
        <v/>
      </c>
      <c r="K445" s="57">
        <f>(J445/B445)*1000</f>
        <v/>
      </c>
      <c r="L445" s="2">
        <f>E445/J445</f>
        <v/>
      </c>
    </row>
    <row customHeight="1" ht="15.75" r="446" s="129" spans="1:56">
      <c r="A446" s="15" t="s">
        <v>191</v>
      </c>
      <c r="B446" s="97" t="n">
        <v>23</v>
      </c>
      <c r="C446" s="104" t="s">
        <v>286</v>
      </c>
      <c r="D446" s="104" t="n">
        <v>88.89999999999999</v>
      </c>
      <c r="E446" s="103">
        <f>(C446-D446)</f>
        <v/>
      </c>
      <c r="F446" s="45">
        <f>((E446*0.2*0.8*1000)/B446)/1</f>
        <v/>
      </c>
      <c r="G446" t="s">
        <v>419</v>
      </c>
      <c r="H446" t="n">
        <v>94.5</v>
      </c>
      <c r="I446" s="103">
        <f>(G446-H446)</f>
        <v/>
      </c>
      <c r="J446" s="57">
        <f>(E446+I446)</f>
        <v/>
      </c>
      <c r="K446" s="57">
        <f>(J446/B446)*1000</f>
        <v/>
      </c>
      <c r="L446" s="2">
        <f>E446/J446</f>
        <v/>
      </c>
    </row>
    <row customHeight="1" ht="15.75" r="447" s="129" spans="1:56" thickBot="1">
      <c r="A447" s="15" t="s">
        <v>196</v>
      </c>
      <c r="B447" s="97" t="n">
        <v>25.4</v>
      </c>
      <c r="C447" s="104" t="s">
        <v>395</v>
      </c>
      <c r="D447" s="104" t="n">
        <v>71.5</v>
      </c>
      <c r="E447" s="103">
        <f>(C447-D447)</f>
        <v/>
      </c>
      <c r="F447" s="45">
        <f>((E447*0.2*0.8*1000)/B447)/1</f>
        <v/>
      </c>
      <c r="G447" t="s">
        <v>331</v>
      </c>
      <c r="H447" t="n">
        <v>77.8</v>
      </c>
      <c r="I447" s="103">
        <f>(G447-H447)</f>
        <v/>
      </c>
      <c r="J447" s="57">
        <f>(E447+I447)</f>
        <v/>
      </c>
      <c r="K447" s="57">
        <f>(J447/B447)*1000</f>
        <v/>
      </c>
      <c r="L447" s="2">
        <f>E447/J447</f>
        <v/>
      </c>
    </row>
    <row customHeight="1" ht="15.75" r="448" s="129" spans="1:56">
      <c r="A448" s="16" t="s">
        <v>200</v>
      </c>
      <c r="B448" s="106">
        <f>AVERAGE(B408:B437)</f>
        <v/>
      </c>
      <c r="C448" s="107" t="n"/>
      <c r="D448" s="107" t="n"/>
      <c r="E448" s="5">
        <f>AVERAGE(E408:E437)</f>
        <v/>
      </c>
      <c r="F448" s="106">
        <f>AVERAGE(F408:F437)</f>
        <v/>
      </c>
      <c r="G448" s="107" t="n"/>
      <c r="H448" s="107" t="n"/>
      <c r="I448" s="5">
        <f>AVERAGE(I408:I437)</f>
        <v/>
      </c>
      <c r="J448" s="106">
        <f>AVERAGE(J408:J437)</f>
        <v/>
      </c>
      <c r="K448" s="106">
        <f>AVERAGE(K408:K437)</f>
        <v/>
      </c>
      <c r="L448" s="106">
        <f>AVERAGE(L408:L437)</f>
        <v/>
      </c>
    </row>
    <row customHeight="1" ht="15.75" r="449" s="129" spans="1:56" thickBot="1">
      <c r="A449" s="17" t="s">
        <v>14</v>
      </c>
      <c r="B449" s="6">
        <f>STDEV(B408:B437)/SQRT(COUNTA(B408:B437))</f>
        <v/>
      </c>
      <c r="C449" s="108" t="n"/>
      <c r="D449" s="108" t="n"/>
      <c r="E449" s="8" t="n"/>
      <c r="F449" s="6">
        <f>STDEV(F408:F437)/SQRT(COUNTA(F408:F437))</f>
        <v/>
      </c>
      <c r="G449" s="108" t="n"/>
      <c r="H449" s="108" t="n"/>
      <c r="I449" s="8" t="n"/>
      <c r="J449" s="6">
        <f>STDEV(J408:J437)/SQRT(COUNTA(J408:J437))</f>
        <v/>
      </c>
      <c r="K449" s="6">
        <f>STDEV(K408:K437)/SQRT(COUNTA(K408:K437))</f>
        <v/>
      </c>
      <c r="L449" s="6">
        <f>STDEV(L408:L437)/SQRT(COUNTA(L408:L437))</f>
        <v/>
      </c>
    </row>
    <row customHeight="1" ht="15.75" r="450" s="129" spans="1:56" thickBot="1">
      <c r="A450" s="15" t="n"/>
      <c r="E450" s="103" t="n"/>
      <c r="F450" s="45" t="n"/>
      <c r="I450" s="103" t="n"/>
      <c r="J450" s="57" t="n"/>
      <c r="K450" s="57" t="n"/>
      <c r="L450" s="2" t="n"/>
    </row>
    <row customHeight="1" ht="15.75" r="451" s="129" spans="1:56" thickBot="1">
      <c r="A451" s="14" t="s">
        <v>420</v>
      </c>
      <c r="B451" s="54" t="n"/>
      <c r="C451" s="127" t="s">
        <v>17</v>
      </c>
      <c r="F451" s="58" t="n"/>
      <c r="G451" s="127" t="s">
        <v>18</v>
      </c>
      <c r="J451" s="132" t="s">
        <v>19</v>
      </c>
    </row>
    <row customHeight="1" ht="15.75" r="452" s="129" spans="1:56" thickBot="1">
      <c r="A452" s="38" t="s">
        <v>421</v>
      </c>
      <c r="B452" s="9" t="s">
        <v>22</v>
      </c>
      <c r="C452" s="99" t="s">
        <v>23</v>
      </c>
      <c r="D452" s="100" t="s">
        <v>24</v>
      </c>
      <c r="E452" s="43" t="s">
        <v>25</v>
      </c>
      <c r="F452" s="59" t="s">
        <v>26</v>
      </c>
      <c r="G452" s="101" t="s">
        <v>23</v>
      </c>
      <c r="H452" s="102" t="s">
        <v>24</v>
      </c>
      <c r="I452" s="43" t="s">
        <v>25</v>
      </c>
      <c r="J452" s="61" t="s">
        <v>27</v>
      </c>
      <c r="K452" s="62" t="s">
        <v>28</v>
      </c>
      <c r="L452" s="63" t="s">
        <v>29</v>
      </c>
    </row>
    <row customHeight="1" ht="15.75" r="453" s="129" spans="1:56">
      <c r="A453" s="15" t="s">
        <v>31</v>
      </c>
      <c r="B453" s="97" t="n">
        <v>20.9</v>
      </c>
      <c r="C453" t="s">
        <v>232</v>
      </c>
      <c r="D453" t="n">
        <v>92.8</v>
      </c>
      <c r="E453" s="103">
        <f>(C453-D453)</f>
        <v/>
      </c>
      <c r="F453" s="45">
        <f>((E453*0.2*0.8*1000)/B453)/1</f>
        <v/>
      </c>
      <c r="G453" t="s">
        <v>69</v>
      </c>
      <c r="H453" t="n">
        <v>78.69999999999999</v>
      </c>
      <c r="I453" s="103">
        <f>(G453-H453)</f>
        <v/>
      </c>
      <c r="J453" s="57">
        <f>(E453+I453)</f>
        <v/>
      </c>
      <c r="K453" s="57">
        <f>(J453/B453)*1000</f>
        <v/>
      </c>
      <c r="L453" s="2">
        <f>E453/J453</f>
        <v/>
      </c>
    </row>
    <row customHeight="1" ht="15.75" r="454" s="129" spans="1:56">
      <c r="A454" s="15" t="s">
        <v>36</v>
      </c>
      <c r="B454" s="97" t="n">
        <v>22.3</v>
      </c>
      <c r="C454" t="s">
        <v>258</v>
      </c>
      <c r="D454" t="n">
        <v>83.59999999999999</v>
      </c>
      <c r="E454" s="103">
        <f>(C454-D454)</f>
        <v/>
      </c>
      <c r="F454" s="45">
        <f>((E454*0.2*0.8*1000)/B454)/1</f>
        <v/>
      </c>
      <c r="G454" t="s">
        <v>68</v>
      </c>
      <c r="H454" t="n">
        <v>87.59999999999999</v>
      </c>
      <c r="I454" s="103">
        <f>(G454-H454)</f>
        <v/>
      </c>
      <c r="J454" s="57">
        <f>(E454+I454)</f>
        <v/>
      </c>
      <c r="K454" s="57">
        <f>(J454/B454)*1000</f>
        <v/>
      </c>
      <c r="L454" s="2">
        <f>E454/J454</f>
        <v/>
      </c>
    </row>
    <row customHeight="1" ht="15.75" r="455" s="129" spans="1:56">
      <c r="A455" s="15" t="s">
        <v>41</v>
      </c>
      <c r="B455" s="97" t="n">
        <v>22.4</v>
      </c>
      <c r="C455" t="s">
        <v>214</v>
      </c>
      <c r="D455" t="n">
        <v>85.59999999999999</v>
      </c>
      <c r="E455" s="103">
        <f>(C455-D455)</f>
        <v/>
      </c>
      <c r="F455" s="45">
        <f>((E455*0.2*0.8*1000)/B455)/1</f>
        <v/>
      </c>
      <c r="G455" t="s">
        <v>82</v>
      </c>
      <c r="H455" t="n">
        <v>89.89999999999999</v>
      </c>
      <c r="I455" s="103">
        <f>(G455-H455)</f>
        <v/>
      </c>
      <c r="J455" s="57">
        <f>(E455+I455)</f>
        <v/>
      </c>
      <c r="K455" s="57">
        <f>(J455/B455)*1000</f>
        <v/>
      </c>
      <c r="L455" s="2">
        <f>E455/J455</f>
        <v/>
      </c>
    </row>
    <row customHeight="1" ht="15.75" r="456" s="129" spans="1:56">
      <c r="A456" s="15" t="s">
        <v>46</v>
      </c>
      <c r="B456" s="97" t="n">
        <v>21.8</v>
      </c>
      <c r="C456" t="s">
        <v>422</v>
      </c>
      <c r="D456" t="n">
        <v>73.39999999999999</v>
      </c>
      <c r="E456" s="103">
        <f>(C456-D456)</f>
        <v/>
      </c>
      <c r="F456" s="45">
        <f>((E456*0.2*0.8*1000)/B456)/1</f>
        <v/>
      </c>
      <c r="G456" t="s">
        <v>302</v>
      </c>
      <c r="H456" t="n">
        <v>77</v>
      </c>
      <c r="I456" s="103">
        <f>(G456-H456)</f>
        <v/>
      </c>
      <c r="J456" s="57">
        <f>(E456+I456)</f>
        <v/>
      </c>
      <c r="K456" s="57">
        <f>(J456/B456)*1000</f>
        <v/>
      </c>
      <c r="L456" s="2">
        <f>E456/J456</f>
        <v/>
      </c>
    </row>
    <row customHeight="1" ht="15.75" r="457" s="129" spans="1:56">
      <c r="A457" s="15" t="s">
        <v>50</v>
      </c>
      <c r="B457" s="97" t="n">
        <v>19.1</v>
      </c>
      <c r="C457" t="s">
        <v>329</v>
      </c>
      <c r="D457" t="n">
        <v>80.39999999999999</v>
      </c>
      <c r="E457" s="103">
        <f>(C457-D457)</f>
        <v/>
      </c>
      <c r="F457" s="45">
        <f>((E457*0.2*0.8*1000)/B457)/1</f>
        <v/>
      </c>
      <c r="G457" t="s">
        <v>234</v>
      </c>
      <c r="H457" t="n">
        <v>80.69999999999999</v>
      </c>
      <c r="I457" s="103">
        <f>(G457-H457)</f>
        <v/>
      </c>
      <c r="J457" s="57">
        <f>(E457+I457)</f>
        <v/>
      </c>
      <c r="K457" s="57">
        <f>(J457/B457)*1000</f>
        <v/>
      </c>
      <c r="L457" s="2">
        <f>E457/J457</f>
        <v/>
      </c>
    </row>
    <row customHeight="1" ht="15.75" r="458" s="129" spans="1:56">
      <c r="A458" s="15" t="s">
        <v>54</v>
      </c>
      <c r="B458" s="97" t="n">
        <v>22</v>
      </c>
      <c r="C458" t="s">
        <v>326</v>
      </c>
      <c r="D458" t="n">
        <v>75.8</v>
      </c>
      <c r="E458" s="103">
        <f>(C458-D458)</f>
        <v/>
      </c>
      <c r="F458" s="45">
        <f>((E458*0.2*0.8*1000)/B458)/1</f>
        <v/>
      </c>
      <c r="G458" t="s">
        <v>295</v>
      </c>
      <c r="H458" t="n">
        <v>80.69999999999999</v>
      </c>
      <c r="I458" s="103">
        <f>(G458-H458)</f>
        <v/>
      </c>
      <c r="J458" s="57">
        <f>(E458+I458)</f>
        <v/>
      </c>
      <c r="K458" s="57">
        <f>(J458/B458)*1000</f>
        <v/>
      </c>
      <c r="L458" s="2">
        <f>E458/J458</f>
        <v/>
      </c>
    </row>
    <row customHeight="1" ht="15.75" r="459" s="129" spans="1:56">
      <c r="A459" s="15" t="s">
        <v>58</v>
      </c>
      <c r="B459" s="97" t="n">
        <v>21.5</v>
      </c>
      <c r="C459" t="s">
        <v>220</v>
      </c>
      <c r="D459" t="n">
        <v>75.3</v>
      </c>
      <c r="E459" s="103">
        <f>(C459-D459)</f>
        <v/>
      </c>
      <c r="F459" s="45">
        <f>((E459*0.2*0.8*1000)/B459)/1</f>
        <v/>
      </c>
      <c r="G459" t="s">
        <v>106</v>
      </c>
      <c r="H459" t="n">
        <v>86.3</v>
      </c>
      <c r="I459" s="103">
        <f>(G459-H459)</f>
        <v/>
      </c>
      <c r="J459" s="57">
        <f>(E459+I459)</f>
        <v/>
      </c>
      <c r="K459" s="57">
        <f>(J459/B459)*1000</f>
        <v/>
      </c>
      <c r="L459" s="2">
        <f>E459/J459</f>
        <v/>
      </c>
    </row>
    <row customHeight="1" ht="15.75" r="460" s="129" spans="1:56">
      <c r="A460" s="15" t="s">
        <v>62</v>
      </c>
      <c r="B460" s="97" t="n">
        <v>20.5</v>
      </c>
      <c r="C460" t="s">
        <v>320</v>
      </c>
      <c r="D460" t="n">
        <v>76.2</v>
      </c>
      <c r="E460" s="103">
        <f>(C460-D460)</f>
        <v/>
      </c>
      <c r="F460" s="45">
        <f>((E460*0.2*0.8*1000)/B460)/1</f>
        <v/>
      </c>
      <c r="G460" t="s">
        <v>293</v>
      </c>
      <c r="H460" t="n">
        <v>80.59999999999999</v>
      </c>
      <c r="I460" s="103">
        <f>(G460-H460)</f>
        <v/>
      </c>
      <c r="J460" s="57">
        <f>(E460+I460)</f>
        <v/>
      </c>
      <c r="K460" s="57">
        <f>(J460/B460)*1000</f>
        <v/>
      </c>
      <c r="L460" s="2">
        <f>E460/J460</f>
        <v/>
      </c>
    </row>
    <row customHeight="1" ht="15.75" r="461" s="129" spans="1:56">
      <c r="A461" s="15" t="s">
        <v>67</v>
      </c>
      <c r="B461" s="97" t="n">
        <v>20.6</v>
      </c>
      <c r="C461" t="s">
        <v>298</v>
      </c>
      <c r="D461" t="n">
        <v>86.09999999999999</v>
      </c>
      <c r="E461" s="103">
        <f>(C461-D461)</f>
        <v/>
      </c>
      <c r="F461" s="45">
        <f>((E461*0.2*0.8*1000)/B461)/1</f>
        <v/>
      </c>
      <c r="G461" t="s">
        <v>214</v>
      </c>
      <c r="H461" t="n">
        <v>86.69999999999999</v>
      </c>
      <c r="I461" s="103">
        <f>(G461-H461)</f>
        <v/>
      </c>
      <c r="J461" s="57">
        <f>(E461+I461)</f>
        <v/>
      </c>
      <c r="K461" s="57">
        <f>(J461/B461)*1000</f>
        <v/>
      </c>
      <c r="L461" s="2">
        <f>E461/J461</f>
        <v/>
      </c>
    </row>
    <row customHeight="1" ht="15.75" r="462" s="129" spans="1:56">
      <c r="A462" s="15" t="s">
        <v>71</v>
      </c>
      <c r="B462" s="97" t="n">
        <v>19.7</v>
      </c>
      <c r="C462" t="s">
        <v>306</v>
      </c>
      <c r="D462" t="n">
        <v>72.5</v>
      </c>
      <c r="E462" s="103">
        <f>(C462-D462)</f>
        <v/>
      </c>
      <c r="F462" s="45">
        <f>((E462*0.2*0.8*1000)/B462)/1</f>
        <v/>
      </c>
      <c r="G462" t="s">
        <v>291</v>
      </c>
      <c r="H462" t="n">
        <v>87.39999999999999</v>
      </c>
      <c r="I462" s="103">
        <f>(G462-H462)</f>
        <v/>
      </c>
      <c r="J462" s="57">
        <f>(E462+I462)</f>
        <v/>
      </c>
      <c r="K462" s="57">
        <f>(J462/B462)*1000</f>
        <v/>
      </c>
      <c r="L462" s="2">
        <f>E462/J462</f>
        <v/>
      </c>
    </row>
    <row customHeight="1" ht="15.75" r="463" s="129" spans="1:56">
      <c r="A463" s="15" t="s">
        <v>75</v>
      </c>
      <c r="B463" s="97" t="n">
        <v>21.3</v>
      </c>
      <c r="C463" t="s">
        <v>241</v>
      </c>
      <c r="D463" t="n">
        <v>87</v>
      </c>
      <c r="E463" s="103">
        <f>(C463-D463)</f>
        <v/>
      </c>
      <c r="F463" s="45">
        <f>((E463*0.2*0.8*1000)/B463)/1</f>
        <v/>
      </c>
      <c r="G463" t="s">
        <v>230</v>
      </c>
      <c r="H463" t="n">
        <v>86</v>
      </c>
      <c r="I463" s="103">
        <f>(G463-H463)</f>
        <v/>
      </c>
      <c r="J463" s="57">
        <f>(E463+I463)</f>
        <v/>
      </c>
      <c r="K463" s="57">
        <f>(J463/B463)*1000</f>
        <v/>
      </c>
      <c r="L463" s="2">
        <f>E463/J463</f>
        <v/>
      </c>
    </row>
    <row customHeight="1" ht="15.75" r="464" s="129" spans="1:56">
      <c r="A464" s="15" t="s">
        <v>78</v>
      </c>
      <c r="B464" s="97" t="n">
        <v>20.2</v>
      </c>
      <c r="C464" t="s">
        <v>309</v>
      </c>
      <c r="D464" t="n">
        <v>76.3</v>
      </c>
      <c r="E464" s="103">
        <f>(C464-D464)</f>
        <v/>
      </c>
      <c r="F464" s="45">
        <f>((E464*0.2*0.8*1000)/B464)/1</f>
        <v/>
      </c>
      <c r="G464" t="s">
        <v>423</v>
      </c>
      <c r="H464" t="n">
        <v>94.89999999999999</v>
      </c>
      <c r="I464" s="103">
        <f>(G464-H464)</f>
        <v/>
      </c>
      <c r="J464" s="57">
        <f>(E464+I464)</f>
        <v/>
      </c>
      <c r="K464" s="57">
        <f>(J464/B464)*1000</f>
        <v/>
      </c>
      <c r="L464" s="2">
        <f>E464/J464</f>
        <v/>
      </c>
    </row>
    <row customHeight="1" ht="15.75" r="465" s="129" spans="1:56">
      <c r="A465" s="15" t="s">
        <v>81</v>
      </c>
      <c r="B465" s="97" t="n">
        <v>20.9</v>
      </c>
      <c r="C465" s="104" t="s">
        <v>223</v>
      </c>
      <c r="D465" s="105" t="n">
        <v>81.3</v>
      </c>
      <c r="E465" s="103">
        <f>(C465-D465)</f>
        <v/>
      </c>
      <c r="F465" s="45">
        <f>((E465*0.2*0.8*1000)/B465)/1</f>
        <v/>
      </c>
      <c r="G465" t="s">
        <v>33</v>
      </c>
      <c r="H465" t="n">
        <v>83.3</v>
      </c>
      <c r="I465" s="103">
        <f>(G465-H465)</f>
        <v/>
      </c>
      <c r="J465" s="57">
        <f>(E465+I465)</f>
        <v/>
      </c>
      <c r="K465" s="57">
        <f>(J465/B465)*1000</f>
        <v/>
      </c>
      <c r="L465" s="2">
        <f>E465/J465</f>
        <v/>
      </c>
    </row>
    <row customHeight="1" ht="15.75" r="466" s="129" spans="1:56">
      <c r="A466" s="15" t="s">
        <v>85</v>
      </c>
      <c r="B466" s="97" t="n">
        <v>22.2</v>
      </c>
      <c r="C466" s="104" t="s">
        <v>272</v>
      </c>
      <c r="D466" s="105" t="n">
        <v>79.09999999999999</v>
      </c>
      <c r="E466" s="103">
        <f>(C466-D466)</f>
        <v/>
      </c>
      <c r="F466" s="45">
        <f>((E466*0.2*0.8*1000)/B466)/1</f>
        <v/>
      </c>
      <c r="G466" t="s">
        <v>398</v>
      </c>
      <c r="H466" t="n">
        <v>89.69999999999999</v>
      </c>
      <c r="I466" s="103">
        <f>(G466-H466)</f>
        <v/>
      </c>
      <c r="J466" s="57">
        <f>(E466+I466)</f>
        <v/>
      </c>
      <c r="K466" s="57">
        <f>(J466/B466)*1000</f>
        <v/>
      </c>
      <c r="L466" s="2">
        <f>E466/J466</f>
        <v/>
      </c>
    </row>
    <row customHeight="1" ht="15.75" r="467" s="129" spans="1:56">
      <c r="A467" s="15" t="s">
        <v>89</v>
      </c>
      <c r="B467" s="97" t="n">
        <v>21.6</v>
      </c>
      <c r="C467" s="104" t="s">
        <v>205</v>
      </c>
      <c r="D467" s="105" t="n">
        <v>76.7</v>
      </c>
      <c r="E467" s="103">
        <f>(C467-D467)</f>
        <v/>
      </c>
      <c r="F467" s="45">
        <f>((E467*0.2*0.8*1000)/B467)/1</f>
        <v/>
      </c>
      <c r="G467" t="s">
        <v>361</v>
      </c>
      <c r="H467" t="n">
        <v>84.09999999999999</v>
      </c>
      <c r="I467" s="103">
        <f>(G467-H467)</f>
        <v/>
      </c>
      <c r="J467" s="57">
        <f>(E467+I467)</f>
        <v/>
      </c>
      <c r="K467" s="57">
        <f>(J467/B467)*1000</f>
        <v/>
      </c>
      <c r="L467" s="2">
        <f>E467/J467</f>
        <v/>
      </c>
    </row>
    <row customHeight="1" ht="15.75" r="468" s="129" spans="1:56">
      <c r="A468" s="15" t="s">
        <v>94</v>
      </c>
      <c r="B468" s="97" t="n">
        <v>22.4</v>
      </c>
      <c r="C468" s="104" t="s">
        <v>222</v>
      </c>
      <c r="D468" s="105" t="n">
        <v>77</v>
      </c>
      <c r="E468" s="103">
        <f>(C468-D468)</f>
        <v/>
      </c>
      <c r="F468" s="45">
        <f>((E468*0.2*0.8*1000)/B468)/1</f>
        <v/>
      </c>
      <c r="G468" t="s">
        <v>221</v>
      </c>
      <c r="H468" t="n">
        <v>82.09999999999999</v>
      </c>
      <c r="I468" s="103">
        <f>(G468-H468)</f>
        <v/>
      </c>
      <c r="J468" s="57">
        <f>(E468+I468)</f>
        <v/>
      </c>
      <c r="K468" s="57">
        <f>(J468/B468)*1000</f>
        <v/>
      </c>
      <c r="L468" s="2">
        <f>E468/J468</f>
        <v/>
      </c>
    </row>
    <row customHeight="1" ht="15.75" r="469" s="129" spans="1:56">
      <c r="A469" s="15" t="s">
        <v>99</v>
      </c>
      <c r="B469" s="97" t="n">
        <v>20.4</v>
      </c>
      <c r="C469" s="104" t="s">
        <v>357</v>
      </c>
      <c r="D469" s="105" t="n">
        <v>87.8</v>
      </c>
      <c r="E469" s="103">
        <f>(C469-D469)</f>
        <v/>
      </c>
      <c r="F469" s="45">
        <f>((E469*0.2*0.8*1000)/B469)/1</f>
        <v/>
      </c>
      <c r="G469" t="s">
        <v>53</v>
      </c>
      <c r="H469" t="n">
        <v>82.09999999999999</v>
      </c>
      <c r="I469" s="103">
        <f>(G469-H469)</f>
        <v/>
      </c>
      <c r="J469" s="57">
        <f>(E469+I469)</f>
        <v/>
      </c>
      <c r="K469" s="57">
        <f>(J469/B469)*1000</f>
        <v/>
      </c>
      <c r="L469" s="2">
        <f>E469/J469</f>
        <v/>
      </c>
    </row>
    <row customHeight="1" ht="15.75" r="470" s="129" spans="1:56">
      <c r="A470" s="15" t="s">
        <v>103</v>
      </c>
      <c r="B470" s="97" t="n">
        <v>23.5</v>
      </c>
      <c r="C470" s="104" t="s">
        <v>294</v>
      </c>
      <c r="D470" s="105" t="n">
        <v>77.8</v>
      </c>
      <c r="E470" s="103">
        <f>(C470-D470)</f>
        <v/>
      </c>
      <c r="F470" s="45">
        <f>((E470*0.2*0.8*1000)/B470)/1</f>
        <v/>
      </c>
      <c r="G470" t="s">
        <v>92</v>
      </c>
      <c r="H470" t="n">
        <v>84</v>
      </c>
      <c r="I470" s="103">
        <f>(G470-H470)</f>
        <v/>
      </c>
      <c r="J470" s="57">
        <f>(E470+I470)</f>
        <v/>
      </c>
      <c r="K470" s="57">
        <f>(J470/B470)*1000</f>
        <v/>
      </c>
      <c r="L470" s="2">
        <f>E470/J470</f>
        <v/>
      </c>
    </row>
    <row customHeight="1" ht="15.75" r="471" s="129" spans="1:56">
      <c r="A471" s="15" t="s">
        <v>108</v>
      </c>
      <c r="B471" s="97" t="n">
        <v>19</v>
      </c>
      <c r="C471" s="104" t="s">
        <v>233</v>
      </c>
      <c r="D471" s="105" t="n">
        <v>77.7</v>
      </c>
      <c r="E471" s="103">
        <f>(C471-D471)</f>
        <v/>
      </c>
      <c r="F471" s="45">
        <f>((E471*0.2*0.8*1000)/B471)/1</f>
        <v/>
      </c>
      <c r="G471" t="s">
        <v>281</v>
      </c>
      <c r="H471" t="n">
        <v>80</v>
      </c>
      <c r="I471" s="103">
        <f>(G471-H471)</f>
        <v/>
      </c>
      <c r="J471" s="57">
        <f>(E471+I471)</f>
        <v/>
      </c>
      <c r="K471" s="57">
        <f>(J471/B471)*1000</f>
        <v/>
      </c>
      <c r="L471" s="2">
        <f>E471/J471</f>
        <v/>
      </c>
    </row>
    <row customHeight="1" ht="15.75" r="472" s="129" spans="1:56">
      <c r="A472" s="15" t="s">
        <v>113</v>
      </c>
      <c r="B472" s="97" t="n">
        <v>22.6</v>
      </c>
      <c r="C472" s="104" t="s">
        <v>315</v>
      </c>
      <c r="D472" s="105" t="n">
        <v>77.59999999999999</v>
      </c>
      <c r="E472" s="103">
        <f>(C472-D472)</f>
        <v/>
      </c>
      <c r="F472" s="45">
        <f>((E472*0.2*0.8*1000)/B472)/1</f>
        <v/>
      </c>
      <c r="G472" t="s">
        <v>211</v>
      </c>
      <c r="H472" t="n">
        <v>89.5</v>
      </c>
      <c r="I472" s="103">
        <f>(G472-H472)</f>
        <v/>
      </c>
      <c r="J472" s="57">
        <f>(E472+I472)</f>
        <v/>
      </c>
      <c r="K472" s="57">
        <f>(J472/B472)*1000</f>
        <v/>
      </c>
      <c r="L472" s="2">
        <f>E472/J472</f>
        <v/>
      </c>
    </row>
    <row customHeight="1" ht="15.75" r="473" s="129" spans="1:56">
      <c r="A473" s="15" t="s">
        <v>117</v>
      </c>
      <c r="B473" s="97" t="n">
        <v>26</v>
      </c>
      <c r="C473" s="104" t="s">
        <v>311</v>
      </c>
      <c r="D473" s="105" t="n">
        <v>80.5</v>
      </c>
      <c r="E473" s="103">
        <f>(C473-D473)</f>
        <v/>
      </c>
      <c r="F473" s="45">
        <f>((E473*0.2*0.8*1000)/B473)/1</f>
        <v/>
      </c>
      <c r="G473" t="s">
        <v>298</v>
      </c>
      <c r="H473" t="n">
        <v>86.09999999999999</v>
      </c>
      <c r="I473" s="103">
        <f>(G473-H473)</f>
        <v/>
      </c>
      <c r="J473" s="57">
        <f>(E473+I473)</f>
        <v/>
      </c>
      <c r="K473" s="57">
        <f>(J473/B473)*1000</f>
        <v/>
      </c>
      <c r="L473" s="2">
        <f>E473/J473</f>
        <v/>
      </c>
    </row>
    <row customHeight="1" ht="15.75" r="474" s="129" spans="1:56">
      <c r="A474" s="15" t="s">
        <v>120</v>
      </c>
      <c r="B474" s="97" t="n">
        <v>26.5</v>
      </c>
      <c r="C474" s="104" t="s">
        <v>281</v>
      </c>
      <c r="D474" s="105" t="n">
        <v>81.09999999999999</v>
      </c>
      <c r="E474" s="103">
        <f>(C474-D474)</f>
        <v/>
      </c>
      <c r="F474" s="45">
        <f>((E474*0.2*0.8*1000)/B474)/1</f>
        <v/>
      </c>
      <c r="G474" t="s">
        <v>346</v>
      </c>
      <c r="H474" t="n">
        <v>76.19999999999999</v>
      </c>
      <c r="I474" s="103">
        <f>(G474-H474)</f>
        <v/>
      </c>
      <c r="J474" s="57">
        <f>(E474+I474)</f>
        <v/>
      </c>
      <c r="K474" s="57">
        <f>(J474/B474)*1000</f>
        <v/>
      </c>
      <c r="L474" s="2">
        <f>E474/J474</f>
        <v/>
      </c>
    </row>
    <row customHeight="1" ht="15.75" r="475" s="129" spans="1:56">
      <c r="A475" s="15" t="s">
        <v>125</v>
      </c>
      <c r="B475" s="97" t="n">
        <v>26.3</v>
      </c>
      <c r="C475" s="104" t="s">
        <v>69</v>
      </c>
      <c r="D475" s="105" t="n">
        <v>80.09999999999999</v>
      </c>
      <c r="E475" s="103">
        <f>(C475-D475)</f>
        <v/>
      </c>
      <c r="F475" s="45">
        <f>((E475*0.2*0.8*1000)/B475)/1</f>
        <v/>
      </c>
      <c r="G475" t="s">
        <v>396</v>
      </c>
      <c r="H475" t="n">
        <v>90.09999999999999</v>
      </c>
      <c r="I475" s="103">
        <f>(G475-H475)</f>
        <v/>
      </c>
      <c r="J475" s="57">
        <f>(E475+I475)</f>
        <v/>
      </c>
      <c r="K475" s="57">
        <f>(J475/B475)*1000</f>
        <v/>
      </c>
      <c r="L475" s="2">
        <f>E475/J475</f>
        <v/>
      </c>
    </row>
    <row customHeight="1" ht="15.75" r="476" s="129" spans="1:56">
      <c r="A476" s="15" t="s">
        <v>130</v>
      </c>
      <c r="B476" s="97" t="n">
        <v>23</v>
      </c>
      <c r="C476" s="104" t="s">
        <v>213</v>
      </c>
      <c r="D476" s="105" t="n">
        <v>77.8</v>
      </c>
      <c r="E476" s="103">
        <f>(C476-D476)</f>
        <v/>
      </c>
      <c r="F476" s="45">
        <f>((E476*0.2*0.8*1000)/B476)/1</f>
        <v/>
      </c>
      <c r="G476" t="s">
        <v>64</v>
      </c>
      <c r="H476" t="n">
        <v>87</v>
      </c>
      <c r="I476" s="103">
        <f>(G476-H476)</f>
        <v/>
      </c>
      <c r="J476" s="57">
        <f>(E476+I476)</f>
        <v/>
      </c>
      <c r="K476" s="57">
        <f>(J476/B476)*1000</f>
        <v/>
      </c>
      <c r="L476" s="2">
        <f>E476/J476</f>
        <v/>
      </c>
    </row>
    <row customHeight="1" ht="15.75" r="477" s="129" spans="1:56">
      <c r="A477" s="15" t="s">
        <v>134</v>
      </c>
      <c r="B477" s="97" t="n">
        <v>25.5</v>
      </c>
      <c r="C477" s="104" t="s">
        <v>281</v>
      </c>
      <c r="D477" s="105" t="n">
        <v>80.39999999999999</v>
      </c>
      <c r="E477" s="103">
        <f>(C477-D477)</f>
        <v/>
      </c>
      <c r="F477" s="45">
        <f>((E477*0.2*0.8*1000)/B477)/1</f>
        <v/>
      </c>
      <c r="G477" t="s">
        <v>205</v>
      </c>
      <c r="H477" t="n">
        <v>77.09999999999999</v>
      </c>
      <c r="I477" s="103">
        <f>(G477-H477)</f>
        <v/>
      </c>
      <c r="J477" s="57">
        <f>(E477+I477)</f>
        <v/>
      </c>
      <c r="K477" s="57">
        <f>(J477/B477)*1000</f>
        <v/>
      </c>
      <c r="L477" s="2">
        <f>E477/J477</f>
        <v/>
      </c>
    </row>
    <row customHeight="1" ht="15.75" r="478" s="129" spans="1:56">
      <c r="A478" s="15" t="s">
        <v>138</v>
      </c>
      <c r="B478" s="97" t="n">
        <v>25.4</v>
      </c>
      <c r="C478" s="104" t="s">
        <v>82</v>
      </c>
      <c r="D478" s="105" t="n">
        <v>88.39999999999999</v>
      </c>
      <c r="E478" s="103">
        <f>(C478-D478)</f>
        <v/>
      </c>
      <c r="F478" s="45">
        <f>((E478*0.2*0.8*1000)/B478)/1</f>
        <v/>
      </c>
      <c r="G478" t="s">
        <v>264</v>
      </c>
      <c r="H478" t="n">
        <v>79</v>
      </c>
      <c r="I478" s="103">
        <f>(G478-H478)</f>
        <v/>
      </c>
      <c r="J478" s="57">
        <f>(E478+I478)</f>
        <v/>
      </c>
      <c r="K478" s="57">
        <f>(J478/B478)*1000</f>
        <v/>
      </c>
      <c r="L478" s="2">
        <f>E478/J478</f>
        <v/>
      </c>
    </row>
    <row customHeight="1" ht="15.75" r="479" s="129" spans="1:56">
      <c r="A479" s="15" t="s">
        <v>143</v>
      </c>
      <c r="B479" s="97" t="n">
        <v>26.2</v>
      </c>
      <c r="C479" s="104" t="s">
        <v>424</v>
      </c>
      <c r="D479" s="105" t="n">
        <v>74.3</v>
      </c>
      <c r="E479" s="103">
        <f>(C479-D479)</f>
        <v/>
      </c>
      <c r="F479" s="45">
        <f>((E479*0.2*0.8*1000)/B479)/1</f>
        <v/>
      </c>
      <c r="G479" t="s">
        <v>288</v>
      </c>
      <c r="H479" t="n">
        <v>78.69999999999999</v>
      </c>
      <c r="I479" s="103">
        <f>(G479-H479)</f>
        <v/>
      </c>
      <c r="J479" s="57">
        <f>(E479+I479)</f>
        <v/>
      </c>
      <c r="K479" s="57">
        <f>(J479/B479)*1000</f>
        <v/>
      </c>
      <c r="L479" s="2">
        <f>E479/J479</f>
        <v/>
      </c>
    </row>
    <row customHeight="1" ht="15.75" r="480" s="129" spans="1:56">
      <c r="A480" s="15" t="s">
        <v>148</v>
      </c>
      <c r="B480" s="97" t="n">
        <v>24.5</v>
      </c>
      <c r="C480" s="104" t="s">
        <v>205</v>
      </c>
      <c r="D480" s="105" t="n">
        <v>76.59999999999999</v>
      </c>
      <c r="E480" s="103">
        <f>(C480-D480)</f>
        <v/>
      </c>
      <c r="F480" s="45">
        <f>((E480*0.2*0.8*1000)/B480)/1</f>
        <v/>
      </c>
      <c r="G480" t="s">
        <v>326</v>
      </c>
      <c r="H480" t="n">
        <v>78.39999999999999</v>
      </c>
      <c r="I480" s="103">
        <f>(G480-H480)</f>
        <v/>
      </c>
      <c r="J480" s="57">
        <f>(E480+I480)</f>
        <v/>
      </c>
      <c r="K480" s="57">
        <f>(J480/B480)*1000</f>
        <v/>
      </c>
      <c r="L480" s="2">
        <f>E480/J480</f>
        <v/>
      </c>
    </row>
    <row customHeight="1" ht="15.75" r="481" s="129" spans="1:56">
      <c r="A481" s="15" t="s">
        <v>150</v>
      </c>
      <c r="B481" s="97" t="n">
        <v>23.4</v>
      </c>
      <c r="C481" s="104" t="s">
        <v>128</v>
      </c>
      <c r="D481" s="105" t="n">
        <v>86.2</v>
      </c>
      <c r="E481" s="103">
        <f>(C481-D481)</f>
        <v/>
      </c>
      <c r="F481" s="45">
        <f>((E481*0.2*0.8*1000)/B481)/1</f>
        <v/>
      </c>
      <c r="G481" t="s">
        <v>96</v>
      </c>
      <c r="H481" t="n">
        <v>83.89999999999999</v>
      </c>
      <c r="I481" s="103">
        <f>(G481-H481)</f>
        <v/>
      </c>
      <c r="J481" s="57">
        <f>(E481+I481)</f>
        <v/>
      </c>
      <c r="K481" s="57">
        <f>(J481/B481)*1000</f>
        <v/>
      </c>
      <c r="L481" s="2">
        <f>E481/J481</f>
        <v/>
      </c>
    </row>
    <row customHeight="1" ht="15.75" r="482" s="129" spans="1:56">
      <c r="A482" s="15" t="s">
        <v>155</v>
      </c>
      <c r="B482" s="97" t="n">
        <v>24.4</v>
      </c>
      <c r="C482" s="104" t="s">
        <v>333</v>
      </c>
      <c r="D482" s="105" t="n">
        <v>75.3</v>
      </c>
      <c r="E482" s="103">
        <f>(C482-D482)</f>
        <v/>
      </c>
      <c r="F482" s="45">
        <f>((E482*0.2*0.8*1000)/B482)/1</f>
        <v/>
      </c>
      <c r="G482" t="s">
        <v>96</v>
      </c>
      <c r="H482" t="n">
        <v>84.19999999999999</v>
      </c>
      <c r="I482" s="103">
        <f>(G482-H482)</f>
        <v/>
      </c>
      <c r="J482" s="57">
        <f>(E482+I482)</f>
        <v/>
      </c>
      <c r="K482" s="57">
        <f>(J482/B482)*1000</f>
        <v/>
      </c>
      <c r="L482" s="2">
        <f>E482/J482</f>
        <v/>
      </c>
    </row>
    <row customHeight="1" ht="15.75" r="483" s="129" spans="1:56">
      <c r="A483" s="15" t="s">
        <v>159</v>
      </c>
      <c r="B483" s="97" t="n">
        <v>23.3</v>
      </c>
      <c r="C483" s="104" t="s">
        <v>400</v>
      </c>
      <c r="D483" s="104" t="n">
        <v>72.59999999999999</v>
      </c>
      <c r="E483" s="103">
        <f>(C483-D483)</f>
        <v/>
      </c>
      <c r="F483" s="45">
        <f>((E483*0.2*0.8*1000)/B483)/1</f>
        <v/>
      </c>
      <c r="G483" t="s">
        <v>229</v>
      </c>
      <c r="H483" t="n">
        <v>80.3</v>
      </c>
      <c r="I483" s="103">
        <f>(G483-H483)</f>
        <v/>
      </c>
      <c r="J483" s="57">
        <f>(E483+I483)</f>
        <v/>
      </c>
      <c r="K483" s="57">
        <f>(J483/B483)*1000</f>
        <v/>
      </c>
      <c r="L483" s="2">
        <f>E483/J483</f>
        <v/>
      </c>
    </row>
    <row customHeight="1" ht="15.75" r="484" s="129" spans="1:56">
      <c r="A484" s="15" t="s">
        <v>163</v>
      </c>
      <c r="B484" s="97" t="n">
        <v>26</v>
      </c>
      <c r="C484" s="104" t="s">
        <v>312</v>
      </c>
      <c r="D484" s="104" t="n">
        <v>80.7</v>
      </c>
      <c r="E484" s="103">
        <f>(C484-D484)</f>
        <v/>
      </c>
      <c r="F484" s="45">
        <f>((E484*0.2*0.8*1000)/B484)/1</f>
        <v/>
      </c>
      <c r="G484" t="s">
        <v>281</v>
      </c>
      <c r="H484" t="n">
        <v>81.39999999999999</v>
      </c>
      <c r="I484" s="103">
        <f>(G484-H484)</f>
        <v/>
      </c>
      <c r="J484" s="57">
        <f>(E484+I484)</f>
        <v/>
      </c>
      <c r="K484" s="57">
        <f>(J484/B484)*1000</f>
        <v/>
      </c>
      <c r="L484" s="2">
        <f>E484/J484</f>
        <v/>
      </c>
    </row>
    <row customHeight="1" ht="15.75" r="485" s="129" spans="1:56">
      <c r="A485" s="15" t="s">
        <v>167</v>
      </c>
      <c r="B485" s="97" t="n">
        <v>23.8</v>
      </c>
      <c r="C485" s="104" t="s">
        <v>309</v>
      </c>
      <c r="D485" s="104" t="n">
        <v>77.89999999999999</v>
      </c>
      <c r="E485" s="103">
        <f>(C485-D485)</f>
        <v/>
      </c>
      <c r="F485" s="45">
        <f>((E485*0.2*0.8*1000)/B485)/1</f>
        <v/>
      </c>
      <c r="G485" t="s">
        <v>210</v>
      </c>
      <c r="H485" t="n">
        <v>81.3</v>
      </c>
      <c r="I485" s="103">
        <f>(G485-H485)</f>
        <v/>
      </c>
      <c r="J485" s="57">
        <f>(E485+I485)</f>
        <v/>
      </c>
      <c r="K485" s="57">
        <f>(J485/B485)*1000</f>
        <v/>
      </c>
      <c r="L485" s="2">
        <f>E485/J485</f>
        <v/>
      </c>
    </row>
    <row customHeight="1" ht="15.75" r="486" s="129" spans="1:56">
      <c r="A486" s="15" t="s">
        <v>171</v>
      </c>
      <c r="B486" s="97" t="n">
        <v>25.4</v>
      </c>
      <c r="C486" s="104" t="s">
        <v>302</v>
      </c>
      <c r="D486" s="104" t="n">
        <v>74.39999999999999</v>
      </c>
      <c r="E486" s="103">
        <f>(C486-D486)</f>
        <v/>
      </c>
      <c r="F486" s="45">
        <f>((E486*0.2*0.8*1000)/B486)/1</f>
        <v/>
      </c>
      <c r="G486" t="s">
        <v>357</v>
      </c>
      <c r="H486" t="n">
        <v>90.5</v>
      </c>
      <c r="I486" s="103">
        <f>(G486-H486)</f>
        <v/>
      </c>
      <c r="J486" s="57">
        <f>(E486+I486)</f>
        <v/>
      </c>
      <c r="K486" s="57">
        <f>(J486/B486)*1000</f>
        <v/>
      </c>
      <c r="L486" s="2">
        <f>E486/J486</f>
        <v/>
      </c>
    </row>
    <row customHeight="1" ht="15.75" r="487" s="129" spans="1:56">
      <c r="A487" s="15" t="s">
        <v>175</v>
      </c>
      <c r="B487" s="97" t="n">
        <v>26.3</v>
      </c>
      <c r="C487" s="104" t="s">
        <v>351</v>
      </c>
      <c r="D487" s="104" t="n">
        <v>75.3</v>
      </c>
      <c r="E487" s="103">
        <f>(C487-D487)</f>
        <v/>
      </c>
      <c r="F487" s="45">
        <f>((E487*0.2*0.8*1000)/B487)/1</f>
        <v/>
      </c>
      <c r="G487" t="s">
        <v>289</v>
      </c>
      <c r="H487" t="n">
        <v>80.69999999999999</v>
      </c>
      <c r="I487" s="103">
        <f>(G487-H487)</f>
        <v/>
      </c>
      <c r="J487" s="57">
        <f>(E487+I487)</f>
        <v/>
      </c>
      <c r="K487" s="57">
        <f>(J487/B487)*1000</f>
        <v/>
      </c>
      <c r="L487" s="2">
        <f>E487/J487</f>
        <v/>
      </c>
    </row>
    <row customHeight="1" ht="15.75" r="488" s="129" spans="1:56">
      <c r="A488" s="15" t="s">
        <v>178</v>
      </c>
      <c r="B488" s="97" t="n">
        <v>26.1</v>
      </c>
      <c r="C488" s="104" t="s">
        <v>234</v>
      </c>
      <c r="D488" s="104" t="n">
        <v>80.5</v>
      </c>
      <c r="E488" s="103">
        <f>(C488-D488)</f>
        <v/>
      </c>
      <c r="F488" s="45">
        <f>((E488*0.2*0.8*1000)/B488)/1</f>
        <v/>
      </c>
      <c r="G488" t="s">
        <v>206</v>
      </c>
      <c r="H488" t="n">
        <v>79.5</v>
      </c>
      <c r="I488" s="103">
        <f>(G488-H488)</f>
        <v/>
      </c>
      <c r="J488" s="57">
        <f>(E488+I488)</f>
        <v/>
      </c>
      <c r="K488" s="57">
        <f>(J488/B488)*1000</f>
        <v/>
      </c>
      <c r="L488" s="2">
        <f>E488/J488</f>
        <v/>
      </c>
    </row>
    <row customHeight="1" ht="15.75" r="489" s="129" spans="1:56">
      <c r="A489" s="15" t="s">
        <v>182</v>
      </c>
      <c r="B489" s="97" t="n">
        <v>26.5</v>
      </c>
      <c r="C489" s="104" t="s">
        <v>224</v>
      </c>
      <c r="D489" s="104" t="n">
        <v>83.59999999999999</v>
      </c>
      <c r="E489" s="103">
        <f>(C489-D489)</f>
        <v/>
      </c>
      <c r="F489" s="45">
        <f>((E489*0.2*0.8*1000)/B489)/1</f>
        <v/>
      </c>
      <c r="G489" t="s">
        <v>395</v>
      </c>
      <c r="H489" t="n">
        <v>87.69999999999999</v>
      </c>
      <c r="I489" s="103">
        <f>(G489-H489)</f>
        <v/>
      </c>
      <c r="J489" s="57">
        <f>(E489+I489)</f>
        <v/>
      </c>
      <c r="K489" s="57">
        <f>(J489/B489)*1000</f>
        <v/>
      </c>
      <c r="L489" s="2">
        <f>E489/J489</f>
        <v/>
      </c>
    </row>
    <row customHeight="1" ht="15.75" r="490" s="129" spans="1:56">
      <c r="A490" s="15" t="s">
        <v>187</v>
      </c>
      <c r="B490" s="97" t="n">
        <v>27.3</v>
      </c>
      <c r="C490" s="104" t="s">
        <v>223</v>
      </c>
      <c r="D490" s="104" t="n">
        <v>80.59999999999999</v>
      </c>
      <c r="E490" s="103">
        <f>(C490-D490)</f>
        <v/>
      </c>
      <c r="F490" s="45">
        <f>((E490*0.2*0.8*1000)/B490)/1</f>
        <v/>
      </c>
      <c r="G490" t="s">
        <v>413</v>
      </c>
      <c r="H490" t="n">
        <v>89.3</v>
      </c>
      <c r="I490" s="103">
        <f>(G490-H490)</f>
        <v/>
      </c>
      <c r="J490" s="57">
        <f>(E490+I490)</f>
        <v/>
      </c>
      <c r="K490" s="57">
        <f>(J490/B490)*1000</f>
        <v/>
      </c>
      <c r="L490" s="2">
        <f>E490/J490</f>
        <v/>
      </c>
    </row>
    <row customHeight="1" ht="15.75" r="491" s="129" spans="1:56">
      <c r="A491" s="15" t="s">
        <v>191</v>
      </c>
      <c r="B491" s="97" t="n">
        <v>23</v>
      </c>
      <c r="C491" s="104" t="s">
        <v>238</v>
      </c>
      <c r="D491" s="104" t="n">
        <v>85.89999999999999</v>
      </c>
      <c r="E491" s="103">
        <f>(C491-D491)</f>
        <v/>
      </c>
      <c r="F491" s="45">
        <f>((E491*0.2*0.8*1000)/B491)/1</f>
        <v/>
      </c>
      <c r="G491" t="s">
        <v>425</v>
      </c>
      <c r="H491" t="n">
        <v>94.5</v>
      </c>
      <c r="I491" s="103">
        <f>(G491-H491)</f>
        <v/>
      </c>
      <c r="J491" s="57">
        <f>(E491+I491)</f>
        <v/>
      </c>
      <c r="K491" s="57">
        <f>(J491/B491)*1000</f>
        <v/>
      </c>
      <c r="L491" s="2">
        <f>E491/J491</f>
        <v/>
      </c>
    </row>
    <row customHeight="1" ht="15.75" r="492" s="129" spans="1:56" thickBot="1">
      <c r="A492" s="15" t="s">
        <v>196</v>
      </c>
      <c r="B492" s="97" t="n">
        <v>25.4</v>
      </c>
      <c r="C492" s="104" t="s">
        <v>92</v>
      </c>
      <c r="D492" s="104" t="n">
        <v>84.2</v>
      </c>
      <c r="E492" s="103">
        <f>(C492-D492)</f>
        <v/>
      </c>
      <c r="F492" s="45">
        <f>((E492*0.2*0.8*1000)/B492)/1</f>
        <v/>
      </c>
      <c r="G492" t="s">
        <v>331</v>
      </c>
      <c r="H492" t="n">
        <v>75.8</v>
      </c>
      <c r="I492" s="103">
        <f>(G492-H492)</f>
        <v/>
      </c>
      <c r="J492" s="57">
        <f>(E492+I492)</f>
        <v/>
      </c>
      <c r="K492" s="57">
        <f>(J492/B492)*1000</f>
        <v/>
      </c>
      <c r="L492" s="2">
        <f>E492/J492</f>
        <v/>
      </c>
    </row>
    <row customHeight="1" ht="15.75" r="493" s="129" spans="1:56">
      <c r="A493" s="16" t="s">
        <v>200</v>
      </c>
      <c r="B493" s="106">
        <f>AVERAGE(B453:B482)</f>
        <v/>
      </c>
      <c r="C493" s="107" t="n"/>
      <c r="D493" s="107" t="n"/>
      <c r="E493" s="5">
        <f>AVERAGE(E453:E482)</f>
        <v/>
      </c>
      <c r="F493" s="106">
        <f>AVERAGE(F453:F482)</f>
        <v/>
      </c>
      <c r="G493" s="107" t="n"/>
      <c r="H493" s="107" t="n"/>
      <c r="I493" s="5">
        <f>AVERAGE(I453:I482)</f>
        <v/>
      </c>
      <c r="J493" s="106">
        <f>AVERAGE(J453:J482)</f>
        <v/>
      </c>
      <c r="K493" s="106">
        <f>AVERAGE(K453:K482)</f>
        <v/>
      </c>
      <c r="L493" s="106">
        <f>AVERAGE(L453:L482)</f>
        <v/>
      </c>
    </row>
    <row customHeight="1" ht="15.75" r="494" s="129" spans="1:56" thickBot="1">
      <c r="A494" s="17" t="s">
        <v>14</v>
      </c>
      <c r="B494" s="6">
        <f>STDEV(B453:B482)/SQRT(COUNTA(B453:B482))</f>
        <v/>
      </c>
      <c r="C494" s="108" t="n"/>
      <c r="D494" s="108" t="n"/>
      <c r="E494" s="8" t="n"/>
      <c r="F494" s="6">
        <f>STDEV(F453:F482)/SQRT(COUNTA(F453:F482))</f>
        <v/>
      </c>
      <c r="G494" s="108" t="n"/>
      <c r="H494" s="108" t="n"/>
      <c r="I494" s="8" t="n"/>
      <c r="J494" s="6">
        <f>STDEV(J453:J482)/SQRT(COUNTA(J453:J482))</f>
        <v/>
      </c>
      <c r="K494" s="6">
        <f>STDEV(K453:K482)/SQRT(COUNTA(K453:K482))</f>
        <v/>
      </c>
      <c r="L494" s="6">
        <f>STDEV(L453:L482)/SQRT(COUNTA(L453:L482))</f>
        <v/>
      </c>
    </row>
    <row customHeight="1" ht="15.75" r="495" s="129" spans="1:56" thickBot="1"/>
    <row customHeight="1" ht="15.75" r="496" s="129" spans="1:56" thickBot="1">
      <c r="A496" s="14" t="s">
        <v>426</v>
      </c>
      <c r="B496" s="54" t="n"/>
      <c r="C496" s="127" t="s">
        <v>17</v>
      </c>
      <c r="F496" s="58" t="n"/>
      <c r="G496" s="127" t="s">
        <v>18</v>
      </c>
      <c r="J496" s="132" t="s">
        <v>19</v>
      </c>
    </row>
    <row customHeight="1" ht="15.75" r="497" s="129" spans="1:56" thickBot="1">
      <c r="A497" s="38" t="s">
        <v>427</v>
      </c>
      <c r="B497" s="9" t="s">
        <v>22</v>
      </c>
      <c r="C497" s="99" t="s">
        <v>23</v>
      </c>
      <c r="D497" s="100" t="s">
        <v>24</v>
      </c>
      <c r="E497" s="43" t="s">
        <v>25</v>
      </c>
      <c r="F497" s="59" t="s">
        <v>26</v>
      </c>
      <c r="G497" s="101" t="s">
        <v>23</v>
      </c>
      <c r="H497" s="102" t="s">
        <v>24</v>
      </c>
      <c r="I497" s="43" t="s">
        <v>25</v>
      </c>
      <c r="J497" s="61" t="s">
        <v>27</v>
      </c>
      <c r="K497" s="62" t="s">
        <v>28</v>
      </c>
      <c r="L497" s="63" t="s">
        <v>29</v>
      </c>
    </row>
    <row customHeight="1" ht="15.75" r="498" s="129" spans="1:56">
      <c r="A498" s="15" t="s">
        <v>31</v>
      </c>
      <c r="B498" s="97" t="n">
        <v>20.9</v>
      </c>
      <c r="C498" t="s">
        <v>59</v>
      </c>
      <c r="D498" t="n">
        <v>92.3</v>
      </c>
      <c r="E498" s="103">
        <f>(C498-D498)</f>
        <v/>
      </c>
      <c r="F498" s="45">
        <f>((E498*0.2*0.8*1000)/B498)/1</f>
        <v/>
      </c>
      <c r="G498" t="s">
        <v>320</v>
      </c>
      <c r="H498" t="n">
        <v>77.3</v>
      </c>
      <c r="I498" s="103">
        <f>(G498-H498)</f>
        <v/>
      </c>
      <c r="J498" s="57">
        <f>(E498+I498)</f>
        <v/>
      </c>
      <c r="K498" s="57">
        <f>(J498/B498)*1000</f>
        <v/>
      </c>
      <c r="L498" s="2">
        <f>E498/J498</f>
        <v/>
      </c>
    </row>
    <row customHeight="1" ht="15.75" r="499" s="129" spans="1:56">
      <c r="A499" s="15" t="s">
        <v>36</v>
      </c>
      <c r="B499" s="97" t="n">
        <v>22.3</v>
      </c>
      <c r="C499" t="s">
        <v>210</v>
      </c>
      <c r="D499" t="n">
        <v>82.40000000000001</v>
      </c>
      <c r="E499" s="103">
        <f>(C499-D499)</f>
        <v/>
      </c>
      <c r="F499" s="45">
        <f>((E499*0.2*0.8*1000)/B499)/1</f>
        <v/>
      </c>
      <c r="G499" t="s">
        <v>428</v>
      </c>
      <c r="H499" t="n">
        <v>86.69999999999999</v>
      </c>
      <c r="I499" s="103">
        <f>(G499-H499)</f>
        <v/>
      </c>
      <c r="J499" s="57">
        <f>(E499+I499)</f>
        <v/>
      </c>
      <c r="K499" s="57">
        <f>(J499/B499)*1000</f>
        <v/>
      </c>
      <c r="L499" s="2">
        <f>E499/J499</f>
        <v/>
      </c>
    </row>
    <row customHeight="1" ht="15.75" r="500" s="129" spans="1:56">
      <c r="A500" s="15" t="s">
        <v>41</v>
      </c>
      <c r="B500" s="97" t="n">
        <v>22.4</v>
      </c>
      <c r="C500" t="s">
        <v>226</v>
      </c>
      <c r="D500" t="n">
        <v>84.40000000000001</v>
      </c>
      <c r="E500" s="103">
        <f>(C500-D500)</f>
        <v/>
      </c>
      <c r="F500" s="45">
        <f>((E500*0.2*0.8*1000)/B500)/1</f>
        <v/>
      </c>
      <c r="G500" t="s">
        <v>165</v>
      </c>
      <c r="H500" t="n">
        <v>89</v>
      </c>
      <c r="I500" s="103">
        <f>(G500-H500)</f>
        <v/>
      </c>
      <c r="J500" s="57">
        <f>(E500+I500)</f>
        <v/>
      </c>
      <c r="K500" s="57">
        <f>(J500/B500)*1000</f>
        <v/>
      </c>
      <c r="L500" s="2">
        <f>E500/J500</f>
        <v/>
      </c>
    </row>
    <row customHeight="1" ht="15.75" r="501" s="129" spans="1:56">
      <c r="A501" s="15" t="s">
        <v>46</v>
      </c>
      <c r="B501" s="97" t="n">
        <v>21.8</v>
      </c>
      <c r="C501" t="s">
        <v>173</v>
      </c>
      <c r="D501" t="n">
        <v>88.90000000000001</v>
      </c>
      <c r="E501" s="103">
        <f>(C501-D501)</f>
        <v/>
      </c>
      <c r="F501" s="45">
        <f>((E501*0.2*0.8*1000)/B501)/1</f>
        <v/>
      </c>
      <c r="G501" t="s">
        <v>316</v>
      </c>
      <c r="H501" t="n">
        <v>76.8</v>
      </c>
      <c r="I501" s="103">
        <f>(G501-H501)</f>
        <v/>
      </c>
      <c r="J501" s="57">
        <f>(E501+I501)</f>
        <v/>
      </c>
      <c r="K501" s="57">
        <f>(J501/B501)*1000</f>
        <v/>
      </c>
      <c r="L501" s="2">
        <f>E501/J501</f>
        <v/>
      </c>
    </row>
    <row customHeight="1" ht="15.75" r="502" s="129" spans="1:56">
      <c r="A502" s="15" t="s">
        <v>50</v>
      </c>
      <c r="B502" s="97" t="n">
        <v>19.1</v>
      </c>
      <c r="C502" t="s">
        <v>222</v>
      </c>
      <c r="D502" t="n">
        <v>79.60000000000001</v>
      </c>
      <c r="E502" s="103">
        <f>(C502-D502)</f>
        <v/>
      </c>
      <c r="F502" s="45">
        <f>((E502*0.2*0.8*1000)/B502)/1</f>
        <v/>
      </c>
      <c r="G502" t="s">
        <v>295</v>
      </c>
      <c r="H502" t="n">
        <v>80</v>
      </c>
      <c r="I502" s="103">
        <f>(G502-H502)</f>
        <v/>
      </c>
      <c r="J502" s="57">
        <f>(E502+I502)</f>
        <v/>
      </c>
      <c r="K502" s="57">
        <f>(J502/B502)*1000</f>
        <v/>
      </c>
      <c r="L502" s="2">
        <f>E502/J502</f>
        <v/>
      </c>
    </row>
    <row customHeight="1" ht="15.75" r="503" s="129" spans="1:56">
      <c r="A503" s="15" t="s">
        <v>54</v>
      </c>
      <c r="B503" s="97" t="n">
        <v>22</v>
      </c>
      <c r="C503" t="s">
        <v>258</v>
      </c>
      <c r="D503" t="n">
        <v>85.3</v>
      </c>
      <c r="E503" s="103">
        <f>(C503-D503)</f>
        <v/>
      </c>
      <c r="F503" s="45">
        <f>((E503*0.2*0.8*1000)/B503)/1</f>
        <v/>
      </c>
      <c r="G503" t="s">
        <v>295</v>
      </c>
      <c r="H503" t="n">
        <v>80.59999999999999</v>
      </c>
      <c r="I503" s="103">
        <f>(G503-H503)</f>
        <v/>
      </c>
      <c r="J503" s="57">
        <f>(E503+I503)</f>
        <v/>
      </c>
      <c r="K503" s="57">
        <f>(J503/B503)*1000</f>
        <v/>
      </c>
      <c r="L503" s="2">
        <f>E503/J503</f>
        <v/>
      </c>
    </row>
    <row customHeight="1" ht="15.75" r="504" s="129" spans="1:56">
      <c r="A504" s="15" t="s">
        <v>58</v>
      </c>
      <c r="B504" s="97" t="n">
        <v>21.5</v>
      </c>
      <c r="C504" t="s">
        <v>219</v>
      </c>
      <c r="D504" t="n">
        <v>85</v>
      </c>
      <c r="E504" s="103">
        <f>(C504-D504)</f>
        <v/>
      </c>
      <c r="F504" s="45">
        <f>((E504*0.2*0.8*1000)/B504)/1</f>
        <v/>
      </c>
      <c r="G504" t="s">
        <v>91</v>
      </c>
      <c r="H504" t="n">
        <v>85.69999999999999</v>
      </c>
      <c r="I504" s="103">
        <f>(G504-H504)</f>
        <v/>
      </c>
      <c r="J504" s="57">
        <f>(E504+I504)</f>
        <v/>
      </c>
      <c r="K504" s="57">
        <f>(J504/B504)*1000</f>
        <v/>
      </c>
      <c r="L504" s="2">
        <f>E504/J504</f>
        <v/>
      </c>
    </row>
    <row customHeight="1" ht="15.75" r="505" s="129" spans="1:56">
      <c r="A505" s="15" t="s">
        <v>62</v>
      </c>
      <c r="B505" s="97" t="n">
        <v>20.5</v>
      </c>
      <c r="C505" t="s">
        <v>343</v>
      </c>
      <c r="D505" t="n">
        <v>75.2</v>
      </c>
      <c r="E505" s="103">
        <f>(C505-D505)</f>
        <v/>
      </c>
      <c r="F505" s="45">
        <f>((E505*0.2*0.8*1000)/B505)/1</f>
        <v/>
      </c>
      <c r="G505" t="s">
        <v>207</v>
      </c>
      <c r="H505" t="n">
        <v>80</v>
      </c>
      <c r="I505" s="103">
        <f>(G505-H505)</f>
        <v/>
      </c>
      <c r="J505" s="57">
        <f>(E505+I505)</f>
        <v/>
      </c>
      <c r="K505" s="57">
        <f>(J505/B505)*1000</f>
        <v/>
      </c>
      <c r="L505" s="2">
        <f>E505/J505</f>
        <v/>
      </c>
    </row>
    <row customHeight="1" ht="15.75" r="506" s="129" spans="1:56">
      <c r="A506" s="15" t="s">
        <v>67</v>
      </c>
      <c r="B506" s="97" t="n">
        <v>20.6</v>
      </c>
      <c r="C506" t="s">
        <v>247</v>
      </c>
      <c r="D506" t="n">
        <v>84.8</v>
      </c>
      <c r="E506" s="103">
        <f>(C506-D506)</f>
        <v/>
      </c>
      <c r="F506" s="45">
        <f>((E506*0.2*0.8*1000)/B506)/1</f>
        <v/>
      </c>
      <c r="G506" t="s">
        <v>145</v>
      </c>
      <c r="H506" t="n">
        <v>85.5</v>
      </c>
      <c r="I506" s="103">
        <f>(G506-H506)</f>
        <v/>
      </c>
      <c r="J506" s="57">
        <f>(E506+I506)</f>
        <v/>
      </c>
      <c r="K506" s="57">
        <f>(J506/B506)*1000</f>
        <v/>
      </c>
      <c r="L506" s="2">
        <f>E506/J506</f>
        <v/>
      </c>
    </row>
    <row customHeight="1" ht="15.75" r="507" s="129" spans="1:56">
      <c r="A507" s="15" t="s">
        <v>71</v>
      </c>
      <c r="B507" s="97" t="n">
        <v>19.7</v>
      </c>
      <c r="C507" t="s">
        <v>34</v>
      </c>
      <c r="D507" t="n">
        <v>90.8</v>
      </c>
      <c r="E507" s="103">
        <f>(C507-D507)</f>
        <v/>
      </c>
      <c r="F507" s="45">
        <f>((E507*0.2*0.8*1000)/B507)/1</f>
        <v/>
      </c>
      <c r="G507" t="s">
        <v>291</v>
      </c>
      <c r="H507" t="n">
        <v>86.3</v>
      </c>
      <c r="I507" s="103">
        <f>(G507-H507)</f>
        <v/>
      </c>
      <c r="J507" s="57">
        <f>(E507+I507)</f>
        <v/>
      </c>
      <c r="K507" s="57">
        <f>(J507/B507)*1000</f>
        <v/>
      </c>
      <c r="L507" s="2">
        <f>E507/J507</f>
        <v/>
      </c>
    </row>
    <row customHeight="1" ht="15.75" r="508" s="129" spans="1:56">
      <c r="A508" s="15" t="s">
        <v>75</v>
      </c>
      <c r="B508" s="97" t="n">
        <v>21.3</v>
      </c>
      <c r="C508" t="s">
        <v>92</v>
      </c>
      <c r="D508" t="n">
        <v>85.40000000000001</v>
      </c>
      <c r="E508" s="103">
        <f>(C508-D508)</f>
        <v/>
      </c>
      <c r="F508" s="45">
        <f>((E508*0.2*0.8*1000)/B508)/1</f>
        <v/>
      </c>
      <c r="G508" t="s">
        <v>408</v>
      </c>
      <c r="H508" t="n">
        <v>85.59999999999999</v>
      </c>
      <c r="I508" s="103">
        <f>(G508-H508)</f>
        <v/>
      </c>
      <c r="J508" s="57">
        <f>(E508+I508)</f>
        <v/>
      </c>
      <c r="K508" s="57">
        <f>(J508/B508)*1000</f>
        <v/>
      </c>
      <c r="L508" s="2">
        <f>E508/J508</f>
        <v/>
      </c>
    </row>
    <row customHeight="1" ht="15.75" r="509" s="129" spans="1:56">
      <c r="A509" s="15" t="s">
        <v>78</v>
      </c>
      <c r="B509" s="97" t="n">
        <v>20.2</v>
      </c>
      <c r="C509" t="s">
        <v>351</v>
      </c>
      <c r="D509" t="n">
        <v>75.3</v>
      </c>
      <c r="E509" s="103">
        <f>(C509-D509)</f>
        <v/>
      </c>
      <c r="F509" s="45">
        <f>((E509*0.2*0.8*1000)/B509)/1</f>
        <v/>
      </c>
      <c r="G509" t="s">
        <v>429</v>
      </c>
      <c r="H509" t="n">
        <v>94.5</v>
      </c>
      <c r="I509" s="103">
        <f>(G509-H509)</f>
        <v/>
      </c>
      <c r="J509" s="57">
        <f>(E509+I509)</f>
        <v/>
      </c>
      <c r="K509" s="57">
        <f>(J509/B509)*1000</f>
        <v/>
      </c>
      <c r="L509" s="2">
        <f>E509/J509</f>
        <v/>
      </c>
    </row>
    <row customHeight="1" ht="15.75" r="510" s="129" spans="1:56">
      <c r="A510" s="15" t="s">
        <v>81</v>
      </c>
      <c r="B510" s="97" t="n">
        <v>20.9</v>
      </c>
      <c r="C510" s="104" t="s">
        <v>272</v>
      </c>
      <c r="D510" s="105" t="n">
        <v>80.2</v>
      </c>
      <c r="E510" s="103">
        <f>(C510-D510)</f>
        <v/>
      </c>
      <c r="F510" s="45">
        <f>((E510*0.2*0.8*1000)/B510)/1</f>
        <v/>
      </c>
      <c r="G510" t="s">
        <v>289</v>
      </c>
      <c r="H510" t="n">
        <v>88</v>
      </c>
      <c r="I510" s="103">
        <f>(G510-H510)</f>
        <v/>
      </c>
      <c r="J510" s="57">
        <f>(E510+I510)</f>
        <v/>
      </c>
      <c r="K510" s="57">
        <f>(J510/B510)*1000</f>
        <v/>
      </c>
      <c r="L510" s="2">
        <f>E510/J510</f>
        <v/>
      </c>
    </row>
    <row customHeight="1" ht="15.75" r="511" s="129" spans="1:56">
      <c r="A511" s="15" t="s">
        <v>85</v>
      </c>
      <c r="B511" s="97" t="n">
        <v>22.2</v>
      </c>
      <c r="C511" s="104" t="s">
        <v>307</v>
      </c>
      <c r="D511" s="105" t="n">
        <v>78.10000000000001</v>
      </c>
      <c r="E511" s="103">
        <f>(C511-D511)</f>
        <v/>
      </c>
      <c r="F511" s="45">
        <f>((E511*0.2*0.8*1000)/B511)/1</f>
        <v/>
      </c>
      <c r="G511" t="s">
        <v>365</v>
      </c>
      <c r="H511" t="n">
        <v>88.89999999999999</v>
      </c>
      <c r="I511" s="103">
        <f>(G511-H511)</f>
        <v/>
      </c>
      <c r="J511" s="57">
        <f>(E511+I511)</f>
        <v/>
      </c>
      <c r="K511" s="57">
        <f>(J511/B511)*1000</f>
        <v/>
      </c>
      <c r="L511" s="2">
        <f>E511/J511</f>
        <v/>
      </c>
    </row>
    <row customHeight="1" ht="15.75" r="512" s="129" spans="1:56">
      <c r="A512" s="15" t="s">
        <v>89</v>
      </c>
      <c r="B512" s="97" t="n">
        <v>21.6</v>
      </c>
      <c r="C512" s="104" t="s">
        <v>292</v>
      </c>
      <c r="D512" s="105" t="n">
        <v>75.8</v>
      </c>
      <c r="E512" s="103">
        <f>(C512-D512)</f>
        <v/>
      </c>
      <c r="F512" s="45">
        <f>((E512*0.2*0.8*1000)/B512)/1</f>
        <v/>
      </c>
      <c r="G512" t="s">
        <v>224</v>
      </c>
      <c r="H512" t="n">
        <v>83.5</v>
      </c>
      <c r="I512" s="103">
        <f>(G512-H512)</f>
        <v/>
      </c>
      <c r="J512" s="57">
        <f>(E512+I512)</f>
        <v/>
      </c>
      <c r="K512" s="57">
        <f>(J512/B512)*1000</f>
        <v/>
      </c>
      <c r="L512" s="2">
        <f>E512/J512</f>
        <v/>
      </c>
    </row>
    <row customHeight="1" ht="15.75" r="513" s="129" spans="1:56">
      <c r="A513" s="15" t="s">
        <v>94</v>
      </c>
      <c r="B513" s="97" t="n">
        <v>22.4</v>
      </c>
      <c r="C513" s="104" t="s">
        <v>245</v>
      </c>
      <c r="D513" s="105" t="n">
        <v>60.6</v>
      </c>
      <c r="E513" s="103">
        <f>(C513-D513)</f>
        <v/>
      </c>
      <c r="F513" s="45">
        <f>((E513*0.2*0.8*1000)/B513)/1</f>
        <v/>
      </c>
      <c r="G513" t="s">
        <v>43</v>
      </c>
      <c r="H513" t="n">
        <v>81.5</v>
      </c>
      <c r="I513" s="103">
        <f>(G513-H513)</f>
        <v/>
      </c>
      <c r="J513" s="57">
        <f>(E513+I513)</f>
        <v/>
      </c>
      <c r="K513" s="57">
        <f>(J513/B513)*1000</f>
        <v/>
      </c>
      <c r="L513" s="2">
        <f>E513/J513</f>
        <v/>
      </c>
    </row>
    <row customHeight="1" ht="15.75" r="514" s="129" spans="1:56">
      <c r="A514" s="15" t="s">
        <v>99</v>
      </c>
      <c r="B514" s="97" t="n">
        <v>20.4</v>
      </c>
      <c r="C514" s="104" t="s">
        <v>428</v>
      </c>
      <c r="D514" s="105" t="n">
        <v>86.8</v>
      </c>
      <c r="E514" s="103">
        <f>(C514-D514)</f>
        <v/>
      </c>
      <c r="F514" s="45">
        <f>((E514*0.2*0.8*1000)/B514)/1</f>
        <v/>
      </c>
      <c r="G514" t="s">
        <v>43</v>
      </c>
      <c r="H514" t="n">
        <v>81.69999999999999</v>
      </c>
      <c r="I514" s="103">
        <f>(G514-H514)</f>
        <v/>
      </c>
      <c r="J514" s="57">
        <f>(E514+I514)</f>
        <v/>
      </c>
      <c r="K514" s="57">
        <f>(J514/B514)*1000</f>
        <v/>
      </c>
      <c r="L514" s="2">
        <f>E514/J514</f>
        <v/>
      </c>
    </row>
    <row customHeight="1" ht="15.75" r="515" s="129" spans="1:56">
      <c r="A515" s="15" t="s">
        <v>103</v>
      </c>
      <c r="B515" s="97" t="n">
        <v>23.5</v>
      </c>
      <c r="C515" s="104" t="s">
        <v>209</v>
      </c>
      <c r="D515" s="105" t="n">
        <v>76.7</v>
      </c>
      <c r="E515" s="103">
        <f>(C515-D515)</f>
        <v/>
      </c>
      <c r="F515" s="45">
        <f>((E515*0.2*0.8*1000)/B515)/1</f>
        <v/>
      </c>
      <c r="G515" t="s">
        <v>305</v>
      </c>
      <c r="H515" t="n">
        <v>84.09999999999999</v>
      </c>
      <c r="I515" s="103">
        <f>(G515-H515)</f>
        <v/>
      </c>
      <c r="J515" s="57">
        <f>(E515+I515)</f>
        <v/>
      </c>
      <c r="K515" s="57">
        <f>(J515/B515)*1000</f>
        <v/>
      </c>
      <c r="L515" s="2">
        <f>E515/J515</f>
        <v/>
      </c>
    </row>
    <row customHeight="1" ht="15.75" r="516" s="129" spans="1:56">
      <c r="A516" s="15" t="s">
        <v>108</v>
      </c>
      <c r="B516" s="97" t="n">
        <v>19</v>
      </c>
      <c r="C516" s="104" t="s">
        <v>424</v>
      </c>
      <c r="D516" s="105" t="n">
        <v>76.7</v>
      </c>
      <c r="E516" s="103">
        <f>(C516-D516)</f>
        <v/>
      </c>
      <c r="F516" s="45">
        <f>((E516*0.2*0.8*1000)/B516)/1</f>
        <v/>
      </c>
      <c r="G516" t="s">
        <v>197</v>
      </c>
      <c r="H516" t="n">
        <v>79.09999999999999</v>
      </c>
      <c r="I516" s="103">
        <f>(G516-H516)</f>
        <v/>
      </c>
      <c r="J516" s="57">
        <f>(E516+I516)</f>
        <v/>
      </c>
      <c r="K516" s="57">
        <f>(J516/B516)*1000</f>
        <v/>
      </c>
      <c r="L516" s="2">
        <f>E516/J516</f>
        <v/>
      </c>
    </row>
    <row customHeight="1" ht="15.75" r="517" s="129" spans="1:56">
      <c r="A517" s="15" t="s">
        <v>113</v>
      </c>
      <c r="B517" s="97" t="n">
        <v>22.6</v>
      </c>
      <c r="C517" s="104" t="s">
        <v>266</v>
      </c>
      <c r="D517" s="105" t="n">
        <v>77.2</v>
      </c>
      <c r="E517" s="103">
        <f>(C517-D517)</f>
        <v/>
      </c>
      <c r="F517" s="45">
        <f>((E517*0.2*0.8*1000)/B517)/1</f>
        <v/>
      </c>
      <c r="G517" t="s">
        <v>225</v>
      </c>
      <c r="H517" t="n">
        <v>88.09999999999999</v>
      </c>
      <c r="I517" s="103">
        <f>(G517-H517)</f>
        <v/>
      </c>
      <c r="J517" s="57">
        <f>(E517+I517)</f>
        <v/>
      </c>
      <c r="K517" s="57">
        <f>(J517/B517)*1000</f>
        <v/>
      </c>
      <c r="L517" s="2">
        <f>E517/J517</f>
        <v/>
      </c>
    </row>
    <row customHeight="1" ht="15.75" r="518" s="129" spans="1:56">
      <c r="A518" s="15" t="s">
        <v>117</v>
      </c>
      <c r="B518" s="97" t="n">
        <v>26</v>
      </c>
      <c r="C518" s="104" t="s">
        <v>231</v>
      </c>
      <c r="D518" s="105" t="n">
        <v>79.7</v>
      </c>
      <c r="E518" s="103">
        <f>(C518-D518)</f>
        <v/>
      </c>
      <c r="F518" s="45">
        <f>((E518*0.2*0.8*1000)/B518)/1</f>
        <v/>
      </c>
      <c r="G518" t="s">
        <v>193</v>
      </c>
      <c r="H518" t="n">
        <v>84.89999999999999</v>
      </c>
      <c r="I518" s="103">
        <f>(G518-H518)</f>
        <v/>
      </c>
      <c r="J518" s="57">
        <f>(E518+I518)</f>
        <v/>
      </c>
      <c r="K518" s="57">
        <f>(J518/B518)*1000</f>
        <v/>
      </c>
      <c r="L518" s="2">
        <f>E518/J518</f>
        <v/>
      </c>
    </row>
    <row customHeight="1" ht="15.75" r="519" s="129" spans="1:56">
      <c r="A519" s="15" t="s">
        <v>120</v>
      </c>
      <c r="B519" s="97" t="n">
        <v>26.5</v>
      </c>
      <c r="C519" s="104" t="s">
        <v>228</v>
      </c>
      <c r="D519" s="105" t="n">
        <v>80.40000000000001</v>
      </c>
      <c r="E519" s="103">
        <f>(C519-D519)</f>
        <v/>
      </c>
      <c r="F519" s="45">
        <f>((E519*0.2*0.8*1000)/B519)/1</f>
        <v/>
      </c>
      <c r="G519" t="s">
        <v>310</v>
      </c>
      <c r="H519" t="n">
        <v>75.19999999999999</v>
      </c>
      <c r="I519" s="103">
        <f>(G519-H519)</f>
        <v/>
      </c>
      <c r="J519" s="57">
        <f>(E519+I519)</f>
        <v/>
      </c>
      <c r="K519" s="57">
        <f>(J519/B519)*1000</f>
        <v/>
      </c>
      <c r="L519" s="2">
        <f>E519/J519</f>
        <v/>
      </c>
    </row>
    <row customHeight="1" ht="15.75" r="520" s="129" spans="1:56">
      <c r="A520" s="15" t="s">
        <v>125</v>
      </c>
      <c r="B520" s="97" t="n">
        <v>26.3</v>
      </c>
      <c r="C520" s="104" t="s">
        <v>327</v>
      </c>
      <c r="D520" s="105" t="n">
        <v>79</v>
      </c>
      <c r="E520" s="103">
        <f>(C520-D520)</f>
        <v/>
      </c>
      <c r="F520" s="45">
        <f>((E520*0.2*0.8*1000)/B520)/1</f>
        <v/>
      </c>
      <c r="G520" t="s">
        <v>208</v>
      </c>
      <c r="H520" t="n">
        <v>90</v>
      </c>
      <c r="I520" s="103">
        <f>(G520-H520)</f>
        <v/>
      </c>
      <c r="J520" s="57">
        <f>(E520+I520)</f>
        <v/>
      </c>
      <c r="K520" s="57">
        <f>(J520/B520)*1000</f>
        <v/>
      </c>
      <c r="L520" s="2">
        <f>E520/J520</f>
        <v/>
      </c>
    </row>
    <row customHeight="1" ht="15.75" r="521" s="129" spans="1:56">
      <c r="A521" s="15" t="s">
        <v>130</v>
      </c>
      <c r="B521" s="97" t="n">
        <v>23</v>
      </c>
      <c r="C521" s="104" t="s">
        <v>209</v>
      </c>
      <c r="D521" s="105" t="n">
        <v>76.90000000000001</v>
      </c>
      <c r="E521" s="103">
        <f>(C521-D521)</f>
        <v/>
      </c>
      <c r="F521" s="45">
        <f>((E521*0.2*0.8*1000)/B521)/1</f>
        <v/>
      </c>
      <c r="G521" t="s">
        <v>86</v>
      </c>
      <c r="H521" t="n">
        <v>85.69999999999999</v>
      </c>
      <c r="I521" s="103">
        <f>(G521-H521)</f>
        <v/>
      </c>
      <c r="J521" s="57">
        <f>(E521+I521)</f>
        <v/>
      </c>
      <c r="K521" s="57">
        <f>(J521/B521)*1000</f>
        <v/>
      </c>
      <c r="L521" s="2">
        <f>E521/J521</f>
        <v/>
      </c>
    </row>
    <row customHeight="1" ht="15.75" r="522" s="129" spans="1:56">
      <c r="A522" s="15" t="s">
        <v>134</v>
      </c>
      <c r="B522" s="97" t="n">
        <v>25.5</v>
      </c>
      <c r="C522" s="104" t="s">
        <v>222</v>
      </c>
      <c r="D522" s="105" t="n">
        <v>79.40000000000001</v>
      </c>
      <c r="E522" s="103">
        <f>(C522-D522)</f>
        <v/>
      </c>
      <c r="F522" s="45">
        <f>((E522*0.2*0.8*1000)/B522)/1</f>
        <v/>
      </c>
      <c r="G522" t="s">
        <v>302</v>
      </c>
      <c r="H522" t="n">
        <v>75.89999999999999</v>
      </c>
      <c r="I522" s="103">
        <f>(G522-H522)</f>
        <v/>
      </c>
      <c r="J522" s="57">
        <f>(E522+I522)</f>
        <v/>
      </c>
      <c r="K522" s="57">
        <f>(J522/B522)*1000</f>
        <v/>
      </c>
      <c r="L522" s="2">
        <f>E522/J522</f>
        <v/>
      </c>
    </row>
    <row customHeight="1" ht="15.75" r="523" s="129" spans="1:56">
      <c r="A523" s="15" t="s">
        <v>138</v>
      </c>
      <c r="B523" s="97" t="n">
        <v>25.4</v>
      </c>
      <c r="C523" s="104" t="s">
        <v>397</v>
      </c>
      <c r="D523" s="105" t="n">
        <v>87.40000000000001</v>
      </c>
      <c r="E523" s="103">
        <f>(C523-D523)</f>
        <v/>
      </c>
      <c r="F523" s="45">
        <f>((E523*0.2*0.8*1000)/B523)/1</f>
        <v/>
      </c>
      <c r="G523" t="s">
        <v>264</v>
      </c>
      <c r="H523" t="n">
        <v>78.89999999999999</v>
      </c>
      <c r="I523" s="103">
        <f>(G523-H523)</f>
        <v/>
      </c>
      <c r="J523" s="57">
        <f>(E523+I523)</f>
        <v/>
      </c>
      <c r="K523" s="57">
        <f>(J523/B523)*1000</f>
        <v/>
      </c>
      <c r="L523" s="2">
        <f>E523/J523</f>
        <v/>
      </c>
    </row>
    <row customHeight="1" ht="15.75" r="524" s="129" spans="1:56">
      <c r="A524" s="15" t="s">
        <v>143</v>
      </c>
      <c r="B524" s="97" t="n">
        <v>26.2</v>
      </c>
      <c r="C524" s="104" t="s">
        <v>357</v>
      </c>
      <c r="D524" s="105" t="n">
        <v>89.60000000000001</v>
      </c>
      <c r="E524" s="103">
        <f>(C524-D524)</f>
        <v/>
      </c>
      <c r="F524" s="45">
        <f>((E524*0.2*0.8*1000)/B524)/1</f>
        <v/>
      </c>
      <c r="G524" t="s">
        <v>320</v>
      </c>
      <c r="H524" t="n">
        <v>78</v>
      </c>
      <c r="I524" s="103">
        <f>(G524-H524)</f>
        <v/>
      </c>
      <c r="J524" s="57">
        <f>(E524+I524)</f>
        <v/>
      </c>
      <c r="K524" s="57">
        <f>(J524/B524)*1000</f>
        <v/>
      </c>
      <c r="L524" s="2">
        <f>E524/J524</f>
        <v/>
      </c>
    </row>
    <row customHeight="1" ht="15.75" r="525" s="129" spans="1:56">
      <c r="A525" s="15" t="s">
        <v>148</v>
      </c>
      <c r="B525" s="97" t="n">
        <v>24.5</v>
      </c>
      <c r="C525" s="104" t="s">
        <v>249</v>
      </c>
      <c r="D525" s="105" t="n">
        <v>74.90000000000001</v>
      </c>
      <c r="E525" s="103">
        <f>(C525-D525)</f>
        <v/>
      </c>
      <c r="F525" s="45">
        <f>((E525*0.2*0.8*1000)/B525)/1</f>
        <v/>
      </c>
      <c r="G525" t="s">
        <v>326</v>
      </c>
      <c r="H525" t="n">
        <v>78.3</v>
      </c>
      <c r="I525" s="103">
        <f>(G525-H525)</f>
        <v/>
      </c>
      <c r="J525" s="57">
        <f>(E525+I525)</f>
        <v/>
      </c>
      <c r="K525" s="57">
        <f>(J525/B525)*1000</f>
        <v/>
      </c>
      <c r="L525" s="2">
        <f>E525/J525</f>
        <v/>
      </c>
    </row>
    <row customHeight="1" ht="15.75" r="526" s="129" spans="1:56">
      <c r="A526" s="15" t="s">
        <v>150</v>
      </c>
      <c r="B526" s="97" t="n">
        <v>23.4</v>
      </c>
      <c r="C526" s="104" t="s">
        <v>408</v>
      </c>
      <c r="D526" s="105" t="n">
        <v>85.2</v>
      </c>
      <c r="E526" s="103">
        <f>(C526-D526)</f>
        <v/>
      </c>
      <c r="F526" s="45">
        <f>((E526*0.2*0.8*1000)/B526)/1</f>
        <v/>
      </c>
      <c r="G526" t="s">
        <v>221</v>
      </c>
      <c r="H526" t="n">
        <v>82.89999999999999</v>
      </c>
      <c r="I526" s="103">
        <f>(G526-H526)</f>
        <v/>
      </c>
      <c r="J526" s="57">
        <f>(E526+I526)</f>
        <v/>
      </c>
      <c r="K526" s="57">
        <f>(J526/B526)*1000</f>
        <v/>
      </c>
      <c r="L526" s="2">
        <f>E526/J526</f>
        <v/>
      </c>
    </row>
    <row customHeight="1" ht="15.75" r="527" s="129" spans="1:56">
      <c r="A527" s="15" t="s">
        <v>155</v>
      </c>
      <c r="B527" s="97" t="n">
        <v>24.4</v>
      </c>
      <c r="C527" s="104" t="s">
        <v>330</v>
      </c>
      <c r="D527" s="105" t="n">
        <v>88.10000000000001</v>
      </c>
      <c r="E527" s="103">
        <f>(C527-D527)</f>
        <v/>
      </c>
      <c r="F527" s="45">
        <f>((E527*0.2*0.8*1000)/B527)/1</f>
        <v/>
      </c>
      <c r="G527" t="s">
        <v>146</v>
      </c>
      <c r="H527" t="n">
        <v>84.09999999999999</v>
      </c>
      <c r="I527" s="103">
        <f>(G527-H527)</f>
        <v/>
      </c>
      <c r="J527" s="57">
        <f>(E527+I527)</f>
        <v/>
      </c>
      <c r="K527" s="57">
        <f>(J527/B527)*1000</f>
        <v/>
      </c>
      <c r="L527" s="2">
        <f>E527/J527</f>
        <v/>
      </c>
    </row>
    <row customHeight="1" ht="15.75" r="528" s="129" spans="1:56">
      <c r="A528" s="15" t="s">
        <v>159</v>
      </c>
      <c r="B528" s="97" t="n">
        <v>23.3</v>
      </c>
      <c r="C528" s="104" t="s">
        <v>128</v>
      </c>
      <c r="D528" s="104" t="n">
        <v>86.90000000000001</v>
      </c>
      <c r="E528" s="103">
        <f>(C528-D528)</f>
        <v/>
      </c>
      <c r="F528" s="45">
        <f>((E528*0.2*0.8*1000)/B528)/1</f>
        <v/>
      </c>
      <c r="G528" t="s">
        <v>231</v>
      </c>
      <c r="H528" t="n">
        <v>79.8</v>
      </c>
      <c r="I528" s="103">
        <f>(G528-H528)</f>
        <v/>
      </c>
      <c r="J528" s="57">
        <f>(E528+I528)</f>
        <v/>
      </c>
      <c r="K528" s="57">
        <f>(J528/B528)*1000</f>
        <v/>
      </c>
      <c r="L528" s="2">
        <f>E528/J528</f>
        <v/>
      </c>
    </row>
    <row customHeight="1" ht="15.75" r="529" s="129" spans="1:56">
      <c r="A529" s="15" t="s">
        <v>163</v>
      </c>
      <c r="B529" s="97" t="n">
        <v>26</v>
      </c>
      <c r="C529" s="104" t="s">
        <v>314</v>
      </c>
      <c r="D529" s="104" t="n">
        <v>79.40000000000001</v>
      </c>
      <c r="E529" s="103">
        <f>(C529-D529)</f>
        <v/>
      </c>
      <c r="F529" s="45">
        <f>((E529*0.2*0.8*1000)/B529)/1</f>
        <v/>
      </c>
      <c r="G529" t="s">
        <v>358</v>
      </c>
      <c r="H529" t="n">
        <v>81.19999999999999</v>
      </c>
      <c r="I529" s="103">
        <f>(G529-H529)</f>
        <v/>
      </c>
      <c r="J529" s="57">
        <f>(E529+I529)</f>
        <v/>
      </c>
      <c r="K529" s="57">
        <f>(J529/B529)*1000</f>
        <v/>
      </c>
      <c r="L529" s="2">
        <f>E529/J529</f>
        <v/>
      </c>
    </row>
    <row customHeight="1" ht="15.75" r="530" s="129" spans="1:56">
      <c r="A530" s="15" t="s">
        <v>167</v>
      </c>
      <c r="B530" s="97" t="n">
        <v>23.8</v>
      </c>
      <c r="C530" s="104" t="s">
        <v>388</v>
      </c>
      <c r="D530" s="104" t="n">
        <v>76.7</v>
      </c>
      <c r="E530" s="103">
        <f>(C530-D530)</f>
        <v/>
      </c>
      <c r="F530" s="45">
        <f>((E530*0.2*0.8*1000)/B530)/1</f>
        <v/>
      </c>
      <c r="G530" t="s">
        <v>127</v>
      </c>
      <c r="H530" t="n">
        <v>81</v>
      </c>
      <c r="I530" s="103">
        <f>(G530-H530)</f>
        <v/>
      </c>
      <c r="J530" s="57">
        <f>(E530+I530)</f>
        <v/>
      </c>
      <c r="K530" s="57">
        <f>(J530/B530)*1000</f>
        <v/>
      </c>
      <c r="L530" s="2">
        <f>E530/J530</f>
        <v/>
      </c>
    </row>
    <row customHeight="1" ht="15.75" r="531" s="129" spans="1:56">
      <c r="A531" s="15" t="s">
        <v>171</v>
      </c>
      <c r="B531" s="97" t="n">
        <v>25.4</v>
      </c>
      <c r="C531" s="104" t="s">
        <v>208</v>
      </c>
      <c r="D531" s="104" t="n">
        <v>89.40000000000001</v>
      </c>
      <c r="E531" s="103">
        <f>(C531-D531)</f>
        <v/>
      </c>
      <c r="F531" s="45">
        <f>((E531*0.2*0.8*1000)/B531)/1</f>
        <v/>
      </c>
      <c r="G531" t="s">
        <v>357</v>
      </c>
      <c r="H531" t="n">
        <v>90.3</v>
      </c>
      <c r="I531" s="103">
        <f>(G531-H531)</f>
        <v/>
      </c>
      <c r="J531" s="57">
        <f>(E531+I531)</f>
        <v/>
      </c>
      <c r="K531" s="57">
        <f>(J531/B531)*1000</f>
        <v/>
      </c>
      <c r="L531" s="2">
        <f>E531/J531</f>
        <v/>
      </c>
    </row>
    <row customHeight="1" ht="15.75" r="532" s="129" spans="1:56">
      <c r="A532" s="15" t="s">
        <v>175</v>
      </c>
      <c r="B532" s="97" t="n">
        <v>26.3</v>
      </c>
      <c r="C532" s="104" t="s">
        <v>173</v>
      </c>
      <c r="D532" s="104" t="n">
        <v>89.2</v>
      </c>
      <c r="E532" s="103">
        <f>(C532-D532)</f>
        <v/>
      </c>
      <c r="F532" s="45">
        <f>((E532*0.2*0.8*1000)/B532)/1</f>
        <v/>
      </c>
      <c r="G532" t="s">
        <v>295</v>
      </c>
      <c r="H532" t="n">
        <v>79.59999999999999</v>
      </c>
      <c r="I532" s="103">
        <f>(G532-H532)</f>
        <v/>
      </c>
      <c r="J532" s="57">
        <f>(E532+I532)</f>
        <v/>
      </c>
      <c r="K532" s="57">
        <f>(J532/B532)*1000</f>
        <v/>
      </c>
      <c r="L532" s="2">
        <f>E532/J532</f>
        <v/>
      </c>
    </row>
    <row customHeight="1" ht="15.75" r="533" s="129" spans="1:56">
      <c r="A533" s="15" t="s">
        <v>178</v>
      </c>
      <c r="B533" s="97" t="n">
        <v>26.1</v>
      </c>
      <c r="C533" s="104" t="s">
        <v>231</v>
      </c>
      <c r="D533" s="104" t="n">
        <v>79.3</v>
      </c>
      <c r="E533" s="103">
        <f>(C533-D533)</f>
        <v/>
      </c>
      <c r="F533" s="45">
        <f>((E533*0.2*0.8*1000)/B533)/1</f>
        <v/>
      </c>
      <c r="G533" t="s">
        <v>274</v>
      </c>
      <c r="H533" t="n">
        <v>77.8</v>
      </c>
      <c r="I533" s="103">
        <f>(G533-H533)</f>
        <v/>
      </c>
      <c r="J533" s="57">
        <f>(E533+I533)</f>
        <v/>
      </c>
      <c r="K533" s="57">
        <f>(J533/B533)*1000</f>
        <v/>
      </c>
      <c r="L533" s="2">
        <f>E533/J533</f>
        <v/>
      </c>
    </row>
    <row customHeight="1" ht="15.75" r="534" s="129" spans="1:56">
      <c r="A534" s="15" t="s">
        <v>182</v>
      </c>
      <c r="B534" s="97" t="n">
        <v>26.5</v>
      </c>
      <c r="C534" s="104" t="s">
        <v>210</v>
      </c>
      <c r="D534" s="104" t="n">
        <v>82.7</v>
      </c>
      <c r="E534" s="103">
        <f>(C534-D534)</f>
        <v/>
      </c>
      <c r="F534" s="45">
        <f>((E534*0.2*0.8*1000)/B534)/1</f>
        <v/>
      </c>
      <c r="G534" t="s">
        <v>230</v>
      </c>
      <c r="H534" t="n">
        <v>86.89999999999999</v>
      </c>
      <c r="I534" s="103">
        <f>(G534-H534)</f>
        <v/>
      </c>
      <c r="J534" s="57">
        <f>(E534+I534)</f>
        <v/>
      </c>
      <c r="K534" s="57">
        <f>(J534/B534)*1000</f>
        <v/>
      </c>
      <c r="L534" s="2">
        <f>E534/J534</f>
        <v/>
      </c>
    </row>
    <row customHeight="1" ht="15.75" r="535" s="129" spans="1:56">
      <c r="A535" s="15" t="s">
        <v>187</v>
      </c>
      <c r="B535" s="97" t="n">
        <v>27.3</v>
      </c>
      <c r="C535" s="104" t="s">
        <v>288</v>
      </c>
      <c r="D535" s="104" t="n">
        <v>79.3</v>
      </c>
      <c r="E535" s="103">
        <f>(C535-D535)</f>
        <v/>
      </c>
      <c r="F535" s="45">
        <f>((E535*0.2*0.8*1000)/B535)/1</f>
        <v/>
      </c>
      <c r="G535" t="s">
        <v>80</v>
      </c>
      <c r="H535" t="n">
        <v>87.8</v>
      </c>
      <c r="I535" s="103">
        <f>(G535-H535)</f>
        <v/>
      </c>
      <c r="J535" s="57">
        <f>(E535+I535)</f>
        <v/>
      </c>
      <c r="K535" s="57">
        <f>(J535/B535)*1000</f>
        <v/>
      </c>
      <c r="L535" s="2">
        <f>E535/J535</f>
        <v/>
      </c>
    </row>
    <row customHeight="1" ht="15.75" r="536" s="129" spans="1:56">
      <c r="A536" s="15" t="s">
        <v>191</v>
      </c>
      <c r="B536" s="97" t="n">
        <v>23</v>
      </c>
      <c r="C536" s="104" t="s">
        <v>219</v>
      </c>
      <c r="D536" s="104" t="n">
        <v>84.8</v>
      </c>
      <c r="E536" s="103">
        <f>(C536-D536)</f>
        <v/>
      </c>
      <c r="F536" s="45">
        <f>((E536*0.2*0.8*1000)/B536)/1</f>
        <v/>
      </c>
      <c r="G536" t="s">
        <v>425</v>
      </c>
      <c r="H536" t="n">
        <v>94.5</v>
      </c>
      <c r="I536" s="103">
        <f>(G536-H536)</f>
        <v/>
      </c>
      <c r="J536" s="57">
        <f>(E536+I536)</f>
        <v/>
      </c>
      <c r="K536" s="57">
        <f>(J536/B536)*1000</f>
        <v/>
      </c>
      <c r="L536" s="2">
        <f>E536/J536</f>
        <v/>
      </c>
    </row>
    <row customHeight="1" ht="15.75" r="537" s="129" spans="1:56" thickBot="1">
      <c r="A537" s="15" t="s">
        <v>196</v>
      </c>
      <c r="B537" s="97" t="n">
        <v>25.4</v>
      </c>
      <c r="C537" s="104" t="s">
        <v>305</v>
      </c>
      <c r="D537" s="104" t="n">
        <v>82.8</v>
      </c>
      <c r="E537" s="103">
        <f>(C537-D537)</f>
        <v/>
      </c>
      <c r="F537" s="45">
        <f>((E537*0.2*0.8*1000)/B537)/1</f>
        <v/>
      </c>
      <c r="G537" t="s">
        <v>422</v>
      </c>
      <c r="H537" t="n">
        <v>74.8</v>
      </c>
      <c r="I537" s="103">
        <f>(G537-H537)</f>
        <v/>
      </c>
      <c r="J537" s="57">
        <f>(E537+I537)</f>
        <v/>
      </c>
      <c r="K537" s="57">
        <f>(J537/B537)*1000</f>
        <v/>
      </c>
      <c r="L537" s="2">
        <f>E537/J537</f>
        <v/>
      </c>
    </row>
    <row customHeight="1" ht="15.75" r="538" s="129" spans="1:56">
      <c r="A538" s="16" t="s">
        <v>200</v>
      </c>
      <c r="B538" s="106">
        <f>AVERAGE(B498:B527)</f>
        <v/>
      </c>
      <c r="C538" s="107" t="n"/>
      <c r="D538" s="107" t="n"/>
      <c r="E538" s="5">
        <f>AVERAGE(E498:E527)</f>
        <v/>
      </c>
      <c r="F538" s="106">
        <f>AVERAGE(F498:F527)</f>
        <v/>
      </c>
      <c r="G538" s="107" t="n"/>
      <c r="H538" s="107" t="n"/>
      <c r="I538" s="5">
        <f>AVERAGE(I498:I527)</f>
        <v/>
      </c>
      <c r="J538" s="106">
        <f>AVERAGE(J498:J527)</f>
        <v/>
      </c>
      <c r="K538" s="106">
        <f>AVERAGE(K498:K527)</f>
        <v/>
      </c>
      <c r="L538" s="106">
        <f>AVERAGE(L498:L527)</f>
        <v/>
      </c>
    </row>
    <row customHeight="1" ht="15.75" r="539" s="129" spans="1:56" thickBot="1">
      <c r="A539" s="17" t="s">
        <v>14</v>
      </c>
      <c r="B539" s="6">
        <f>STDEV(B498:B527)/SQRT(COUNTA(B498:B527))</f>
        <v/>
      </c>
      <c r="C539" s="108" t="n"/>
      <c r="D539" s="108" t="n"/>
      <c r="E539" s="8" t="n"/>
      <c r="F539" s="6">
        <f>STDEV(F498:F527)/SQRT(COUNTA(F498:F527))</f>
        <v/>
      </c>
      <c r="G539" s="108" t="n"/>
      <c r="H539" s="108" t="n"/>
      <c r="I539" s="8" t="n"/>
      <c r="J539" s="6">
        <f>STDEV(J498:J527)/SQRT(COUNTA(J498:J527))</f>
        <v/>
      </c>
      <c r="K539" s="6">
        <f>STDEV(K498:K527)/SQRT(COUNTA(K498:K527))</f>
        <v/>
      </c>
      <c r="L539" s="6">
        <f>STDEV(L498:L527)/SQRT(COUNTA(L498:L527))</f>
        <v/>
      </c>
    </row>
    <row customHeight="1" ht="15.75" r="540" s="129" spans="1:56" thickBot="1">
      <c r="A540" s="76" t="n"/>
      <c r="B540" s="77" t="n"/>
      <c r="C540" s="113" t="n"/>
      <c r="D540" s="114" t="n"/>
      <c r="E540" s="115" t="n"/>
      <c r="F540" s="78" t="n"/>
      <c r="G540" s="114" t="n"/>
      <c r="H540" s="113" t="n"/>
      <c r="I540" s="115" t="n"/>
      <c r="J540" s="79" t="n"/>
      <c r="K540" s="79" t="n"/>
      <c r="L540" s="80" t="n"/>
    </row>
    <row customHeight="1" ht="15.75" r="541" s="129" spans="1:56" thickBot="1">
      <c r="A541" s="14" t="s">
        <v>430</v>
      </c>
      <c r="B541" s="54" t="n"/>
      <c r="C541" s="127" t="s">
        <v>17</v>
      </c>
      <c r="F541" s="58" t="n"/>
      <c r="G541" s="127" t="s">
        <v>18</v>
      </c>
      <c r="J541" s="132" t="s">
        <v>19</v>
      </c>
    </row>
    <row customHeight="1" ht="15.75" r="542" s="129" spans="1:56" thickBot="1">
      <c r="A542" s="38" t="s">
        <v>431</v>
      </c>
      <c r="B542" s="9" t="s">
        <v>22</v>
      </c>
      <c r="C542" s="99" t="s">
        <v>23</v>
      </c>
      <c r="D542" s="100" t="s">
        <v>24</v>
      </c>
      <c r="E542" s="43" t="s">
        <v>25</v>
      </c>
      <c r="F542" s="59" t="s">
        <v>26</v>
      </c>
      <c r="G542" s="101" t="s">
        <v>23</v>
      </c>
      <c r="H542" s="102" t="s">
        <v>24</v>
      </c>
      <c r="I542" s="43" t="s">
        <v>25</v>
      </c>
      <c r="J542" s="61" t="s">
        <v>27</v>
      </c>
      <c r="K542" s="62" t="s">
        <v>28</v>
      </c>
      <c r="L542" s="63" t="s">
        <v>29</v>
      </c>
    </row>
    <row customHeight="1" ht="15.75" r="543" s="129" spans="1:56">
      <c r="A543" s="15" t="s">
        <v>31</v>
      </c>
      <c r="B543" s="97" t="n">
        <v>20.9</v>
      </c>
      <c r="C543" t="s">
        <v>432</v>
      </c>
      <c r="D543" t="n">
        <v>90.19999999999999</v>
      </c>
      <c r="E543" s="103">
        <f>(C543-D543)</f>
        <v/>
      </c>
      <c r="F543" s="45">
        <f>((E543*0.2*0.8*1000)/B543)/1</f>
        <v/>
      </c>
      <c r="G543" t="s">
        <v>433</v>
      </c>
      <c r="H543" t="n">
        <v>74.8</v>
      </c>
      <c r="I543" s="103">
        <f>(G543-H543)</f>
        <v/>
      </c>
      <c r="J543" s="57">
        <f>(E543+I543)</f>
        <v/>
      </c>
      <c r="K543" s="57">
        <f>(J543/B543)*1000</f>
        <v/>
      </c>
      <c r="L543" s="2">
        <f>E543/J543</f>
        <v/>
      </c>
    </row>
    <row customHeight="1" ht="15.75" r="544" s="129" spans="1:56">
      <c r="A544" s="15" t="s">
        <v>36</v>
      </c>
      <c r="B544" s="97" t="n">
        <v>22.3</v>
      </c>
      <c r="C544" t="s">
        <v>434</v>
      </c>
      <c r="D544" t="n">
        <v>78.69999999999999</v>
      </c>
      <c r="E544" s="103">
        <f>(C544-D544)</f>
        <v/>
      </c>
      <c r="F544" s="45">
        <f>((E544*0.2*0.8*1000)/B544)/1</f>
        <v/>
      </c>
      <c r="G544" t="s">
        <v>435</v>
      </c>
      <c r="H544" t="n">
        <v>86.8</v>
      </c>
      <c r="I544" s="103">
        <f>(G544-H544)</f>
        <v/>
      </c>
      <c r="J544" s="57">
        <f>(E544+I544)</f>
        <v/>
      </c>
      <c r="K544" s="57">
        <f>(J544/B544)*1000</f>
        <v/>
      </c>
      <c r="L544" s="2">
        <f>E544/J544</f>
        <v/>
      </c>
    </row>
    <row customHeight="1" ht="15.75" r="545" s="129" spans="1:56">
      <c r="A545" s="15" t="s">
        <v>41</v>
      </c>
      <c r="B545" s="97" t="n">
        <v>22.4</v>
      </c>
      <c r="C545" t="s">
        <v>436</v>
      </c>
      <c r="D545" t="n">
        <v>81.19999999999999</v>
      </c>
      <c r="E545" s="103">
        <f>(C545-D545)</f>
        <v/>
      </c>
      <c r="F545" s="45">
        <f>((E545*0.2*0.8*1000)/B545)/1</f>
        <v/>
      </c>
      <c r="G545" t="s">
        <v>437</v>
      </c>
      <c r="H545" t="n">
        <v>87.7</v>
      </c>
      <c r="I545" s="103">
        <f>(G545-H545)</f>
        <v/>
      </c>
      <c r="J545" s="57">
        <f>(E545+I545)</f>
        <v/>
      </c>
      <c r="K545" s="57">
        <f>(J545/B545)*1000</f>
        <v/>
      </c>
      <c r="L545" s="2">
        <f>E545/J545</f>
        <v/>
      </c>
    </row>
    <row customHeight="1" ht="15.75" r="546" s="129" spans="1:56">
      <c r="A546" s="15" t="s">
        <v>46</v>
      </c>
      <c r="B546" s="97" t="n">
        <v>21.8</v>
      </c>
      <c r="C546" t="s">
        <v>438</v>
      </c>
      <c r="D546" t="n">
        <v>85.39999999999999</v>
      </c>
      <c r="E546" s="103">
        <f>(C546-D546)</f>
        <v/>
      </c>
      <c r="F546" s="45">
        <f>((E546*0.2*0.8*1000)/B546)/1</f>
        <v/>
      </c>
      <c r="G546" t="s">
        <v>439</v>
      </c>
      <c r="H546" t="n">
        <v>76.90000000000001</v>
      </c>
      <c r="I546" s="103">
        <f>(G546-H546)</f>
        <v/>
      </c>
      <c r="J546" s="57">
        <f>(E546+I546)</f>
        <v/>
      </c>
      <c r="K546" s="57">
        <f>(J546/B546)*1000</f>
        <v/>
      </c>
      <c r="L546" s="2">
        <f>E546/J546</f>
        <v/>
      </c>
    </row>
    <row customHeight="1" ht="15.75" r="547" s="129" spans="1:56">
      <c r="A547" s="15" t="s">
        <v>50</v>
      </c>
      <c r="B547" s="97" t="n">
        <v>19.1</v>
      </c>
      <c r="C547" t="s">
        <v>440</v>
      </c>
      <c r="D547" t="n">
        <v>76.5</v>
      </c>
      <c r="E547" s="103">
        <f>(C547-D547)</f>
        <v/>
      </c>
      <c r="F547" s="45">
        <f>((E547*0.2*0.8*1000)/B547)/1</f>
        <v/>
      </c>
      <c r="G547" t="s">
        <v>441</v>
      </c>
      <c r="H547" t="n">
        <v>78.2</v>
      </c>
      <c r="I547" s="103">
        <f>(G547-H547)</f>
        <v/>
      </c>
      <c r="J547" s="57">
        <f>(E547+I547)</f>
        <v/>
      </c>
      <c r="K547" s="57">
        <f>(J547/B547)*1000</f>
        <v/>
      </c>
      <c r="L547" s="2">
        <f>E547/J547</f>
        <v/>
      </c>
    </row>
    <row customHeight="1" ht="15.75" r="548" s="129" spans="1:56">
      <c r="A548" s="15" t="s">
        <v>54</v>
      </c>
      <c r="B548" s="97" t="n">
        <v>22</v>
      </c>
      <c r="C548" t="s">
        <v>442</v>
      </c>
      <c r="D548" t="n">
        <v>82.19999999999999</v>
      </c>
      <c r="E548" s="103">
        <f>(C548-D548)</f>
        <v/>
      </c>
      <c r="F548" s="45">
        <f>((E548*0.2*0.8*1000)/B548)/1</f>
        <v/>
      </c>
      <c r="G548" t="s">
        <v>443</v>
      </c>
      <c r="H548" t="n">
        <v>80.5</v>
      </c>
      <c r="I548" s="103">
        <f>(G548-H548)</f>
        <v/>
      </c>
      <c r="J548" s="57">
        <f>(E548+I548)</f>
        <v/>
      </c>
      <c r="K548" s="57">
        <f>(J548/B548)*1000</f>
        <v/>
      </c>
      <c r="L548" s="2">
        <f>E548/J548</f>
        <v/>
      </c>
    </row>
    <row customHeight="1" ht="15.75" r="549" s="129" spans="1:56">
      <c r="A549" s="15" t="s">
        <v>58</v>
      </c>
      <c r="B549" s="97" t="n">
        <v>21.5</v>
      </c>
      <c r="C549" t="s">
        <v>444</v>
      </c>
      <c r="D549" t="n">
        <v>81.8</v>
      </c>
      <c r="E549" s="103">
        <f>(C549-D549)</f>
        <v/>
      </c>
      <c r="F549" s="45">
        <f>((E549*0.2*0.8*1000)/B549)/1</f>
        <v/>
      </c>
      <c r="G549" t="s">
        <v>445</v>
      </c>
      <c r="H549" t="n">
        <v>85.8</v>
      </c>
      <c r="I549" s="103">
        <f>(G549-H549)</f>
        <v/>
      </c>
      <c r="J549" s="57">
        <f>(E549+I549)</f>
        <v/>
      </c>
      <c r="K549" s="57">
        <f>(J549/B549)*1000</f>
        <v/>
      </c>
      <c r="L549" s="2">
        <f>E549/J549</f>
        <v/>
      </c>
    </row>
    <row customHeight="1" ht="15.75" r="550" s="129" spans="1:56">
      <c r="A550" s="15" t="s">
        <v>62</v>
      </c>
      <c r="B550" s="97" t="n">
        <v>20.5</v>
      </c>
      <c r="C550" t="s">
        <v>446</v>
      </c>
      <c r="D550" t="n">
        <v>84.09999999999999</v>
      </c>
      <c r="E550" s="103">
        <f>(C550-D550)</f>
        <v/>
      </c>
      <c r="F550" s="45">
        <f>((E550*0.2*0.8*1000)/B550)/1</f>
        <v/>
      </c>
      <c r="G550" t="s">
        <v>441</v>
      </c>
      <c r="H550" t="n">
        <v>79</v>
      </c>
      <c r="I550" s="103">
        <f>(G550-H550)</f>
        <v/>
      </c>
      <c r="J550" s="57">
        <f>(E550+I550)</f>
        <v/>
      </c>
      <c r="K550" s="57">
        <f>(J550/B550)*1000</f>
        <v/>
      </c>
      <c r="L550" s="2">
        <f>E550/J550</f>
        <v/>
      </c>
    </row>
    <row customHeight="1" ht="15.75" r="551" s="129" spans="1:56">
      <c r="A551" s="15" t="s">
        <v>67</v>
      </c>
      <c r="B551" s="97" t="n">
        <v>20.6</v>
      </c>
      <c r="C551" t="s">
        <v>447</v>
      </c>
      <c r="D551" t="n">
        <v>81.89999999999999</v>
      </c>
      <c r="E551" s="103">
        <f>(C551-D551)</f>
        <v/>
      </c>
      <c r="F551" s="45">
        <f>((E551*0.2*0.8*1000)/B551)/1</f>
        <v/>
      </c>
      <c r="G551" t="s">
        <v>448</v>
      </c>
      <c r="H551" t="n">
        <v>83.60000000000001</v>
      </c>
      <c r="I551" s="103">
        <f>(G551-H551)</f>
        <v/>
      </c>
      <c r="J551" s="57">
        <f>(E551+I551)</f>
        <v/>
      </c>
      <c r="K551" s="57">
        <f>(J551/B551)*1000</f>
        <v/>
      </c>
      <c r="L551" s="2">
        <f>E551/J551</f>
        <v/>
      </c>
    </row>
    <row customHeight="1" ht="15.75" r="552" s="129" spans="1:56">
      <c r="A552" s="15" t="s">
        <v>71</v>
      </c>
      <c r="B552" s="97" t="n">
        <v>19.7</v>
      </c>
      <c r="C552" t="s">
        <v>449</v>
      </c>
      <c r="D552" t="n">
        <v>88.19999999999999</v>
      </c>
      <c r="E552" s="103">
        <f>(C552-D552)</f>
        <v/>
      </c>
      <c r="F552" s="45">
        <f>((E552*0.2*0.8*1000)/B552)/1</f>
        <v/>
      </c>
      <c r="G552" t="s">
        <v>450</v>
      </c>
      <c r="H552" t="n">
        <v>84.2</v>
      </c>
      <c r="I552" s="103">
        <f>(G552-H552)</f>
        <v/>
      </c>
      <c r="J552" s="57">
        <f>(E552+I552)</f>
        <v/>
      </c>
      <c r="K552" s="57">
        <f>(J552/B552)*1000</f>
        <v/>
      </c>
      <c r="L552" s="2">
        <f>E552/J552</f>
        <v/>
      </c>
    </row>
    <row customHeight="1" ht="15.75" r="553" s="129" spans="1:56">
      <c r="A553" s="15" t="s">
        <v>75</v>
      </c>
      <c r="B553" s="97" t="n">
        <v>21.3</v>
      </c>
      <c r="C553" t="s">
        <v>451</v>
      </c>
      <c r="D553" t="n">
        <v>81.59999999999999</v>
      </c>
      <c r="E553" s="103">
        <f>(C553-D553)</f>
        <v/>
      </c>
      <c r="F553" s="45">
        <f>((E553*0.2*0.8*1000)/B553)/1</f>
        <v/>
      </c>
      <c r="G553" t="s">
        <v>452</v>
      </c>
      <c r="H553" t="n">
        <v>85.40000000000001</v>
      </c>
      <c r="I553" s="103">
        <f>(G553-H553)</f>
        <v/>
      </c>
      <c r="J553" s="57">
        <f>(E553+I553)</f>
        <v/>
      </c>
      <c r="K553" s="57">
        <f>(J553/B553)*1000</f>
        <v/>
      </c>
      <c r="L553" s="2">
        <f>E553/J553</f>
        <v/>
      </c>
    </row>
    <row customHeight="1" ht="15.75" r="554" s="129" spans="1:56">
      <c r="A554" s="15" t="s">
        <v>78</v>
      </c>
      <c r="B554" s="97" t="n">
        <v>20.2</v>
      </c>
      <c r="C554" t="s">
        <v>453</v>
      </c>
      <c r="D554" t="n">
        <v>87.3</v>
      </c>
      <c r="E554" s="103">
        <f>(C554-D554)</f>
        <v/>
      </c>
      <c r="F554" s="45">
        <f>((E554*0.2*0.8*1000)/B554)/1</f>
        <v/>
      </c>
      <c r="G554" t="s">
        <v>454</v>
      </c>
      <c r="H554" t="n">
        <v>93.2</v>
      </c>
      <c r="I554" s="103">
        <f>(G554-H554)</f>
        <v/>
      </c>
      <c r="J554" s="57">
        <f>(E554+I554)</f>
        <v/>
      </c>
      <c r="K554" s="57">
        <f>(J554/B554)*1000</f>
        <v/>
      </c>
      <c r="L554" s="2">
        <f>E554/J554</f>
        <v/>
      </c>
    </row>
    <row customHeight="1" ht="15.75" r="555" s="129" spans="1:56">
      <c r="A555" s="15" t="s">
        <v>81</v>
      </c>
      <c r="B555" s="97" t="n">
        <v>20.9</v>
      </c>
      <c r="C555" s="104" t="s">
        <v>455</v>
      </c>
      <c r="D555" s="105" t="n">
        <v>77.39999999999999</v>
      </c>
      <c r="E555" s="103">
        <f>(C555-D555)</f>
        <v/>
      </c>
      <c r="F555" s="45">
        <f>((E555*0.2*0.8*1000)/B555)/1</f>
        <v/>
      </c>
      <c r="G555" t="s">
        <v>456</v>
      </c>
      <c r="H555" t="n">
        <v>79</v>
      </c>
      <c r="I555" s="103">
        <f>(G555-H555)</f>
        <v/>
      </c>
      <c r="J555" s="57">
        <f>(E555+I555)</f>
        <v/>
      </c>
      <c r="K555" s="57">
        <f>(J555/B555)*1000</f>
        <v/>
      </c>
      <c r="L555" s="2">
        <f>E555/J555</f>
        <v/>
      </c>
    </row>
    <row customHeight="1" ht="15.75" r="556" s="129" spans="1:56">
      <c r="A556" s="15" t="s">
        <v>85</v>
      </c>
      <c r="B556" s="97" t="n">
        <v>22.2</v>
      </c>
      <c r="C556" s="104" t="s">
        <v>457</v>
      </c>
      <c r="D556" s="105" t="n">
        <v>75.19999999999999</v>
      </c>
      <c r="E556" s="103">
        <f>(C556-D556)</f>
        <v/>
      </c>
      <c r="F556" s="45">
        <f>((E556*0.2*0.8*1000)/B556)/1</f>
        <v/>
      </c>
      <c r="G556" t="s">
        <v>458</v>
      </c>
      <c r="H556" t="n">
        <v>85.90000000000001</v>
      </c>
      <c r="I556" s="103">
        <f>(G556-H556)</f>
        <v/>
      </c>
      <c r="J556" s="57">
        <f>(E556+I556)</f>
        <v/>
      </c>
      <c r="K556" s="57">
        <f>(J556/B556)*1000</f>
        <v/>
      </c>
      <c r="L556" s="2">
        <f>E556/J556</f>
        <v/>
      </c>
    </row>
    <row customHeight="1" ht="15.75" r="557" s="129" spans="1:56">
      <c r="A557" s="15" t="s">
        <v>89</v>
      </c>
      <c r="B557" s="97" t="n">
        <v>21.6</v>
      </c>
      <c r="C557" s="104" t="s">
        <v>459</v>
      </c>
      <c r="D557" s="105" t="n">
        <v>88.89999999999999</v>
      </c>
      <c r="E557" s="103">
        <f>(C557-D557)</f>
        <v/>
      </c>
      <c r="F557" s="45">
        <f>((E557*0.2*0.8*1000)/B557)/1</f>
        <v/>
      </c>
      <c r="G557" t="s">
        <v>460</v>
      </c>
      <c r="H557" t="n">
        <v>81.90000000000001</v>
      </c>
      <c r="I557" s="103">
        <f>(G557-H557)</f>
        <v/>
      </c>
      <c r="J557" s="57">
        <f>(E557+I557)</f>
        <v/>
      </c>
      <c r="K557" s="57">
        <f>(J557/B557)*1000</f>
        <v/>
      </c>
      <c r="L557" s="2">
        <f>E557/J557</f>
        <v/>
      </c>
    </row>
    <row customHeight="1" ht="15.75" r="558" s="129" spans="1:56">
      <c r="A558" s="15" t="s">
        <v>94</v>
      </c>
      <c r="B558" s="97" t="n">
        <v>22.4</v>
      </c>
      <c r="C558" s="104" t="s">
        <v>448</v>
      </c>
      <c r="D558" s="105" t="n">
        <v>83</v>
      </c>
      <c r="E558" s="103">
        <f>(C558-D558)</f>
        <v/>
      </c>
      <c r="F558" s="45">
        <f>((E558*0.2*0.8*1000)/B558)/1</f>
        <v/>
      </c>
      <c r="G558" t="s">
        <v>461</v>
      </c>
      <c r="H558" t="n">
        <v>79.5</v>
      </c>
      <c r="I558" s="103">
        <f>(G558-H558)</f>
        <v/>
      </c>
      <c r="J558" s="57">
        <f>(E558+I558)</f>
        <v/>
      </c>
      <c r="K558" s="57">
        <f>(J558/B558)*1000</f>
        <v/>
      </c>
      <c r="L558" s="2">
        <f>E558/J558</f>
        <v/>
      </c>
    </row>
    <row customHeight="1" ht="15.75" r="559" s="129" spans="1:56">
      <c r="A559" s="15" t="s">
        <v>99</v>
      </c>
      <c r="B559" s="97" t="n">
        <v>20.4</v>
      </c>
      <c r="C559" s="104" t="s">
        <v>462</v>
      </c>
      <c r="D559" s="105" t="n">
        <v>82.3</v>
      </c>
      <c r="E559" s="103">
        <f>(C559-D559)</f>
        <v/>
      </c>
      <c r="F559" s="45">
        <f>((E559*0.2*0.8*1000)/B559)/1</f>
        <v/>
      </c>
      <c r="G559" t="s">
        <v>463</v>
      </c>
      <c r="H559" t="n">
        <v>79.7</v>
      </c>
      <c r="I559" s="103">
        <f>(G559-H559)</f>
        <v/>
      </c>
      <c r="J559" s="57">
        <f>(E559+I559)</f>
        <v/>
      </c>
      <c r="K559" s="57">
        <f>(J559/B559)*1000</f>
        <v/>
      </c>
      <c r="L559" s="2">
        <f>E559/J559</f>
        <v/>
      </c>
    </row>
    <row customHeight="1" ht="15.75" r="560" s="129" spans="1:56">
      <c r="A560" s="15" t="s">
        <v>103</v>
      </c>
      <c r="B560" s="97" t="n">
        <v>23.5</v>
      </c>
      <c r="C560" s="104" t="s">
        <v>464</v>
      </c>
      <c r="D560" s="105" t="n">
        <v>73</v>
      </c>
      <c r="E560" s="103">
        <f>(C560-D560)</f>
        <v/>
      </c>
      <c r="F560" s="45">
        <f>((E560*0.2*0.8*1000)/B560)/1</f>
        <v/>
      </c>
      <c r="G560" t="s">
        <v>465</v>
      </c>
      <c r="H560" t="n">
        <v>82.90000000000001</v>
      </c>
      <c r="I560" s="103">
        <f>(G560-H560)</f>
        <v/>
      </c>
      <c r="J560" s="57">
        <f>(E560+I560)</f>
        <v/>
      </c>
      <c r="K560" s="57">
        <f>(J560/B560)*1000</f>
        <v/>
      </c>
      <c r="L560" s="2">
        <f>E560/J560</f>
        <v/>
      </c>
    </row>
    <row customHeight="1" ht="15.75" r="561" s="129" spans="1:56">
      <c r="A561" s="15" t="s">
        <v>108</v>
      </c>
      <c r="B561" s="97" t="n">
        <v>19</v>
      </c>
      <c r="C561" s="104" t="s">
        <v>464</v>
      </c>
      <c r="D561" s="105" t="n">
        <v>74</v>
      </c>
      <c r="E561" s="103">
        <f>(C561-D561)</f>
        <v/>
      </c>
      <c r="F561" s="45">
        <f>((E561*0.2*0.8*1000)/B561)/1</f>
        <v/>
      </c>
      <c r="G561" t="s">
        <v>466</v>
      </c>
      <c r="H561" t="n">
        <v>77.40000000000001</v>
      </c>
      <c r="I561" s="103">
        <f>(G561-H561)</f>
        <v/>
      </c>
      <c r="J561" s="57">
        <f>(E561+I561)</f>
        <v/>
      </c>
      <c r="K561" s="57">
        <f>(J561/B561)*1000</f>
        <v/>
      </c>
      <c r="L561" s="2">
        <f>E561/J561</f>
        <v/>
      </c>
    </row>
    <row customHeight="1" ht="15.75" r="562" s="129" spans="1:56">
      <c r="A562" s="15" t="s">
        <v>113</v>
      </c>
      <c r="B562" s="97" t="n">
        <v>22.6</v>
      </c>
      <c r="C562" s="104" t="s">
        <v>467</v>
      </c>
      <c r="D562" s="105" t="n">
        <v>74.59999999999999</v>
      </c>
      <c r="E562" s="103">
        <f>(C562-D562)</f>
        <v/>
      </c>
      <c r="F562" s="45">
        <f>((E562*0.2*0.8*1000)/B562)/1</f>
        <v/>
      </c>
      <c r="G562" t="s">
        <v>468</v>
      </c>
      <c r="H562" t="n">
        <v>86.2</v>
      </c>
      <c r="I562" s="103">
        <f>(G562-H562)</f>
        <v/>
      </c>
      <c r="J562" s="57">
        <f>(E562+I562)</f>
        <v/>
      </c>
      <c r="K562" s="57">
        <f>(J562/B562)*1000</f>
        <v/>
      </c>
      <c r="L562" s="2">
        <f>E562/J562</f>
        <v/>
      </c>
    </row>
    <row customHeight="1" ht="15.75" r="563" s="129" spans="1:56">
      <c r="A563" s="15" t="s">
        <v>117</v>
      </c>
      <c r="B563" s="97" t="n">
        <v>26</v>
      </c>
      <c r="C563" s="104" t="s">
        <v>466</v>
      </c>
      <c r="D563" s="105" t="n">
        <v>76.3</v>
      </c>
      <c r="E563" s="103">
        <f>(C563-D563)</f>
        <v/>
      </c>
      <c r="F563" s="45">
        <f>((E563*0.2*0.8*1000)/B563)/1</f>
        <v/>
      </c>
      <c r="G563" t="s">
        <v>469</v>
      </c>
      <c r="H563" t="n">
        <v>83</v>
      </c>
      <c r="I563" s="103">
        <f>(G563-H563)</f>
        <v/>
      </c>
      <c r="J563" s="57">
        <f>(E563+I563)</f>
        <v/>
      </c>
      <c r="K563" s="57">
        <f>(J563/B563)*1000</f>
        <v/>
      </c>
      <c r="L563" s="2">
        <f>E563/J563</f>
        <v/>
      </c>
    </row>
    <row customHeight="1" ht="15.75" r="564" s="129" spans="1:56">
      <c r="A564" s="15" t="s">
        <v>120</v>
      </c>
      <c r="B564" s="97" t="n">
        <v>26.5</v>
      </c>
      <c r="C564" s="104" t="s">
        <v>470</v>
      </c>
      <c r="D564" s="105" t="n">
        <v>77.8</v>
      </c>
      <c r="E564" s="103">
        <f>(C564-D564)</f>
        <v/>
      </c>
      <c r="F564" s="45">
        <f>((E564*0.2*0.8*1000)/B564)/1</f>
        <v/>
      </c>
      <c r="G564" t="s">
        <v>471</v>
      </c>
      <c r="H564" t="n">
        <v>86.5</v>
      </c>
      <c r="I564" s="103">
        <f>(G564-H564)</f>
        <v/>
      </c>
      <c r="J564" s="57">
        <f>(E564+I564)</f>
        <v/>
      </c>
      <c r="K564" s="57">
        <f>(J564/B564)*1000</f>
        <v/>
      </c>
      <c r="L564" s="2">
        <f>E564/J564</f>
        <v/>
      </c>
    </row>
    <row customHeight="1" ht="15.75" r="565" s="129" spans="1:56">
      <c r="A565" s="15" t="s">
        <v>125</v>
      </c>
      <c r="B565" s="97" t="n">
        <v>26.3</v>
      </c>
      <c r="C565" s="104" t="s">
        <v>472</v>
      </c>
      <c r="D565" s="105" t="n">
        <v>75.59999999999999</v>
      </c>
      <c r="E565" s="103">
        <f>(C565-D565)</f>
        <v/>
      </c>
      <c r="F565" s="45">
        <f>((E565*0.2*0.8*1000)/B565)/1</f>
        <v/>
      </c>
      <c r="G565" t="s">
        <v>473</v>
      </c>
      <c r="H565" t="n">
        <v>89.5</v>
      </c>
      <c r="I565" s="103">
        <f>(G565-H565)</f>
        <v/>
      </c>
      <c r="J565" s="57">
        <f>(E565+I565)</f>
        <v/>
      </c>
      <c r="K565" s="57">
        <f>(J565/B565)*1000</f>
        <v/>
      </c>
      <c r="L565" s="2">
        <f>E565/J565</f>
        <v/>
      </c>
    </row>
    <row customHeight="1" ht="15.75" r="566" s="129" spans="1:56">
      <c r="A566" s="15" t="s">
        <v>130</v>
      </c>
      <c r="B566" s="97" t="n">
        <v>23</v>
      </c>
      <c r="C566" s="104" t="s">
        <v>474</v>
      </c>
      <c r="D566" s="105" t="n">
        <v>74.5</v>
      </c>
      <c r="E566" s="103">
        <f>(C566-D566)</f>
        <v/>
      </c>
      <c r="F566" s="45">
        <f>((E566*0.2*0.8*1000)/B566)/1</f>
        <v/>
      </c>
      <c r="G566" t="s">
        <v>445</v>
      </c>
      <c r="H566" t="n">
        <v>83.3</v>
      </c>
      <c r="I566" s="103">
        <f>(G566-H566)</f>
        <v/>
      </c>
      <c r="J566" s="57">
        <f>(E566+I566)</f>
        <v/>
      </c>
      <c r="K566" s="57">
        <f>(J566/B566)*1000</f>
        <v/>
      </c>
      <c r="L566" s="2">
        <f>E566/J566</f>
        <v/>
      </c>
    </row>
    <row customHeight="1" ht="15.75" r="567" s="129" spans="1:56">
      <c r="A567" s="15" t="s">
        <v>134</v>
      </c>
      <c r="B567" s="97" t="n">
        <v>25.5</v>
      </c>
      <c r="C567" s="104" t="s">
        <v>475</v>
      </c>
      <c r="D567" s="105" t="n">
        <v>76.19999999999999</v>
      </c>
      <c r="E567" s="103">
        <f>(C567-D567)</f>
        <v/>
      </c>
      <c r="F567" s="45">
        <f>((E567*0.2*0.8*1000)/B567)/1</f>
        <v/>
      </c>
      <c r="G567" t="s">
        <v>476</v>
      </c>
      <c r="H567" t="n">
        <v>76.10000000000001</v>
      </c>
      <c r="I567" s="103">
        <f>(G567-H567)</f>
        <v/>
      </c>
      <c r="J567" s="57">
        <f>(E567+I567)</f>
        <v/>
      </c>
      <c r="K567" s="57">
        <f>(J567/B567)*1000</f>
        <v/>
      </c>
      <c r="L567" s="2">
        <f>E567/J567</f>
        <v/>
      </c>
    </row>
    <row customHeight="1" ht="15.75" r="568" s="129" spans="1:56">
      <c r="A568" s="15" t="s">
        <v>138</v>
      </c>
      <c r="B568" s="97" t="n">
        <v>25.4</v>
      </c>
      <c r="C568" s="104" t="s">
        <v>477</v>
      </c>
      <c r="D568" s="105" t="n">
        <v>83.89999999999999</v>
      </c>
      <c r="E568" s="103">
        <f>(C568-D568)</f>
        <v/>
      </c>
      <c r="F568" s="45">
        <f>((E568*0.2*0.8*1000)/B568)/1</f>
        <v/>
      </c>
      <c r="G568" t="s">
        <v>478</v>
      </c>
      <c r="H568" t="n">
        <v>79</v>
      </c>
      <c r="I568" s="103">
        <f>(G568-H568)</f>
        <v/>
      </c>
      <c r="J568" s="57">
        <f>(E568+I568)</f>
        <v/>
      </c>
      <c r="K568" s="57">
        <f>(J568/B568)*1000</f>
        <v/>
      </c>
      <c r="L568" s="2">
        <f>E568/J568</f>
        <v/>
      </c>
    </row>
    <row customHeight="1" ht="15.75" r="569" s="129" spans="1:56">
      <c r="A569" s="15" t="s">
        <v>143</v>
      </c>
      <c r="B569" s="97" t="n">
        <v>26.2</v>
      </c>
      <c r="C569" s="104" t="s">
        <v>437</v>
      </c>
      <c r="D569" s="105" t="n">
        <v>86.19999999999999</v>
      </c>
      <c r="E569" s="103">
        <f>(C569-D569)</f>
        <v/>
      </c>
      <c r="F569" s="45">
        <f>((E569*0.2*0.8*1000)/B569)/1</f>
        <v/>
      </c>
      <c r="G569" t="s">
        <v>479</v>
      </c>
      <c r="H569" t="n">
        <v>76.90000000000001</v>
      </c>
      <c r="I569" s="103">
        <f>(G569-H569)</f>
        <v/>
      </c>
      <c r="J569" s="57">
        <f>(E569+I569)</f>
        <v/>
      </c>
      <c r="K569" s="57">
        <f>(J569/B569)*1000</f>
        <v/>
      </c>
      <c r="L569" s="2">
        <f>E569/J569</f>
        <v/>
      </c>
    </row>
    <row customHeight="1" ht="15.75" r="570" s="129" spans="1:56">
      <c r="A570" s="15" t="s">
        <v>148</v>
      </c>
      <c r="B570" s="97" t="n">
        <v>24.5</v>
      </c>
      <c r="C570" s="104" t="s">
        <v>445</v>
      </c>
      <c r="D570" s="105" t="n">
        <v>82.59999999999999</v>
      </c>
      <c r="E570" s="103">
        <f>(C570-D570)</f>
        <v/>
      </c>
      <c r="F570" s="45">
        <f>((E570*0.2*0.8*1000)/B570)/1</f>
        <v/>
      </c>
      <c r="G570" t="s">
        <v>480</v>
      </c>
      <c r="H570" t="n">
        <v>78.40000000000001</v>
      </c>
      <c r="I570" s="103">
        <f>(G570-H570)</f>
        <v/>
      </c>
      <c r="J570" s="57">
        <f>(E570+I570)</f>
        <v/>
      </c>
      <c r="K570" s="57">
        <f>(J570/B570)*1000</f>
        <v/>
      </c>
      <c r="L570" s="2">
        <f>E570/J570</f>
        <v/>
      </c>
    </row>
    <row customHeight="1" ht="15.75" r="571" s="129" spans="1:56">
      <c r="A571" s="15" t="s">
        <v>150</v>
      </c>
      <c r="B571" s="97" t="n">
        <v>23.4</v>
      </c>
      <c r="C571" s="104" t="s">
        <v>481</v>
      </c>
      <c r="D571" s="105" t="n">
        <v>82.69999999999999</v>
      </c>
      <c r="E571" s="103">
        <f>(C571-D571)</f>
        <v/>
      </c>
      <c r="F571" s="45">
        <f>((E571*0.2*0.8*1000)/B571)/1</f>
        <v/>
      </c>
      <c r="G571" t="s">
        <v>482</v>
      </c>
      <c r="H571" t="n">
        <v>81.3</v>
      </c>
      <c r="I571" s="103">
        <f>(G571-H571)</f>
        <v/>
      </c>
      <c r="J571" s="57">
        <f>(E571+I571)</f>
        <v/>
      </c>
      <c r="K571" s="57">
        <f>(J571/B571)*1000</f>
        <v/>
      </c>
      <c r="L571" s="2">
        <f>E571/J571</f>
        <v/>
      </c>
    </row>
    <row customHeight="1" ht="15.75" r="572" s="129" spans="1:56">
      <c r="A572" s="15" t="s">
        <v>155</v>
      </c>
      <c r="B572" s="97" t="n">
        <v>24.4</v>
      </c>
      <c r="C572" s="104" t="s">
        <v>483</v>
      </c>
      <c r="D572" s="105" t="n">
        <v>84.39999999999999</v>
      </c>
      <c r="E572" s="103">
        <f>(C572-D572)</f>
        <v/>
      </c>
      <c r="F572" s="45">
        <f>((E572*0.2*0.8*1000)/B572)/1</f>
        <v/>
      </c>
      <c r="G572" t="s">
        <v>465</v>
      </c>
      <c r="H572" t="n">
        <v>82.8</v>
      </c>
      <c r="I572" s="103">
        <f>(G572-H572)</f>
        <v/>
      </c>
      <c r="J572" s="57">
        <f>(E572+I572)</f>
        <v/>
      </c>
      <c r="K572" s="57">
        <f>(J572/B572)*1000</f>
        <v/>
      </c>
      <c r="L572" s="2">
        <f>E572/J572</f>
        <v/>
      </c>
    </row>
    <row customHeight="1" ht="15.75" r="573" s="129" spans="1:56">
      <c r="A573" s="15" t="s">
        <v>159</v>
      </c>
      <c r="B573" s="97" t="n">
        <v>23.3</v>
      </c>
      <c r="C573" s="104" t="s">
        <v>450</v>
      </c>
      <c r="D573" s="104" t="n">
        <v>83.39999999999999</v>
      </c>
      <c r="E573" s="103">
        <f>(C573-D573)</f>
        <v/>
      </c>
      <c r="F573" s="45">
        <f>((E573*0.2*0.8*1000)/B573)/1</f>
        <v/>
      </c>
      <c r="G573" t="s">
        <v>470</v>
      </c>
      <c r="H573" t="n">
        <v>79.90000000000001</v>
      </c>
      <c r="I573" s="103">
        <f>(G573-H573)</f>
        <v/>
      </c>
      <c r="J573" s="57">
        <f>(E573+I573)</f>
        <v/>
      </c>
      <c r="K573" s="57">
        <f>(J573/B573)*1000</f>
        <v/>
      </c>
      <c r="L573" s="2">
        <f>E573/J573</f>
        <v/>
      </c>
    </row>
    <row customHeight="1" ht="15.75" r="574" s="129" spans="1:56">
      <c r="A574" s="15" t="s">
        <v>163</v>
      </c>
      <c r="B574" s="97" t="n">
        <v>26</v>
      </c>
      <c r="C574" s="104" t="s">
        <v>475</v>
      </c>
      <c r="D574" s="104" t="n">
        <v>75.69999999999999</v>
      </c>
      <c r="E574" s="103">
        <f>(C574-D574)</f>
        <v/>
      </c>
      <c r="F574" s="45">
        <f>((E574*0.2*0.8*1000)/B574)/1</f>
        <v/>
      </c>
      <c r="G574" t="s">
        <v>484</v>
      </c>
      <c r="H574" t="n">
        <v>81.3</v>
      </c>
      <c r="I574" s="103">
        <f>(G574-H574)</f>
        <v/>
      </c>
      <c r="J574" s="57">
        <f>(E574+I574)</f>
        <v/>
      </c>
      <c r="K574" s="57">
        <f>(J574/B574)*1000</f>
        <v/>
      </c>
      <c r="L574" s="2">
        <f>E574/J574</f>
        <v/>
      </c>
    </row>
    <row customHeight="1" ht="15.75" r="575" s="129" spans="1:56">
      <c r="A575" s="15" t="s">
        <v>167</v>
      </c>
      <c r="B575" s="97" t="n">
        <v>23.8</v>
      </c>
      <c r="C575" s="104" t="s">
        <v>464</v>
      </c>
      <c r="D575" s="104" t="n">
        <v>73</v>
      </c>
      <c r="E575" s="103">
        <f>(C575-D575)</f>
        <v/>
      </c>
      <c r="F575" s="45">
        <f>((E575*0.2*0.8*1000)/B575)/1</f>
        <v/>
      </c>
      <c r="G575" t="s">
        <v>485</v>
      </c>
      <c r="H575" t="n">
        <v>80</v>
      </c>
      <c r="I575" s="103">
        <f>(G575-H575)</f>
        <v/>
      </c>
      <c r="J575" s="57">
        <f>(E575+I575)</f>
        <v/>
      </c>
      <c r="K575" s="57">
        <f>(J575/B575)*1000</f>
        <v/>
      </c>
      <c r="L575" s="2">
        <f>E575/J575</f>
        <v/>
      </c>
    </row>
    <row customHeight="1" ht="15.75" r="576" s="129" spans="1:56">
      <c r="A576" s="15" t="s">
        <v>171</v>
      </c>
      <c r="B576" s="97" t="n">
        <v>25.4</v>
      </c>
      <c r="C576" s="104" t="s">
        <v>486</v>
      </c>
      <c r="D576" s="104" t="n">
        <v>86.5</v>
      </c>
      <c r="E576" s="103">
        <f>(C576-D576)</f>
        <v/>
      </c>
      <c r="F576" s="45">
        <f>((E576*0.2*0.8*1000)/B576)/1</f>
        <v/>
      </c>
      <c r="G576" t="s">
        <v>487</v>
      </c>
      <c r="H576" t="n">
        <v>90.40000000000001</v>
      </c>
      <c r="I576" s="103">
        <f>(G576-H576)</f>
        <v/>
      </c>
      <c r="J576" s="57">
        <f>(E576+I576)</f>
        <v/>
      </c>
      <c r="K576" s="57">
        <f>(J576/B576)*1000</f>
        <v/>
      </c>
      <c r="L576" s="2">
        <f>E576/J576</f>
        <v/>
      </c>
    </row>
    <row customHeight="1" ht="15.75" r="577" s="129" spans="1:56">
      <c r="A577" s="15" t="s">
        <v>175</v>
      </c>
      <c r="B577" s="97" t="n">
        <v>26.3</v>
      </c>
      <c r="C577" s="104" t="s">
        <v>488</v>
      </c>
      <c r="D577" s="104" t="n">
        <v>87.3</v>
      </c>
      <c r="E577" s="103">
        <f>(C577-D577)</f>
        <v/>
      </c>
      <c r="F577" s="45">
        <f>((E577*0.2*0.8*1000)/B577)/1</f>
        <v/>
      </c>
      <c r="G577" t="s">
        <v>455</v>
      </c>
      <c r="H577" t="n">
        <v>76.8</v>
      </c>
      <c r="I577" s="103">
        <f>(G577-H577)</f>
        <v/>
      </c>
      <c r="J577" s="57">
        <f>(E577+I577)</f>
        <v/>
      </c>
      <c r="K577" s="57">
        <f>(J577/B577)*1000</f>
        <v/>
      </c>
      <c r="L577" s="2">
        <f>E577/J577</f>
        <v/>
      </c>
    </row>
    <row customHeight="1" ht="15.75" r="578" s="129" spans="1:56">
      <c r="A578" s="15" t="s">
        <v>178</v>
      </c>
      <c r="B578" s="97" t="n">
        <v>26.1</v>
      </c>
      <c r="C578" s="104" t="s">
        <v>489</v>
      </c>
      <c r="D578" s="104" t="n">
        <v>76.69999999999999</v>
      </c>
      <c r="E578" s="103">
        <f>(C578-D578)</f>
        <v/>
      </c>
      <c r="F578" s="45">
        <f>((E578*0.2*0.8*1000)/B578)/1</f>
        <v/>
      </c>
      <c r="G578" t="s">
        <v>490</v>
      </c>
      <c r="H578" t="n">
        <v>75.40000000000001</v>
      </c>
      <c r="I578" s="103">
        <f>(G578-H578)</f>
        <v/>
      </c>
      <c r="J578" s="57">
        <f>(E578+I578)</f>
        <v/>
      </c>
      <c r="K578" s="57">
        <f>(J578/B578)*1000</f>
        <v/>
      </c>
      <c r="L578" s="2">
        <f>E578/J578</f>
        <v/>
      </c>
    </row>
    <row customHeight="1" ht="15.75" r="579" s="129" spans="1:56">
      <c r="A579" s="15" t="s">
        <v>182</v>
      </c>
      <c r="B579" s="97" t="n">
        <v>26.5</v>
      </c>
      <c r="C579" s="104" t="s">
        <v>491</v>
      </c>
      <c r="D579" s="104" t="n">
        <v>79.59999999999999</v>
      </c>
      <c r="E579" s="103">
        <f>(C579-D579)</f>
        <v/>
      </c>
      <c r="F579" s="45">
        <f>((E579*0.2*0.8*1000)/B579)/1</f>
        <v/>
      </c>
      <c r="G579" t="s">
        <v>492</v>
      </c>
      <c r="H579" t="n">
        <v>87.2</v>
      </c>
      <c r="I579" s="103">
        <f>(G579-H579)</f>
        <v/>
      </c>
      <c r="J579" s="57">
        <f>(E579+I579)</f>
        <v/>
      </c>
      <c r="K579" s="57">
        <f>(J579/B579)*1000</f>
        <v/>
      </c>
      <c r="L579" s="2">
        <f>E579/J579</f>
        <v/>
      </c>
    </row>
    <row customHeight="1" ht="15.75" r="580" s="129" spans="1:56">
      <c r="A580" s="15" t="s">
        <v>187</v>
      </c>
      <c r="B580" s="97" t="n">
        <v>27.3</v>
      </c>
      <c r="C580" s="104" t="s">
        <v>489</v>
      </c>
      <c r="D580" s="104" t="n">
        <v>75</v>
      </c>
      <c r="E580" s="103">
        <f>(C580-D580)</f>
        <v/>
      </c>
      <c r="F580" s="45">
        <f>((E580*0.2*0.8*1000)/B580)/1</f>
        <v/>
      </c>
      <c r="G580" t="s">
        <v>493</v>
      </c>
      <c r="H580" t="n">
        <v>88.2</v>
      </c>
      <c r="I580" s="103">
        <f>(G580-H580)</f>
        <v/>
      </c>
      <c r="J580" s="57">
        <f>(E580+I580)</f>
        <v/>
      </c>
      <c r="K580" s="57">
        <f>(J580/B580)*1000</f>
        <v/>
      </c>
      <c r="L580" s="2">
        <f>E580/J580</f>
        <v/>
      </c>
    </row>
    <row customHeight="1" ht="15.75" r="581" s="129" spans="1:56">
      <c r="A581" s="15" t="s">
        <v>191</v>
      </c>
      <c r="B581" s="97" t="n">
        <v>23</v>
      </c>
      <c r="C581" s="104" t="s">
        <v>447</v>
      </c>
      <c r="D581" s="104" t="n">
        <v>82.89999999999999</v>
      </c>
      <c r="E581" s="103">
        <f>(C581-D581)</f>
        <v/>
      </c>
      <c r="F581" s="45">
        <f>((E581*0.2*0.8*1000)/B581)/1</f>
        <v/>
      </c>
      <c r="G581" t="s">
        <v>454</v>
      </c>
      <c r="H581" t="n">
        <v>92.8</v>
      </c>
      <c r="I581" s="103">
        <f>(G581-H581)</f>
        <v/>
      </c>
      <c r="J581" s="57">
        <f>(E581+I581)</f>
        <v/>
      </c>
      <c r="K581" s="57">
        <f>(J581/B581)*1000</f>
        <v/>
      </c>
      <c r="L581" s="2">
        <f>E581/J581</f>
        <v/>
      </c>
    </row>
    <row customHeight="1" ht="15.75" r="582" s="129" spans="1:56" thickBot="1">
      <c r="A582" s="15" t="s">
        <v>196</v>
      </c>
      <c r="B582" s="97" t="n">
        <v>25.4</v>
      </c>
      <c r="C582" s="104" t="s">
        <v>494</v>
      </c>
      <c r="D582" s="104" t="n">
        <v>79</v>
      </c>
      <c r="E582" s="103">
        <f>(C582-D582)</f>
        <v/>
      </c>
      <c r="F582" s="45">
        <f>((E582*0.2*0.8*1000)/B582)/1</f>
        <v/>
      </c>
      <c r="G582" t="s">
        <v>495</v>
      </c>
      <c r="H582" t="n">
        <v>92</v>
      </c>
      <c r="I582" s="103">
        <f>(G582-H582)</f>
        <v/>
      </c>
      <c r="J582" s="57">
        <f>(E582+I582)</f>
        <v/>
      </c>
      <c r="K582" s="57">
        <f>(J582/B582)*1000</f>
        <v/>
      </c>
      <c r="L582" s="2">
        <f>E582/J582</f>
        <v/>
      </c>
    </row>
    <row customHeight="1" ht="15.75" r="583" s="129" spans="1:56">
      <c r="A583" s="16" t="s">
        <v>200</v>
      </c>
      <c r="B583" s="106">
        <f>AVERAGE(B543:B572)</f>
        <v/>
      </c>
      <c r="C583" s="107" t="n"/>
      <c r="D583" s="107" t="n"/>
      <c r="E583" s="5">
        <f>AVERAGE(E543:E572)</f>
        <v/>
      </c>
      <c r="F583" s="106">
        <f>AVERAGE(F543:F572)</f>
        <v/>
      </c>
      <c r="G583" s="107" t="n"/>
      <c r="H583" s="107" t="n"/>
      <c r="I583" s="5">
        <f>AVERAGE(I543:I572)</f>
        <v/>
      </c>
      <c r="J583" s="106">
        <f>AVERAGE(J543:J572)</f>
        <v/>
      </c>
      <c r="K583" s="106">
        <f>AVERAGE(K543:K572)</f>
        <v/>
      </c>
      <c r="L583" s="106">
        <f>AVERAGE(L543:L572)</f>
        <v/>
      </c>
    </row>
    <row customHeight="1" ht="15.75" r="584" s="129" spans="1:56" thickBot="1">
      <c r="A584" s="17" t="s">
        <v>14</v>
      </c>
      <c r="B584" s="6">
        <f>STDEV(B543:B572)/SQRT(COUNTA(B543:B572))</f>
        <v/>
      </c>
      <c r="C584" s="108" t="n"/>
      <c r="D584" s="108" t="n"/>
      <c r="E584" s="8" t="n"/>
      <c r="F584" s="6">
        <f>STDEV(F543:F572)/SQRT(COUNTA(F543:F572))</f>
        <v/>
      </c>
      <c r="G584" s="108" t="n"/>
      <c r="H584" s="108" t="n"/>
      <c r="I584" s="8" t="n"/>
      <c r="J584" s="6">
        <f>STDEV(J543:J572)/SQRT(COUNTA(J543:J572))</f>
        <v/>
      </c>
      <c r="K584" s="6">
        <f>STDEV(K543:K572)/SQRT(COUNTA(K543:K572))</f>
        <v/>
      </c>
      <c r="L584" s="6">
        <f>STDEV(L543:L572)/SQRT(COUNTA(L543:L572))</f>
        <v/>
      </c>
    </row>
    <row customHeight="1" ht="15.75" r="585" s="129" spans="1:56" thickBot="1"/>
    <row customHeight="1" ht="15.75" r="586" s="129" spans="1:56" thickBot="1">
      <c r="A586" s="14" t="s">
        <v>496</v>
      </c>
      <c r="B586" s="54" t="n"/>
      <c r="C586" s="127" t="s">
        <v>17</v>
      </c>
      <c r="F586" s="58" t="n"/>
      <c r="G586" s="127" t="s">
        <v>18</v>
      </c>
      <c r="J586" s="132" t="s">
        <v>19</v>
      </c>
    </row>
    <row customHeight="1" ht="15.75" r="587" s="129" spans="1:56" thickBot="1">
      <c r="A587" s="38" t="s">
        <v>497</v>
      </c>
      <c r="B587" s="9" t="s">
        <v>22</v>
      </c>
      <c r="C587" s="99" t="s">
        <v>23</v>
      </c>
      <c r="D587" s="100" t="s">
        <v>24</v>
      </c>
      <c r="E587" s="43" t="s">
        <v>25</v>
      </c>
      <c r="F587" s="59" t="s">
        <v>26</v>
      </c>
      <c r="G587" s="101" t="s">
        <v>23</v>
      </c>
      <c r="H587" s="102" t="s">
        <v>24</v>
      </c>
      <c r="I587" s="43" t="s">
        <v>25</v>
      </c>
      <c r="J587" s="61" t="s">
        <v>27</v>
      </c>
      <c r="K587" s="62" t="s">
        <v>28</v>
      </c>
      <c r="L587" s="63" t="s">
        <v>29</v>
      </c>
    </row>
    <row customHeight="1" ht="15.75" r="588" s="129" spans="1:56">
      <c r="A588" s="15" t="s">
        <v>31</v>
      </c>
      <c r="B588" s="97" t="n">
        <v>20.9</v>
      </c>
      <c r="C588" t="s">
        <v>498</v>
      </c>
      <c r="D588" t="n">
        <v>88.59999999999999</v>
      </c>
      <c r="E588" s="103">
        <f>(C588-D588)</f>
        <v/>
      </c>
      <c r="F588" s="45">
        <f>((E588*0.2*0.8*1000)/B588)/1</f>
        <v/>
      </c>
      <c r="G588" t="s">
        <v>499</v>
      </c>
      <c r="H588" t="n">
        <v>88.69999999999999</v>
      </c>
      <c r="I588" s="103">
        <f>(G588-H588)</f>
        <v/>
      </c>
      <c r="J588" s="57">
        <f>(E588+I588)</f>
        <v/>
      </c>
      <c r="K588" s="57">
        <f>(J588/B588)*1000</f>
        <v/>
      </c>
      <c r="L588" s="2">
        <f>E588/J588</f>
        <v/>
      </c>
    </row>
    <row customHeight="1" ht="15.75" r="589" s="129" spans="1:56">
      <c r="A589" s="15" t="s">
        <v>36</v>
      </c>
      <c r="B589" s="97" t="n">
        <v>22.3</v>
      </c>
      <c r="C589" t="s">
        <v>500</v>
      </c>
      <c r="D589" t="n">
        <v>75.8</v>
      </c>
      <c r="E589" s="103">
        <f>(C589-D589)</f>
        <v/>
      </c>
      <c r="F589" s="45">
        <f>((E589*0.2*0.8*1000)/B589)/1</f>
        <v/>
      </c>
      <c r="G589" t="s">
        <v>501</v>
      </c>
      <c r="H589" t="n">
        <v>86.8</v>
      </c>
      <c r="I589" s="103">
        <f>(G589-H589)</f>
        <v/>
      </c>
      <c r="J589" s="57">
        <f>(E589+I589)</f>
        <v/>
      </c>
      <c r="K589" s="57">
        <f>(J589/B589)*1000</f>
        <v/>
      </c>
      <c r="L589" s="2">
        <f>E589/J589</f>
        <v/>
      </c>
    </row>
    <row customHeight="1" ht="15.75" r="590" s="129" spans="1:56">
      <c r="A590" s="15" t="s">
        <v>41</v>
      </c>
      <c r="B590" s="97" t="n">
        <v>22.4</v>
      </c>
      <c r="C590" t="s">
        <v>502</v>
      </c>
      <c r="D590" t="n">
        <v>78.59999999999999</v>
      </c>
      <c r="E590" s="103">
        <f>(C590-D590)</f>
        <v/>
      </c>
      <c r="F590" s="45">
        <f>((E590*0.2*0.8*1000)/B590)/1</f>
        <v/>
      </c>
      <c r="G590" t="s">
        <v>503</v>
      </c>
      <c r="H590" t="n">
        <v>87.09999999999999</v>
      </c>
      <c r="I590" s="103">
        <f>(G590-H590)</f>
        <v/>
      </c>
      <c r="J590" s="57">
        <f>(E590+I590)</f>
        <v/>
      </c>
      <c r="K590" s="57">
        <f>(J590/B590)*1000</f>
        <v/>
      </c>
      <c r="L590" s="2">
        <f>E590/J590</f>
        <v/>
      </c>
    </row>
    <row customHeight="1" ht="15.75" r="591" s="129" spans="1:56">
      <c r="A591" s="15" t="s">
        <v>46</v>
      </c>
      <c r="B591" s="97" t="n">
        <v>21.8</v>
      </c>
      <c r="C591" t="s">
        <v>504</v>
      </c>
      <c r="D591" t="n">
        <v>82.89999999999999</v>
      </c>
      <c r="E591" s="103">
        <f>(C591-D591)</f>
        <v/>
      </c>
      <c r="F591" s="45">
        <f>((E591*0.2*0.8*1000)/B591)/1</f>
        <v/>
      </c>
      <c r="G591" t="s">
        <v>505</v>
      </c>
      <c r="H591" t="n">
        <v>75.39999999999999</v>
      </c>
      <c r="I591" s="103">
        <f>(G591-H591)</f>
        <v/>
      </c>
      <c r="J591" s="57">
        <f>(E591+I591)</f>
        <v/>
      </c>
      <c r="K591" s="57">
        <f>(J591/B591)*1000</f>
        <v/>
      </c>
      <c r="L591" s="2">
        <f>E591/J591</f>
        <v/>
      </c>
    </row>
    <row customHeight="1" ht="15.75" r="592" s="129" spans="1:56">
      <c r="A592" s="15" t="s">
        <v>50</v>
      </c>
      <c r="B592" s="97" t="n">
        <v>19.1</v>
      </c>
      <c r="C592" t="s">
        <v>506</v>
      </c>
      <c r="D592" t="n">
        <v>74.39999999999999</v>
      </c>
      <c r="E592" s="103">
        <f>(C592-D592)</f>
        <v/>
      </c>
      <c r="F592" s="45">
        <f>((E592*0.2*0.8*1000)/B592)/1</f>
        <v/>
      </c>
      <c r="G592" t="s">
        <v>507</v>
      </c>
      <c r="H592" t="n">
        <v>77.39999999999999</v>
      </c>
      <c r="I592" s="103">
        <f>(G592-H592)</f>
        <v/>
      </c>
      <c r="J592" s="57">
        <f>(E592+I592)</f>
        <v/>
      </c>
      <c r="K592" s="57">
        <f>(J592/B592)*1000</f>
        <v/>
      </c>
      <c r="L592" s="2">
        <f>E592/J592</f>
        <v/>
      </c>
    </row>
    <row customHeight="1" ht="15.75" r="593" s="129" spans="1:56">
      <c r="A593" s="15" t="s">
        <v>54</v>
      </c>
      <c r="B593" s="97" t="n">
        <v>22</v>
      </c>
      <c r="C593" t="s">
        <v>508</v>
      </c>
      <c r="D593" t="n">
        <v>81.3</v>
      </c>
      <c r="E593" s="103">
        <f>(C593-D593)</f>
        <v/>
      </c>
      <c r="F593" s="45">
        <f>((E593*0.2*0.8*1000)/B593)/1</f>
        <v/>
      </c>
      <c r="G593" t="s">
        <v>509</v>
      </c>
      <c r="H593" t="n">
        <v>74</v>
      </c>
      <c r="I593" s="103">
        <f>(G593-H593)</f>
        <v/>
      </c>
      <c r="J593" s="57">
        <f>(E593+I593)</f>
        <v/>
      </c>
      <c r="K593" s="57">
        <f>(J593/B593)*1000</f>
        <v/>
      </c>
      <c r="L593" s="2">
        <f>E593/J593</f>
        <v/>
      </c>
    </row>
    <row customHeight="1" ht="15.75" r="594" s="129" spans="1:56">
      <c r="A594" s="15" t="s">
        <v>58</v>
      </c>
      <c r="B594" s="97" t="n">
        <v>21.5</v>
      </c>
      <c r="C594" t="s">
        <v>510</v>
      </c>
      <c r="D594" t="n">
        <v>79.5</v>
      </c>
      <c r="E594" s="103">
        <f>(C594-D594)</f>
        <v/>
      </c>
      <c r="F594" s="45">
        <f>((E594*0.2*0.8*1000)/B594)/1</f>
        <v/>
      </c>
      <c r="G594" t="s">
        <v>511</v>
      </c>
      <c r="H594" t="n">
        <v>85.3</v>
      </c>
      <c r="I594" s="103">
        <f>(G594-H594)</f>
        <v/>
      </c>
      <c r="J594" s="57">
        <f>(E594+I594)</f>
        <v/>
      </c>
      <c r="K594" s="57">
        <f>(J594/B594)*1000</f>
        <v/>
      </c>
      <c r="L594" s="2">
        <f>E594/J594</f>
        <v/>
      </c>
    </row>
    <row customHeight="1" ht="15.75" r="595" s="129" spans="1:56">
      <c r="A595" s="15" t="s">
        <v>62</v>
      </c>
      <c r="B595" s="97" t="n">
        <v>20.5</v>
      </c>
      <c r="C595" t="s">
        <v>512</v>
      </c>
      <c r="D595" t="n">
        <v>81.39999999999999</v>
      </c>
      <c r="E595" s="103">
        <f>(C595-D595)</f>
        <v/>
      </c>
      <c r="F595" s="45">
        <f>((E595*0.2*0.8*1000)/B595)/1</f>
        <v/>
      </c>
      <c r="G595" t="s">
        <v>513</v>
      </c>
      <c r="H595" t="n">
        <v>78.39999999999999</v>
      </c>
      <c r="I595" s="103">
        <f>(G595-H595)</f>
        <v/>
      </c>
      <c r="J595" s="57">
        <f>(E595+I595)</f>
        <v/>
      </c>
      <c r="K595" s="57">
        <f>(J595/B595)*1000</f>
        <v/>
      </c>
      <c r="L595" s="2">
        <f>E595/J595</f>
        <v/>
      </c>
    </row>
    <row customHeight="1" ht="15.75" r="596" s="129" spans="1:56">
      <c r="A596" s="15" t="s">
        <v>67</v>
      </c>
      <c r="B596" s="97" t="n">
        <v>20.6</v>
      </c>
      <c r="C596" t="s">
        <v>514</v>
      </c>
      <c r="D596" t="n">
        <v>79.5</v>
      </c>
      <c r="E596" s="103">
        <f>(C596-D596)</f>
        <v/>
      </c>
      <c r="F596" s="45">
        <f>((E596*0.2*0.8*1000)/B596)/1</f>
        <v/>
      </c>
      <c r="G596" t="s">
        <v>515</v>
      </c>
      <c r="H596" t="n">
        <v>82.19999999999999</v>
      </c>
      <c r="I596" s="103">
        <f>(G596-H596)</f>
        <v/>
      </c>
      <c r="J596" s="57">
        <f>(E596+I596)</f>
        <v/>
      </c>
      <c r="K596" s="57">
        <f>(J596/B596)*1000</f>
        <v/>
      </c>
      <c r="L596" s="2">
        <f>E596/J596</f>
        <v/>
      </c>
    </row>
    <row customHeight="1" ht="15.75" r="597" s="129" spans="1:56">
      <c r="A597" s="15" t="s">
        <v>71</v>
      </c>
      <c r="B597" s="97" t="n">
        <v>19.7</v>
      </c>
      <c r="C597" t="s">
        <v>516</v>
      </c>
      <c r="D597" t="n">
        <v>86.3</v>
      </c>
      <c r="E597" s="103">
        <f>(C597-D597)</f>
        <v/>
      </c>
      <c r="F597" s="45">
        <f>((E597*0.2*0.8*1000)/B597)/1</f>
        <v/>
      </c>
      <c r="G597" t="s">
        <v>512</v>
      </c>
      <c r="H597" t="n">
        <v>82.3</v>
      </c>
      <c r="I597" s="103">
        <f>(G597-H597)</f>
        <v/>
      </c>
      <c r="J597" s="57">
        <f>(E597+I597)</f>
        <v/>
      </c>
      <c r="K597" s="57">
        <f>(J597/B597)*1000</f>
        <v/>
      </c>
      <c r="L597" s="2">
        <f>E597/J597</f>
        <v/>
      </c>
    </row>
    <row customHeight="1" ht="15.75" r="598" s="129" spans="1:56">
      <c r="A598" s="15" t="s">
        <v>75</v>
      </c>
      <c r="B598" s="97" t="n">
        <v>21.3</v>
      </c>
      <c r="C598" t="s">
        <v>517</v>
      </c>
      <c r="D598" t="n">
        <v>84.39999999999999</v>
      </c>
      <c r="E598" s="103">
        <f>(C598-D598)</f>
        <v/>
      </c>
      <c r="F598" s="45">
        <f>((E598*0.2*0.8*1000)/B598)/1</f>
        <v/>
      </c>
      <c r="G598" t="s">
        <v>518</v>
      </c>
      <c r="H598" t="n">
        <v>83.89999999999999</v>
      </c>
      <c r="I598" s="103">
        <f>(G598-H598)</f>
        <v/>
      </c>
      <c r="J598" s="57">
        <f>(E598+I598)</f>
        <v/>
      </c>
      <c r="K598" s="57">
        <f>(J598/B598)*1000</f>
        <v/>
      </c>
      <c r="L598" s="2">
        <f>E598/J598</f>
        <v/>
      </c>
    </row>
    <row customHeight="1" ht="15.75" r="599" s="129" spans="1:56">
      <c r="A599" s="15" t="s">
        <v>78</v>
      </c>
      <c r="B599" s="97" t="n">
        <v>20.2</v>
      </c>
      <c r="C599" t="s">
        <v>519</v>
      </c>
      <c r="D599" t="n">
        <v>84.39999999999999</v>
      </c>
      <c r="E599" s="103">
        <f>(C599-D599)</f>
        <v/>
      </c>
      <c r="F599" s="45">
        <f>((E599*0.2*0.8*1000)/B599)/1</f>
        <v/>
      </c>
      <c r="G599" t="s">
        <v>520</v>
      </c>
      <c r="H599" t="n">
        <v>92</v>
      </c>
      <c r="I599" s="103">
        <f>(G599-H599)</f>
        <v/>
      </c>
      <c r="J599" s="57">
        <f>(E599+I599)</f>
        <v/>
      </c>
      <c r="K599" s="57">
        <f>(J599/B599)*1000</f>
        <v/>
      </c>
      <c r="L599" s="2">
        <f>E599/J599</f>
        <v/>
      </c>
    </row>
    <row customHeight="1" ht="15.75" r="600" s="129" spans="1:56">
      <c r="A600" s="15" t="s">
        <v>81</v>
      </c>
      <c r="B600" s="97" t="n">
        <v>20.9</v>
      </c>
      <c r="C600" s="104" t="s">
        <v>521</v>
      </c>
      <c r="D600" s="105" t="n">
        <v>75.09999999999999</v>
      </c>
      <c r="E600" s="103">
        <f>(C600-D600)</f>
        <v/>
      </c>
      <c r="F600" s="45">
        <f>((E600*0.2*0.8*1000)/B600)/1</f>
        <v/>
      </c>
      <c r="G600" t="s">
        <v>513</v>
      </c>
      <c r="H600" t="n">
        <v>79</v>
      </c>
      <c r="I600" s="103">
        <f>(G600-H600)</f>
        <v/>
      </c>
      <c r="J600" s="57">
        <f>(E600+I600)</f>
        <v/>
      </c>
      <c r="K600" s="57">
        <f>(J600/B600)*1000</f>
        <v/>
      </c>
      <c r="L600" s="2">
        <f>E600/J600</f>
        <v/>
      </c>
    </row>
    <row customHeight="1" ht="15.75" r="601" s="129" spans="1:56">
      <c r="A601" s="15" t="s">
        <v>85</v>
      </c>
      <c r="B601" s="97" t="n">
        <v>22.2</v>
      </c>
      <c r="C601" s="104" t="s">
        <v>522</v>
      </c>
      <c r="D601" s="105" t="n">
        <v>88.59999999999999</v>
      </c>
      <c r="E601" s="103">
        <f>(C601-D601)</f>
        <v/>
      </c>
      <c r="F601" s="45">
        <f>((E601*0.2*0.8*1000)/B601)/1</f>
        <v/>
      </c>
      <c r="G601" t="s">
        <v>523</v>
      </c>
      <c r="H601" t="n">
        <v>85.8</v>
      </c>
      <c r="I601" s="103">
        <f>(G601-H601)</f>
        <v/>
      </c>
      <c r="J601" s="57">
        <f>(E601+I601)</f>
        <v/>
      </c>
      <c r="K601" s="57">
        <f>(J601/B601)*1000</f>
        <v/>
      </c>
      <c r="L601" s="2">
        <f>E601/J601</f>
        <v/>
      </c>
    </row>
    <row customHeight="1" ht="15.75" r="602" s="129" spans="1:56">
      <c r="A602" s="15" t="s">
        <v>89</v>
      </c>
      <c r="B602" s="97" t="n">
        <v>21.6</v>
      </c>
      <c r="C602" s="104" t="s">
        <v>524</v>
      </c>
      <c r="D602" s="105" t="n">
        <v>86.5</v>
      </c>
      <c r="E602" s="103">
        <f>(C602-D602)</f>
        <v/>
      </c>
      <c r="F602" s="45">
        <f>((E602*0.2*0.8*1000)/B602)/1</f>
        <v/>
      </c>
      <c r="G602" t="s">
        <v>510</v>
      </c>
      <c r="H602" t="n">
        <v>81.8</v>
      </c>
      <c r="I602" s="103">
        <f>(G602-H602)</f>
        <v/>
      </c>
      <c r="J602" s="57">
        <f>(E602+I602)</f>
        <v/>
      </c>
      <c r="K602" s="57">
        <f>(J602/B602)*1000</f>
        <v/>
      </c>
      <c r="L602" s="2">
        <f>E602/J602</f>
        <v/>
      </c>
    </row>
    <row customHeight="1" ht="15.75" r="603" s="129" spans="1:56">
      <c r="A603" s="15" t="s">
        <v>94</v>
      </c>
      <c r="B603" s="97" t="n">
        <v>22.4</v>
      </c>
      <c r="C603" s="104" t="s">
        <v>525</v>
      </c>
      <c r="D603" s="105" t="n">
        <v>80.39999999999999</v>
      </c>
      <c r="E603" s="103">
        <f>(C603-D603)</f>
        <v/>
      </c>
      <c r="F603" s="45">
        <f>((E603*0.2*0.8*1000)/B603)/1</f>
        <v/>
      </c>
      <c r="G603" t="s">
        <v>526</v>
      </c>
      <c r="H603" t="n">
        <v>78.59999999999999</v>
      </c>
      <c r="I603" s="103">
        <f>(G603-H603)</f>
        <v/>
      </c>
      <c r="J603" s="57">
        <f>(E603+I603)</f>
        <v/>
      </c>
      <c r="K603" s="57">
        <f>(J603/B603)*1000</f>
        <v/>
      </c>
      <c r="L603" s="2">
        <f>E603/J603</f>
        <v/>
      </c>
    </row>
    <row customHeight="1" ht="15.75" r="604" s="129" spans="1:56">
      <c r="A604" s="15" t="s">
        <v>99</v>
      </c>
      <c r="B604" s="97" t="n">
        <v>20.4</v>
      </c>
      <c r="C604" s="104" t="s">
        <v>527</v>
      </c>
      <c r="D604" s="105" t="n">
        <v>78.19999999999999</v>
      </c>
      <c r="E604" s="103">
        <f>(C604-D604)</f>
        <v/>
      </c>
      <c r="F604" s="45">
        <f>((E604*0.2*0.8*1000)/B604)/1</f>
        <v/>
      </c>
      <c r="G604" t="s">
        <v>528</v>
      </c>
      <c r="H604" t="n">
        <v>77.39999999999999</v>
      </c>
      <c r="I604" s="103">
        <f>(G604-H604)</f>
        <v/>
      </c>
      <c r="J604" s="57">
        <f>(E604+I604)</f>
        <v/>
      </c>
      <c r="K604" s="57">
        <f>(J604/B604)*1000</f>
        <v/>
      </c>
      <c r="L604" s="2">
        <f>E604/J604</f>
        <v/>
      </c>
    </row>
    <row customHeight="1" ht="15.75" r="605" s="129" spans="1:56">
      <c r="A605" s="15" t="s">
        <v>103</v>
      </c>
      <c r="B605" s="97" t="n">
        <v>23.5</v>
      </c>
      <c r="C605" s="104" t="s">
        <v>529</v>
      </c>
      <c r="D605" s="105" t="n">
        <v>83.3</v>
      </c>
      <c r="E605" s="103">
        <f>(C605-D605)</f>
        <v/>
      </c>
      <c r="F605" s="45">
        <f>((E605*0.2*0.8*1000)/B605)/1</f>
        <v/>
      </c>
      <c r="G605" t="s">
        <v>530</v>
      </c>
      <c r="H605" t="n">
        <v>79.89999999999999</v>
      </c>
      <c r="I605" s="103">
        <f>(G605-H605)</f>
        <v/>
      </c>
      <c r="J605" s="57">
        <f>(E605+I605)</f>
        <v/>
      </c>
      <c r="K605" s="57">
        <f>(J605/B605)*1000</f>
        <v/>
      </c>
      <c r="L605" s="2">
        <f>E605/J605</f>
        <v/>
      </c>
    </row>
    <row customHeight="1" ht="15.75" r="606" s="129" spans="1:56">
      <c r="A606" s="15" t="s">
        <v>108</v>
      </c>
      <c r="B606" s="97" t="n">
        <v>19</v>
      </c>
      <c r="C606" s="104" t="s">
        <v>531</v>
      </c>
      <c r="D606" s="105" t="n">
        <v>84.39999999999999</v>
      </c>
      <c r="E606" s="103">
        <f>(C606-D606)</f>
        <v/>
      </c>
      <c r="F606" s="45">
        <f>((E606*0.2*0.8*1000)/B606)/1</f>
        <v/>
      </c>
      <c r="G606" t="s">
        <v>532</v>
      </c>
      <c r="H606" t="n">
        <v>76.09999999999999</v>
      </c>
      <c r="I606" s="103">
        <f>(G606-H606)</f>
        <v/>
      </c>
      <c r="J606" s="57">
        <f>(E606+I606)</f>
        <v/>
      </c>
      <c r="K606" s="57">
        <f>(J606/B606)*1000</f>
        <v/>
      </c>
      <c r="L606" s="2">
        <f>E606/J606</f>
        <v/>
      </c>
    </row>
    <row customHeight="1" ht="15.75" r="607" s="129" spans="1:56">
      <c r="A607" s="15" t="s">
        <v>113</v>
      </c>
      <c r="B607" s="97" t="n">
        <v>22.6</v>
      </c>
      <c r="C607" s="104" t="s">
        <v>533</v>
      </c>
      <c r="D607" s="105" t="n">
        <v>89.5</v>
      </c>
      <c r="E607" s="103">
        <f>(C607-D607)</f>
        <v/>
      </c>
      <c r="F607" s="45">
        <f>((E607*0.2*0.8*1000)/B607)/1</f>
        <v/>
      </c>
      <c r="G607" t="s">
        <v>534</v>
      </c>
      <c r="H607" t="n">
        <v>84.39999999999999</v>
      </c>
      <c r="I607" s="103">
        <f>(G607-H607)</f>
        <v/>
      </c>
      <c r="J607" s="57">
        <f>(E607+I607)</f>
        <v/>
      </c>
      <c r="K607" s="57">
        <f>(J607/B607)*1000</f>
        <v/>
      </c>
      <c r="L607" s="2">
        <f>E607/J607</f>
        <v/>
      </c>
    </row>
    <row customHeight="1" ht="15.75" r="608" s="129" spans="1:56">
      <c r="A608" s="15" t="s">
        <v>117</v>
      </c>
      <c r="B608" s="97" t="n">
        <v>26</v>
      </c>
      <c r="C608" s="104" t="s">
        <v>535</v>
      </c>
      <c r="D608" s="105" t="n">
        <v>73.09999999999999</v>
      </c>
      <c r="E608" s="103">
        <f>(C608-D608)</f>
        <v/>
      </c>
      <c r="F608" s="45">
        <f>((E608*0.2*0.8*1000)/B608)/1</f>
        <v/>
      </c>
      <c r="G608" t="s">
        <v>536</v>
      </c>
      <c r="H608" t="n">
        <v>82.3</v>
      </c>
      <c r="I608" s="103">
        <f>(G608-H608)</f>
        <v/>
      </c>
      <c r="J608" s="57">
        <f>(E608+I608)</f>
        <v/>
      </c>
      <c r="K608" s="57">
        <f>(J608/B608)*1000</f>
        <v/>
      </c>
      <c r="L608" s="2">
        <f>E608/J608</f>
        <v/>
      </c>
      <c r="M608" s="57" t="n"/>
    </row>
    <row customHeight="1" ht="15.75" r="609" s="129" spans="1:56">
      <c r="A609" s="15" t="s">
        <v>120</v>
      </c>
      <c r="B609" s="97" t="n">
        <v>26.5</v>
      </c>
      <c r="C609" s="104" t="s">
        <v>537</v>
      </c>
      <c r="D609" s="105" t="n">
        <v>76</v>
      </c>
      <c r="E609" s="103">
        <f>(C609-D609)</f>
        <v/>
      </c>
      <c r="F609" s="45">
        <f>((E609*0.2*0.8*1000)/B609)/1</f>
        <v/>
      </c>
      <c r="G609" t="s">
        <v>538</v>
      </c>
      <c r="H609" t="n">
        <v>85</v>
      </c>
      <c r="I609" s="103">
        <f>(G609-H609)</f>
        <v/>
      </c>
      <c r="J609" s="57">
        <f>(E609+I609)</f>
        <v/>
      </c>
      <c r="K609" s="57">
        <f>(J609/B609)*1000</f>
        <v/>
      </c>
      <c r="L609" s="2">
        <f>E609/J609</f>
        <v/>
      </c>
      <c r="M609" s="57" t="n"/>
    </row>
    <row customHeight="1" ht="15.75" r="610" s="129" spans="1:56">
      <c r="A610" s="15" t="s">
        <v>125</v>
      </c>
      <c r="B610" s="97" t="n">
        <v>26.3</v>
      </c>
      <c r="C610" s="104" t="s">
        <v>539</v>
      </c>
      <c r="D610" s="105" t="n">
        <v>72.8</v>
      </c>
      <c r="E610" s="103">
        <f>(C610-D610)</f>
        <v/>
      </c>
      <c r="F610" s="45">
        <f>((E610*0.2*0.8*1000)/B610)/1</f>
        <v/>
      </c>
      <c r="G610" t="s">
        <v>540</v>
      </c>
      <c r="H610" t="n">
        <v>88.8</v>
      </c>
      <c r="I610" s="103">
        <f>(G610-H610)</f>
        <v/>
      </c>
      <c r="J610" s="57">
        <f>(E610+I610)</f>
        <v/>
      </c>
      <c r="K610" s="57">
        <f>(J610/B610)*1000</f>
        <v/>
      </c>
      <c r="L610" s="2">
        <f>E610/J610</f>
        <v/>
      </c>
      <c r="M610" s="57" t="n"/>
    </row>
    <row customHeight="1" ht="15.75" r="611" s="129" spans="1:56">
      <c r="A611" s="15" t="s">
        <v>130</v>
      </c>
      <c r="B611" s="97" t="n">
        <v>23</v>
      </c>
      <c r="C611" s="104" t="s">
        <v>541</v>
      </c>
      <c r="D611" s="105" t="n">
        <v>86.09999999999999</v>
      </c>
      <c r="E611" s="103">
        <f>(C611-D611)</f>
        <v/>
      </c>
      <c r="F611" s="45">
        <f>((E611*0.2*0.8*1000)/B611)/1</f>
        <v/>
      </c>
      <c r="G611" t="s">
        <v>542</v>
      </c>
      <c r="H611" t="n">
        <v>81.69999999999999</v>
      </c>
      <c r="I611" s="103">
        <f>(G611-H611)</f>
        <v/>
      </c>
      <c r="J611" s="57">
        <f>(E611+I611)</f>
        <v/>
      </c>
      <c r="K611" s="57">
        <f>(J611/B611)*1000</f>
        <v/>
      </c>
      <c r="L611" s="2">
        <f>E611/J611</f>
        <v/>
      </c>
      <c r="M611" s="57" t="n"/>
    </row>
    <row customHeight="1" ht="15.75" r="612" s="129" spans="1:56">
      <c r="A612" s="15" t="s">
        <v>134</v>
      </c>
      <c r="B612" s="97" t="n">
        <v>25.5</v>
      </c>
      <c r="C612" s="104" t="s">
        <v>543</v>
      </c>
      <c r="D612" s="105" t="n">
        <v>74.69999999999999</v>
      </c>
      <c r="E612" s="103">
        <f>(C612-D612)</f>
        <v/>
      </c>
      <c r="F612" s="45">
        <f>((E612*0.2*0.8*1000)/B612)/1</f>
        <v/>
      </c>
      <c r="G612" t="s">
        <v>544</v>
      </c>
      <c r="H612" t="n">
        <v>93</v>
      </c>
      <c r="I612" s="103">
        <f>(G612-H612)</f>
        <v/>
      </c>
      <c r="J612" s="57">
        <f>(E612+I612)</f>
        <v/>
      </c>
      <c r="K612" s="57">
        <f>(J612/B612)*1000</f>
        <v/>
      </c>
      <c r="L612" s="2">
        <f>E612/J612</f>
        <v/>
      </c>
      <c r="M612" s="57" t="n"/>
    </row>
    <row customHeight="1" ht="15.75" r="613" s="129" spans="1:56">
      <c r="A613" s="15" t="s">
        <v>138</v>
      </c>
      <c r="B613" s="97" t="n">
        <v>25.4</v>
      </c>
      <c r="C613" s="104" t="s">
        <v>545</v>
      </c>
      <c r="D613" s="105" t="n">
        <v>80.3</v>
      </c>
      <c r="E613" s="103">
        <f>(C613-D613)</f>
        <v/>
      </c>
      <c r="F613" s="45">
        <f>((E613*0.2*0.8*1000)/B613)/1</f>
        <v/>
      </c>
      <c r="G613" t="s">
        <v>513</v>
      </c>
      <c r="H613" t="n">
        <v>77.89999999999999</v>
      </c>
      <c r="I613" s="103">
        <f>(G613-H613)</f>
        <v/>
      </c>
      <c r="J613" s="57">
        <f>(E613+I613)</f>
        <v/>
      </c>
      <c r="K613" s="57">
        <f>(J613/B613)*1000</f>
        <v/>
      </c>
      <c r="L613" s="2">
        <f>E613/J613</f>
        <v/>
      </c>
      <c r="M613" s="57" t="n"/>
    </row>
    <row customHeight="1" ht="15.75" r="614" s="129" spans="1:56">
      <c r="A614" s="15" t="s">
        <v>143</v>
      </c>
      <c r="B614" s="97" t="n">
        <v>26.2</v>
      </c>
      <c r="C614" s="104" t="s">
        <v>546</v>
      </c>
      <c r="D614" s="105" t="n">
        <v>83.59999999999999</v>
      </c>
      <c r="E614" s="103">
        <f>(C614-D614)</f>
        <v/>
      </c>
      <c r="F614" s="45">
        <f>((E614*0.2*0.8*1000)/B614)/1</f>
        <v/>
      </c>
      <c r="G614" t="s">
        <v>505</v>
      </c>
      <c r="H614" t="n">
        <v>74.89999999999999</v>
      </c>
      <c r="I614" s="103">
        <f>(G614-H614)</f>
        <v/>
      </c>
      <c r="J614" s="57">
        <f>(E614+I614)</f>
        <v/>
      </c>
      <c r="K614" s="57">
        <f>(J614/B614)*1000</f>
        <v/>
      </c>
      <c r="L614" s="2">
        <f>E614/J614</f>
        <v/>
      </c>
      <c r="M614" s="57" t="n"/>
    </row>
    <row customHeight="1" ht="15.75" r="615" s="129" spans="1:56">
      <c r="A615" s="15" t="s">
        <v>148</v>
      </c>
      <c r="B615" s="97" t="n">
        <v>24.5</v>
      </c>
      <c r="C615" s="104" t="s">
        <v>547</v>
      </c>
      <c r="D615" s="105" t="n">
        <v>80.19999999999999</v>
      </c>
      <c r="E615" s="103">
        <f>(C615-D615)</f>
        <v/>
      </c>
      <c r="F615" s="45">
        <f>((E615*0.2*0.8*1000)/B615)/1</f>
        <v/>
      </c>
      <c r="G615" t="s">
        <v>548</v>
      </c>
      <c r="H615" t="n">
        <v>77.8</v>
      </c>
      <c r="I615" s="103">
        <f>(G615-H615)</f>
        <v/>
      </c>
      <c r="J615" s="57">
        <f>(E615+I615)</f>
        <v/>
      </c>
      <c r="K615" s="57">
        <f>(J615/B615)*1000</f>
        <v/>
      </c>
      <c r="L615" s="2">
        <f>E615/J615</f>
        <v/>
      </c>
      <c r="M615" s="57" t="n"/>
    </row>
    <row customHeight="1" ht="15.75" r="616" s="129" spans="1:56">
      <c r="A616" s="15" t="s">
        <v>150</v>
      </c>
      <c r="B616" s="97" t="n">
        <v>23.4</v>
      </c>
      <c r="C616" s="104" t="s">
        <v>549</v>
      </c>
      <c r="D616" s="105" t="n">
        <v>79.09999999999999</v>
      </c>
      <c r="E616" s="103">
        <f>(C616-D616)</f>
        <v/>
      </c>
      <c r="F616" s="45">
        <f>((E616*0.2*0.8*1000)/B616)/1</f>
        <v/>
      </c>
      <c r="G616" t="s">
        <v>502</v>
      </c>
      <c r="H616" t="n">
        <v>80.19999999999999</v>
      </c>
      <c r="I616" s="103">
        <f>(G616-H616)</f>
        <v/>
      </c>
      <c r="J616" s="57">
        <f>(E616+I616)</f>
        <v/>
      </c>
      <c r="K616" s="57">
        <f>(J616/B616)*1000</f>
        <v/>
      </c>
      <c r="L616" s="2">
        <f>E616/J616</f>
        <v/>
      </c>
      <c r="M616" s="57" t="n"/>
    </row>
    <row customHeight="1" ht="15.75" r="617" s="129" spans="1:56">
      <c r="A617" s="15" t="s">
        <v>155</v>
      </c>
      <c r="B617" s="97" t="n">
        <v>24.4</v>
      </c>
      <c r="C617" s="104" t="s">
        <v>550</v>
      </c>
      <c r="D617" s="105" t="n">
        <v>80.89999999999999</v>
      </c>
      <c r="E617" s="103">
        <f>(C617-D617)</f>
        <v/>
      </c>
      <c r="F617" s="45">
        <f>((E617*0.2*0.8*1000)/B617)/1</f>
        <v/>
      </c>
      <c r="G617" t="s">
        <v>549</v>
      </c>
      <c r="H617" t="n">
        <v>82.09999999999999</v>
      </c>
      <c r="I617" s="103">
        <f>(G617-H617)</f>
        <v/>
      </c>
      <c r="J617" s="57">
        <f>(E617+I617)</f>
        <v/>
      </c>
      <c r="K617" s="57">
        <f>(J617/B617)*1000</f>
        <v/>
      </c>
      <c r="L617" s="2">
        <f>E617/J617</f>
        <v/>
      </c>
      <c r="M617" s="57" t="n"/>
    </row>
    <row customHeight="1" ht="15.75" r="618" s="129" spans="1:56">
      <c r="A618" s="15" t="s">
        <v>159</v>
      </c>
      <c r="B618" s="97" t="n">
        <v>23.3</v>
      </c>
      <c r="C618" s="104" t="s">
        <v>551</v>
      </c>
      <c r="D618" s="104" t="n">
        <v>79.69999999999999</v>
      </c>
      <c r="E618" s="103">
        <f>(C618-D618)</f>
        <v/>
      </c>
      <c r="F618" s="45">
        <f>((E618*0.2*0.8*1000)/B618)/1</f>
        <v/>
      </c>
      <c r="G618" t="s">
        <v>552</v>
      </c>
      <c r="H618" t="n">
        <v>79.89999999999999</v>
      </c>
      <c r="I618" s="103">
        <f>(G618-H618)</f>
        <v/>
      </c>
      <c r="J618" s="57">
        <f>(E618+I618)</f>
        <v/>
      </c>
      <c r="K618" s="57">
        <f>(J618/B618)*1000</f>
        <v/>
      </c>
      <c r="L618" s="2">
        <f>E618/J618</f>
        <v/>
      </c>
      <c r="M618" s="57" t="n"/>
    </row>
    <row customHeight="1" ht="15.75" r="619" s="129" spans="1:56">
      <c r="A619" s="15" t="s">
        <v>163</v>
      </c>
      <c r="B619" s="97" t="n">
        <v>26</v>
      </c>
      <c r="C619" s="104" t="s">
        <v>553</v>
      </c>
      <c r="D619" s="104" t="n">
        <v>88.8</v>
      </c>
      <c r="E619" s="103">
        <f>(C619-D619)</f>
        <v/>
      </c>
      <c r="F619" s="45">
        <f>((E619*0.2*0.8*1000)/B619)/1</f>
        <v/>
      </c>
      <c r="G619" t="s">
        <v>502</v>
      </c>
      <c r="H619" t="n">
        <v>81.3</v>
      </c>
      <c r="I619" s="103">
        <f>(G619-H619)</f>
        <v/>
      </c>
      <c r="J619" s="57">
        <f>(E619+I619)</f>
        <v/>
      </c>
      <c r="K619" s="57">
        <f>(J619/B619)*1000</f>
        <v/>
      </c>
      <c r="L619" s="2">
        <f>E619/J619</f>
        <v/>
      </c>
      <c r="M619" s="57" t="n"/>
    </row>
    <row customHeight="1" ht="15.75" r="620" s="129" spans="1:56">
      <c r="A620" s="15" t="s">
        <v>167</v>
      </c>
      <c r="B620" s="97" t="n">
        <v>23.8</v>
      </c>
      <c r="C620" s="104" t="s">
        <v>501</v>
      </c>
      <c r="D620" s="104" t="n">
        <v>84.39999999999999</v>
      </c>
      <c r="E620" s="103">
        <f>(C620-D620)</f>
        <v/>
      </c>
      <c r="F620" s="45">
        <f>((E620*0.2*0.8*1000)/B620)/1</f>
        <v/>
      </c>
      <c r="G620" t="s">
        <v>554</v>
      </c>
      <c r="H620" t="n">
        <v>79.3</v>
      </c>
      <c r="I620" s="103">
        <f>(G620-H620)</f>
        <v/>
      </c>
      <c r="J620" s="57">
        <f>(E620+I620)</f>
        <v/>
      </c>
      <c r="K620" s="57">
        <f>(J620/B620)*1000</f>
        <v/>
      </c>
      <c r="L620" s="2">
        <f>E620/J620</f>
        <v/>
      </c>
    </row>
    <row customHeight="1" ht="15.75" r="621" s="129" spans="1:56">
      <c r="A621" s="15" t="s">
        <v>171</v>
      </c>
      <c r="B621" s="97" t="n">
        <v>25.4</v>
      </c>
      <c r="C621" s="104" t="s">
        <v>555</v>
      </c>
      <c r="D621" s="104" t="n">
        <v>84.09999999999999</v>
      </c>
      <c r="E621" s="103">
        <f>(C621-D621)</f>
        <v/>
      </c>
      <c r="F621" s="45">
        <f>((E621*0.2*0.8*1000)/B621)/1</f>
        <v/>
      </c>
      <c r="G621" t="s">
        <v>556</v>
      </c>
      <c r="H621" t="n">
        <v>90.3</v>
      </c>
      <c r="I621" s="103">
        <f>(G621-H621)</f>
        <v/>
      </c>
      <c r="J621" s="57">
        <f>(E621+I621)</f>
        <v/>
      </c>
      <c r="K621" s="57">
        <f>(J621/B621)*1000</f>
        <v/>
      </c>
      <c r="L621" s="2">
        <f>E621/J621</f>
        <v/>
      </c>
    </row>
    <row customHeight="1" ht="15.75" r="622" s="129" spans="1:56">
      <c r="A622" s="15" t="s">
        <v>175</v>
      </c>
      <c r="B622" s="97" t="n">
        <v>26.3</v>
      </c>
      <c r="C622" s="104" t="s">
        <v>519</v>
      </c>
      <c r="D622" s="104" t="n">
        <v>85.69999999999999</v>
      </c>
      <c r="E622" s="103">
        <f>(C622-D622)</f>
        <v/>
      </c>
      <c r="F622" s="45">
        <f>((E622*0.2*0.8*1000)/B622)/1</f>
        <v/>
      </c>
      <c r="G622" t="s">
        <v>557</v>
      </c>
      <c r="H622" t="n">
        <v>74.5</v>
      </c>
      <c r="I622" s="103">
        <f>(G622-H622)</f>
        <v/>
      </c>
      <c r="J622" s="57">
        <f>(E622+I622)</f>
        <v/>
      </c>
      <c r="K622" s="57">
        <f>(J622/B622)*1000</f>
        <v/>
      </c>
      <c r="L622" s="2">
        <f>E622/J622</f>
        <v/>
      </c>
    </row>
    <row customHeight="1" ht="15.75" r="623" s="129" spans="1:56">
      <c r="A623" s="15" t="s">
        <v>178</v>
      </c>
      <c r="B623" s="97" t="n">
        <v>26.1</v>
      </c>
      <c r="C623" s="104" t="s">
        <v>557</v>
      </c>
      <c r="D623" s="104" t="n">
        <v>75.19999999999999</v>
      </c>
      <c r="E623" s="103">
        <f>(C623-D623)</f>
        <v/>
      </c>
      <c r="F623" s="45">
        <f>((E623*0.2*0.8*1000)/B623)/1</f>
        <v/>
      </c>
      <c r="G623" t="s">
        <v>558</v>
      </c>
      <c r="H623" t="n">
        <v>91.69999999999999</v>
      </c>
      <c r="I623" s="103">
        <f>(G623-H623)</f>
        <v/>
      </c>
      <c r="J623" s="57">
        <f>(E623+I623)</f>
        <v/>
      </c>
      <c r="K623" s="57">
        <f>(J623/B623)*1000</f>
        <v/>
      </c>
      <c r="L623" s="2">
        <f>E623/J623</f>
        <v/>
      </c>
    </row>
    <row customHeight="1" ht="15.75" r="624" s="129" spans="1:56">
      <c r="A624" s="15" t="s">
        <v>182</v>
      </c>
      <c r="B624" s="97" t="n">
        <v>26.5</v>
      </c>
      <c r="C624" s="104" t="s">
        <v>528</v>
      </c>
      <c r="D624" s="104" t="n">
        <v>77.69999999999999</v>
      </c>
      <c r="E624" s="103">
        <f>(C624-D624)</f>
        <v/>
      </c>
      <c r="F624" s="45">
        <f>((E624*0.2*0.8*1000)/B624)/1</f>
        <v/>
      </c>
      <c r="G624" t="s">
        <v>559</v>
      </c>
      <c r="H624" t="n">
        <v>87.09999999999999</v>
      </c>
      <c r="I624" s="103">
        <f>(G624-H624)</f>
        <v/>
      </c>
      <c r="J624" s="57">
        <f>(E624+I624)</f>
        <v/>
      </c>
      <c r="K624" s="57">
        <f>(J624/B624)*1000</f>
        <v/>
      </c>
      <c r="L624" s="2">
        <f>E624/J624</f>
        <v/>
      </c>
    </row>
    <row customHeight="1" ht="15.75" r="625" s="129" spans="1:56">
      <c r="A625" s="15" t="s">
        <v>187</v>
      </c>
      <c r="B625" s="97" t="n">
        <v>27.3</v>
      </c>
      <c r="C625" s="104" t="s">
        <v>523</v>
      </c>
      <c r="D625" s="104" t="n">
        <v>82.69999999999999</v>
      </c>
      <c r="E625" s="103">
        <f>(C625-D625)</f>
        <v/>
      </c>
      <c r="F625" s="45">
        <f>((E625*0.2*0.8*1000)/B625)/1</f>
        <v/>
      </c>
      <c r="G625" t="s">
        <v>560</v>
      </c>
      <c r="H625" t="n">
        <v>84.19999999999999</v>
      </c>
      <c r="I625" s="103">
        <f>(G625-H625)</f>
        <v/>
      </c>
      <c r="J625" s="57">
        <f>(E625+I625)</f>
        <v/>
      </c>
      <c r="K625" s="57">
        <f>(J625/B625)*1000</f>
        <v/>
      </c>
      <c r="L625" s="2">
        <f>E625/J625</f>
        <v/>
      </c>
    </row>
    <row customHeight="1" ht="15.75" r="626" s="129" spans="1:56">
      <c r="A626" s="15" t="s">
        <v>191</v>
      </c>
      <c r="B626" s="97" t="n">
        <v>23</v>
      </c>
      <c r="C626" s="104" t="s">
        <v>536</v>
      </c>
      <c r="D626" s="104" t="n">
        <v>81.8</v>
      </c>
      <c r="E626" s="103">
        <f>(C626-D626)</f>
        <v/>
      </c>
      <c r="F626" s="45">
        <f>((E626*0.2*0.8*1000)/B626)/1</f>
        <v/>
      </c>
      <c r="G626" t="s">
        <v>561</v>
      </c>
      <c r="H626" t="n">
        <v>90.3</v>
      </c>
      <c r="I626" s="103">
        <f>(G626-H626)</f>
        <v/>
      </c>
      <c r="J626" s="57">
        <f>(E626+I626)</f>
        <v/>
      </c>
      <c r="K626" s="57">
        <f>(J626/B626)*1000</f>
        <v/>
      </c>
      <c r="L626" s="2">
        <f>E626/J626</f>
        <v/>
      </c>
    </row>
    <row customHeight="1" ht="15.75" r="627" s="129" spans="1:56" thickBot="1">
      <c r="A627" s="15" t="s">
        <v>196</v>
      </c>
      <c r="B627" s="97" t="n">
        <v>25.4</v>
      </c>
      <c r="C627" s="104" t="s">
        <v>562</v>
      </c>
      <c r="D627" s="104" t="n">
        <v>75.69999999999999</v>
      </c>
      <c r="E627" s="103">
        <f>(C627-D627)</f>
        <v/>
      </c>
      <c r="F627" s="45">
        <f>((E627*0.2*0.8*1000)/B627)/1</f>
        <v/>
      </c>
      <c r="G627" t="s">
        <v>563</v>
      </c>
      <c r="H627" t="n">
        <v>94.59999999999999</v>
      </c>
      <c r="I627" s="103">
        <f>(G627-H627)</f>
        <v/>
      </c>
      <c r="J627" s="57">
        <f>(E627+I627)</f>
        <v/>
      </c>
      <c r="K627" s="57">
        <f>(J627/B627)*1000</f>
        <v/>
      </c>
      <c r="L627" s="2">
        <f>E627/J627</f>
        <v/>
      </c>
    </row>
    <row customHeight="1" ht="15.75" r="628" s="129" spans="1:56">
      <c r="A628" s="16" t="s">
        <v>200</v>
      </c>
      <c r="B628" s="106">
        <f>AVERAGE(B588:B617)</f>
        <v/>
      </c>
      <c r="C628" s="107" t="n"/>
      <c r="D628" s="107" t="n"/>
      <c r="E628" s="5">
        <f>AVERAGE(E588:E617)</f>
        <v/>
      </c>
      <c r="F628" s="106">
        <f>AVERAGE(F588:F617)</f>
        <v/>
      </c>
      <c r="G628" s="107" t="n"/>
      <c r="H628" s="107" t="n"/>
      <c r="I628" s="5">
        <f>AVERAGE(I588:I617)</f>
        <v/>
      </c>
      <c r="J628" s="106">
        <f>AVERAGE(J588:J617)</f>
        <v/>
      </c>
      <c r="K628" s="106">
        <f>AVERAGE(K588:K617)</f>
        <v/>
      </c>
      <c r="L628" s="106">
        <f>AVERAGE(L588:L617)</f>
        <v/>
      </c>
    </row>
    <row customHeight="1" ht="15.75" r="629" s="129" spans="1:56" thickBot="1">
      <c r="A629" s="17" t="s">
        <v>14</v>
      </c>
      <c r="B629" s="6">
        <f>STDEV(B588:B617)/SQRT(COUNTA(B588:B617))</f>
        <v/>
      </c>
      <c r="C629" s="108" t="n"/>
      <c r="D629" s="108" t="n"/>
      <c r="E629" s="8" t="n"/>
      <c r="F629" s="6">
        <f>STDEV(F588:F617)/SQRT(COUNTA(F588:F617))</f>
        <v/>
      </c>
      <c r="G629" s="108" t="n"/>
      <c r="H629" s="108" t="n"/>
      <c r="I629" s="8" t="n"/>
      <c r="J629" s="6">
        <f>STDEV(J588:J617)/SQRT(COUNTA(J588:J617))</f>
        <v/>
      </c>
      <c r="K629" s="6">
        <f>STDEV(K588:K617)/SQRT(COUNTA(K588:K617))</f>
        <v/>
      </c>
      <c r="L629" s="6">
        <f>STDEV(L588:L617)/SQRT(COUNTA(L588:L617))</f>
        <v/>
      </c>
    </row>
    <row customHeight="1" ht="15.75" r="630" s="129" spans="1:56" thickBot="1">
      <c r="A630" s="15" t="n"/>
      <c r="E630" s="103" t="n"/>
      <c r="F630" s="45" t="n"/>
      <c r="I630" s="103" t="n"/>
      <c r="J630" s="57" t="n"/>
      <c r="K630" s="57" t="n"/>
      <c r="L630" s="2" t="n"/>
    </row>
    <row customHeight="1" ht="15.75" r="631" s="129" spans="1:56" thickBot="1">
      <c r="A631" s="14" t="s">
        <v>564</v>
      </c>
      <c r="B631" s="54" t="n"/>
      <c r="C631" s="127" t="s">
        <v>17</v>
      </c>
      <c r="F631" s="58" t="n"/>
      <c r="G631" s="127" t="s">
        <v>18</v>
      </c>
      <c r="J631" s="132" t="s">
        <v>19</v>
      </c>
    </row>
    <row customHeight="1" ht="15.75" r="632" s="129" spans="1:56" thickBot="1">
      <c r="A632" s="38" t="s">
        <v>565</v>
      </c>
      <c r="B632" s="9" t="s">
        <v>22</v>
      </c>
      <c r="C632" s="99" t="s">
        <v>23</v>
      </c>
      <c r="D632" s="100" t="s">
        <v>24</v>
      </c>
      <c r="E632" s="43" t="s">
        <v>25</v>
      </c>
      <c r="F632" s="59" t="s">
        <v>26</v>
      </c>
      <c r="G632" s="101" t="s">
        <v>23</v>
      </c>
      <c r="H632" s="102" t="s">
        <v>24</v>
      </c>
      <c r="I632" s="43" t="s">
        <v>25</v>
      </c>
      <c r="J632" s="61" t="s">
        <v>27</v>
      </c>
      <c r="K632" s="62" t="s">
        <v>28</v>
      </c>
      <c r="L632" s="63" t="s">
        <v>29</v>
      </c>
    </row>
    <row customHeight="1" ht="15.75" r="633" s="129" spans="1:56">
      <c r="A633" s="15" t="s">
        <v>31</v>
      </c>
      <c r="B633" t="s">
        <v>566</v>
      </c>
      <c r="C633" t="s">
        <v>560</v>
      </c>
      <c r="D633" t="n">
        <v>87.7</v>
      </c>
      <c r="E633" s="103">
        <f>(C633-D633)</f>
        <v/>
      </c>
      <c r="F633" s="45">
        <f>((E633*0.2*0.8*1000)/B633)/1</f>
        <v/>
      </c>
      <c r="G633" t="s">
        <v>567</v>
      </c>
      <c r="H633" t="n">
        <v>88.2</v>
      </c>
      <c r="I633" s="103">
        <f>(G633-H633)</f>
        <v/>
      </c>
      <c r="J633" s="57">
        <f>(E633+I633)</f>
        <v/>
      </c>
      <c r="K633" s="57">
        <f>(J633/B633)*1000</f>
        <v/>
      </c>
      <c r="L633" s="2">
        <f>E633/J633</f>
        <v/>
      </c>
    </row>
    <row customHeight="1" ht="15.75" r="634" s="129" spans="1:56">
      <c r="A634" s="15" t="s">
        <v>36</v>
      </c>
      <c r="B634" t="s">
        <v>568</v>
      </c>
      <c r="C634" t="s">
        <v>569</v>
      </c>
      <c r="D634" t="n">
        <v>88.60000000000001</v>
      </c>
      <c r="E634" s="103">
        <f>(C634-D634)</f>
        <v/>
      </c>
      <c r="F634" s="45">
        <f>((E634*0.2*0.8*1000)/B634)/1</f>
        <v/>
      </c>
      <c r="G634" t="s">
        <v>570</v>
      </c>
      <c r="H634" t="n">
        <v>86.2</v>
      </c>
      <c r="I634" s="103">
        <f>(G634-H634)</f>
        <v/>
      </c>
      <c r="J634" s="57">
        <f>(E634+I634)</f>
        <v/>
      </c>
      <c r="K634" s="57">
        <f>(J634/B634)*1000</f>
        <v/>
      </c>
      <c r="L634" s="2">
        <f>E634/J634</f>
        <v/>
      </c>
    </row>
    <row customHeight="1" ht="15.75" r="635" s="129" spans="1:56">
      <c r="A635" s="15" t="s">
        <v>41</v>
      </c>
      <c r="B635" t="s">
        <v>571</v>
      </c>
      <c r="C635" t="s">
        <v>507</v>
      </c>
      <c r="D635" t="n">
        <v>76.90000000000001</v>
      </c>
      <c r="E635" s="103">
        <f>(C635-D635)</f>
        <v/>
      </c>
      <c r="F635" s="45">
        <f>((E635*0.2*0.8*1000)/B635)/1</f>
        <v/>
      </c>
      <c r="G635" t="s">
        <v>559</v>
      </c>
      <c r="H635" t="n">
        <v>86.7</v>
      </c>
      <c r="I635" s="103">
        <f>(G635-H635)</f>
        <v/>
      </c>
      <c r="J635" s="57">
        <f>(E635+I635)</f>
        <v/>
      </c>
      <c r="K635" s="57">
        <f>(J635/B635)*1000</f>
        <v/>
      </c>
      <c r="L635" s="2">
        <f>E635/J635</f>
        <v/>
      </c>
    </row>
    <row customHeight="1" ht="15.75" r="636" s="129" spans="1:56">
      <c r="A636" s="15" t="s">
        <v>46</v>
      </c>
      <c r="B636" t="s">
        <v>572</v>
      </c>
      <c r="C636" t="s">
        <v>573</v>
      </c>
      <c r="D636" t="n">
        <v>81.30000000000001</v>
      </c>
      <c r="E636" s="103">
        <f>(C636-D636)</f>
        <v/>
      </c>
      <c r="F636" s="45">
        <f>((E636*0.2*0.8*1000)/B636)/1</f>
        <v/>
      </c>
      <c r="G636" t="s">
        <v>574</v>
      </c>
      <c r="H636" t="n">
        <v>91</v>
      </c>
      <c r="I636" s="103">
        <f>(G636-H636)</f>
        <v/>
      </c>
      <c r="J636" s="57">
        <f>(E636+I636)</f>
        <v/>
      </c>
      <c r="K636" s="57">
        <f>(J636/B636)*1000</f>
        <v/>
      </c>
      <c r="L636" s="2">
        <f>E636/J636</f>
        <v/>
      </c>
    </row>
    <row customHeight="1" ht="15.75" r="637" s="129" spans="1:56">
      <c r="A637" s="15" t="s">
        <v>50</v>
      </c>
      <c r="B637" t="s">
        <v>575</v>
      </c>
      <c r="C637" t="s">
        <v>576</v>
      </c>
      <c r="D637" t="n">
        <v>91.2</v>
      </c>
      <c r="E637" s="103">
        <f>(C637-D637)</f>
        <v/>
      </c>
      <c r="F637" s="45">
        <f>((E637*0.2*0.8*1000)/B637)/1</f>
        <v/>
      </c>
      <c r="G637" t="s">
        <v>521</v>
      </c>
      <c r="H637" t="n">
        <v>76.5</v>
      </c>
      <c r="I637" s="103">
        <f>(G637-H637)</f>
        <v/>
      </c>
      <c r="J637" s="57">
        <f>(E637+I637)</f>
        <v/>
      </c>
      <c r="K637" s="57">
        <f>(J637/B637)*1000</f>
        <v/>
      </c>
      <c r="L637" s="2">
        <f>E637/J637</f>
        <v/>
      </c>
    </row>
    <row customHeight="1" ht="15.75" r="638" s="129" spans="1:56">
      <c r="A638" s="15" t="s">
        <v>54</v>
      </c>
      <c r="B638" t="s">
        <v>577</v>
      </c>
      <c r="C638" t="s">
        <v>578</v>
      </c>
      <c r="D638" t="n">
        <v>80.2</v>
      </c>
      <c r="E638" s="103">
        <f>(C638-D638)</f>
        <v/>
      </c>
      <c r="F638" s="45">
        <f>((E638*0.2*0.8*1000)/B638)/1</f>
        <v/>
      </c>
      <c r="G638" t="s">
        <v>522</v>
      </c>
      <c r="H638" t="n">
        <v>92.40000000000001</v>
      </c>
      <c r="I638" s="103">
        <f>(G638-H638)</f>
        <v/>
      </c>
      <c r="J638" s="57">
        <f>(E638+I638)</f>
        <v/>
      </c>
      <c r="K638" s="57">
        <f>(J638/B638)*1000</f>
        <v/>
      </c>
      <c r="L638" s="2">
        <f>E638/J638</f>
        <v/>
      </c>
    </row>
    <row customHeight="1" ht="15.75" r="639" s="129" spans="1:56">
      <c r="A639" s="15" t="s">
        <v>58</v>
      </c>
      <c r="B639" t="s">
        <v>579</v>
      </c>
      <c r="C639" t="s">
        <v>562</v>
      </c>
      <c r="D639" t="n">
        <v>78.10000000000001</v>
      </c>
      <c r="E639" s="103">
        <f>(C639-D639)</f>
        <v/>
      </c>
      <c r="F639" s="45">
        <f>((E639*0.2*0.8*1000)/B639)/1</f>
        <v/>
      </c>
      <c r="G639" t="s">
        <v>518</v>
      </c>
      <c r="H639" t="n">
        <v>85.2</v>
      </c>
      <c r="I639" s="103">
        <f>(G639-H639)</f>
        <v/>
      </c>
      <c r="J639" s="57">
        <f>(E639+I639)</f>
        <v/>
      </c>
      <c r="K639" s="57">
        <f>(J639/B639)*1000</f>
        <v/>
      </c>
      <c r="L639" s="2">
        <f>E639/J639</f>
        <v/>
      </c>
    </row>
    <row customHeight="1" ht="15.75" r="640" s="129" spans="1:56">
      <c r="A640" s="15" t="s">
        <v>62</v>
      </c>
      <c r="B640" t="s">
        <v>580</v>
      </c>
      <c r="C640" t="s">
        <v>581</v>
      </c>
      <c r="D640" t="n">
        <v>80</v>
      </c>
      <c r="E640" s="103">
        <f>(C640-D640)</f>
        <v/>
      </c>
      <c r="F640" s="45">
        <f>((E640*0.2*0.8*1000)/B640)/1</f>
        <v/>
      </c>
      <c r="G640" t="s">
        <v>582</v>
      </c>
      <c r="H640" t="n">
        <v>78.10000000000001</v>
      </c>
      <c r="I640" s="103">
        <f>(G640-H640)</f>
        <v/>
      </c>
      <c r="J640" s="57">
        <f>(E640+I640)</f>
        <v/>
      </c>
      <c r="K640" s="57">
        <f>(J640/B640)*1000</f>
        <v/>
      </c>
      <c r="L640" s="2">
        <f>E640/J640</f>
        <v/>
      </c>
    </row>
    <row customHeight="1" ht="15.75" r="641" s="129" spans="1:56">
      <c r="A641" s="15" t="s">
        <v>67</v>
      </c>
      <c r="B641" t="s">
        <v>583</v>
      </c>
      <c r="C641" t="s">
        <v>562</v>
      </c>
      <c r="D641" t="n">
        <v>77.90000000000001</v>
      </c>
      <c r="E641" s="103">
        <f>(C641-D641)</f>
        <v/>
      </c>
      <c r="F641" s="45">
        <f>((E641*0.2*0.8*1000)/B641)/1</f>
        <v/>
      </c>
      <c r="G641" t="s">
        <v>508</v>
      </c>
      <c r="H641" t="n">
        <v>81.60000000000001</v>
      </c>
      <c r="I641" s="103">
        <f>(G641-H641)</f>
        <v/>
      </c>
      <c r="J641" s="57">
        <f>(E641+I641)</f>
        <v/>
      </c>
      <c r="K641" s="57">
        <f>(J641/B641)*1000</f>
        <v/>
      </c>
      <c r="L641" s="2">
        <f>E641/J641</f>
        <v/>
      </c>
    </row>
    <row customHeight="1" ht="15.75" r="642" s="129" spans="1:56">
      <c r="A642" s="15" t="s">
        <v>71</v>
      </c>
      <c r="B642" t="s">
        <v>584</v>
      </c>
      <c r="C642" t="s">
        <v>523</v>
      </c>
      <c r="D642" t="n">
        <v>84.7</v>
      </c>
      <c r="E642" s="103">
        <f>(C642-D642)</f>
        <v/>
      </c>
      <c r="F642" s="45">
        <f>((E642*0.2*0.8*1000)/B642)/1</f>
        <v/>
      </c>
      <c r="G642" t="s">
        <v>527</v>
      </c>
      <c r="H642" t="n">
        <v>81.60000000000001</v>
      </c>
      <c r="I642" s="103">
        <f>(G642-H642)</f>
        <v/>
      </c>
      <c r="J642" s="57">
        <f>(E642+I642)</f>
        <v/>
      </c>
      <c r="K642" s="57">
        <f>(J642/B642)*1000</f>
        <v/>
      </c>
      <c r="L642" s="2">
        <f>E642/J642</f>
        <v/>
      </c>
    </row>
    <row customHeight="1" ht="15.75" r="643" s="129" spans="1:56">
      <c r="A643" s="15" t="s">
        <v>75</v>
      </c>
      <c r="B643" t="s">
        <v>585</v>
      </c>
      <c r="C643" t="s">
        <v>545</v>
      </c>
      <c r="D643" t="n">
        <v>77.30000000000001</v>
      </c>
      <c r="E643" s="103">
        <f>(C643-D643)</f>
        <v/>
      </c>
      <c r="F643" s="45">
        <f>((E643*0.2*0.8*1000)/B643)/1</f>
        <v/>
      </c>
      <c r="G643" t="s">
        <v>545</v>
      </c>
      <c r="H643" t="n">
        <v>83.7</v>
      </c>
      <c r="I643" s="103">
        <f>(G643-H643)</f>
        <v/>
      </c>
      <c r="J643" s="57">
        <f>(E643+I643)</f>
        <v/>
      </c>
      <c r="K643" s="57">
        <f>(J643/B643)*1000</f>
        <v/>
      </c>
      <c r="L643" s="2">
        <f>E643/J643</f>
        <v/>
      </c>
      <c r="M643" s="57" t="n"/>
    </row>
    <row customHeight="1" ht="15.75" r="644" s="129" spans="1:56">
      <c r="A644" s="15" t="s">
        <v>78</v>
      </c>
      <c r="B644" t="s">
        <v>586</v>
      </c>
      <c r="C644" t="s">
        <v>545</v>
      </c>
      <c r="D644" t="n">
        <v>82.7</v>
      </c>
      <c r="E644" s="103">
        <f>(C644-D644)</f>
        <v/>
      </c>
      <c r="F644" s="45">
        <f>((E644*0.2*0.8*1000)/B644)/1</f>
        <v/>
      </c>
      <c r="G644" t="s">
        <v>587</v>
      </c>
      <c r="H644" t="n">
        <v>91.8</v>
      </c>
      <c r="I644" s="103">
        <f>(G644-H644)</f>
        <v/>
      </c>
      <c r="J644" s="57">
        <f>(E644+I644)</f>
        <v/>
      </c>
      <c r="K644" s="57">
        <f>(J644/B644)*1000</f>
        <v/>
      </c>
      <c r="L644" s="2">
        <f>E644/J644</f>
        <v/>
      </c>
      <c r="M644" s="57" t="n"/>
    </row>
    <row customHeight="1" ht="15.75" r="645" s="129" spans="1:56">
      <c r="A645" s="15" t="s">
        <v>81</v>
      </c>
      <c r="B645" t="s">
        <v>588</v>
      </c>
      <c r="C645" s="104" t="s">
        <v>589</v>
      </c>
      <c r="D645" s="105" t="n">
        <v>92.90000000000001</v>
      </c>
      <c r="E645" s="103">
        <f>(C645-D645)</f>
        <v/>
      </c>
      <c r="F645" s="45">
        <f>((E645*0.2*0.8*1000)/B645)/1</f>
        <v/>
      </c>
      <c r="G645" t="s">
        <v>562</v>
      </c>
      <c r="H645" t="n">
        <v>78.90000000000001</v>
      </c>
      <c r="I645" s="103">
        <f>(G645-H645)</f>
        <v/>
      </c>
      <c r="J645" s="57">
        <f>(E645+I645)</f>
        <v/>
      </c>
      <c r="K645" s="57">
        <f>(J645/B645)*1000</f>
        <v/>
      </c>
      <c r="L645" s="2">
        <f>E645/J645</f>
        <v/>
      </c>
      <c r="M645" s="57" t="n"/>
    </row>
    <row customHeight="1" ht="15.75" r="646" s="129" spans="1:56">
      <c r="A646" s="15" t="s">
        <v>85</v>
      </c>
      <c r="B646" t="s">
        <v>588</v>
      </c>
      <c r="C646" s="104" t="s">
        <v>560</v>
      </c>
      <c r="D646" s="105" t="n">
        <v>87.2</v>
      </c>
      <c r="E646" s="103">
        <f>(C646-D646)</f>
        <v/>
      </c>
      <c r="F646" s="45">
        <f>((E646*0.2*0.8*1000)/B646)/1</f>
        <v/>
      </c>
      <c r="G646" t="s">
        <v>523</v>
      </c>
      <c r="H646" t="n">
        <v>85.8</v>
      </c>
      <c r="I646" s="103">
        <f>(G646-H646)</f>
        <v/>
      </c>
      <c r="J646" s="57">
        <f>(E646+I646)</f>
        <v/>
      </c>
      <c r="K646" s="57">
        <f>(J646/B646)*1000</f>
        <v/>
      </c>
      <c r="L646" s="2">
        <f>E646/J646</f>
        <v/>
      </c>
      <c r="M646" s="57" t="n"/>
    </row>
    <row customHeight="1" ht="15.75" r="647" s="129" spans="1:56">
      <c r="A647" s="15" t="s">
        <v>89</v>
      </c>
      <c r="B647" t="s">
        <v>572</v>
      </c>
      <c r="C647" s="104" t="s">
        <v>529</v>
      </c>
      <c r="D647" s="105" t="n">
        <v>85.5</v>
      </c>
      <c r="E647" s="103">
        <f>(C647-D647)</f>
        <v/>
      </c>
      <c r="F647" s="45">
        <f>((E647*0.2*0.8*1000)/B647)/1</f>
        <v/>
      </c>
      <c r="G647" t="s">
        <v>510</v>
      </c>
      <c r="H647" t="n">
        <v>81.5</v>
      </c>
      <c r="I647" s="103">
        <f>(G647-H647)</f>
        <v/>
      </c>
      <c r="J647" s="57">
        <f>(E647+I647)</f>
        <v/>
      </c>
      <c r="K647" s="57">
        <f>(J647/B647)*1000</f>
        <v/>
      </c>
      <c r="L647" s="2">
        <f>E647/J647</f>
        <v/>
      </c>
      <c r="M647" s="57" t="n"/>
    </row>
    <row customHeight="1" ht="15.75" r="648" s="129" spans="1:56">
      <c r="A648" s="15" t="s">
        <v>94</v>
      </c>
      <c r="B648" t="s">
        <v>590</v>
      </c>
      <c r="C648" s="104" t="s">
        <v>554</v>
      </c>
      <c r="D648" s="105" t="n">
        <v>78.90000000000001</v>
      </c>
      <c r="E648" s="103">
        <f>(C648-D648)</f>
        <v/>
      </c>
      <c r="F648" s="45">
        <f>((E648*0.2*0.8*1000)/B648)/1</f>
        <v/>
      </c>
      <c r="G648" t="s">
        <v>591</v>
      </c>
      <c r="H648" t="n">
        <v>78.10000000000001</v>
      </c>
      <c r="I648" s="103">
        <f>(G648-H648)</f>
        <v/>
      </c>
      <c r="J648" s="57">
        <f>(E648+I648)</f>
        <v/>
      </c>
      <c r="K648" s="57">
        <f>(J648/B648)*1000</f>
        <v/>
      </c>
      <c r="L648" s="2">
        <f>E648/J648</f>
        <v/>
      </c>
      <c r="M648" s="57" t="n"/>
    </row>
    <row customHeight="1" ht="15.75" r="649" s="129" spans="1:56">
      <c r="A649" s="15" t="s">
        <v>99</v>
      </c>
      <c r="B649" t="s">
        <v>572</v>
      </c>
      <c r="C649" s="104" t="s">
        <v>592</v>
      </c>
      <c r="D649" s="105" t="n">
        <v>76.60000000000001</v>
      </c>
      <c r="E649" s="103">
        <f>(C649-D649)</f>
        <v/>
      </c>
      <c r="F649" s="45">
        <f>((E649*0.2*0.8*1000)/B649)/1</f>
        <v/>
      </c>
      <c r="G649" t="s">
        <v>521</v>
      </c>
      <c r="H649" t="n">
        <v>76.8</v>
      </c>
      <c r="I649" s="103">
        <f>(G649-H649)</f>
        <v/>
      </c>
      <c r="J649" s="57">
        <f>(E649+I649)</f>
        <v/>
      </c>
      <c r="K649" s="57">
        <f>(J649/B649)*1000</f>
        <v/>
      </c>
      <c r="L649" s="2">
        <f>E649/J649</f>
        <v/>
      </c>
      <c r="M649" s="57" t="n"/>
    </row>
    <row customHeight="1" ht="15.75" r="650" s="129" spans="1:56">
      <c r="A650" s="15" t="s">
        <v>103</v>
      </c>
      <c r="B650" t="s">
        <v>593</v>
      </c>
      <c r="C650" s="104" t="s">
        <v>530</v>
      </c>
      <c r="D650" s="105" t="n">
        <v>81.90000000000001</v>
      </c>
      <c r="E650" s="103">
        <f>(C650-D650)</f>
        <v/>
      </c>
      <c r="F650" s="45">
        <f>((E650*0.2*0.8*1000)/B650)/1</f>
        <v/>
      </c>
      <c r="G650" t="s">
        <v>554</v>
      </c>
      <c r="H650" t="n">
        <v>79.40000000000001</v>
      </c>
      <c r="I650" s="103">
        <f>(G650-H650)</f>
        <v/>
      </c>
      <c r="J650" s="57">
        <f>(E650+I650)</f>
        <v/>
      </c>
      <c r="K650" s="57">
        <f>(J650/B650)*1000</f>
        <v/>
      </c>
      <c r="L650" s="2">
        <f>E650/J650</f>
        <v/>
      </c>
      <c r="M650" s="57" t="n"/>
    </row>
    <row customHeight="1" ht="15.75" r="651" s="129" spans="1:56">
      <c r="A651" s="15" t="s">
        <v>108</v>
      </c>
      <c r="B651" t="s">
        <v>594</v>
      </c>
      <c r="C651" s="104" t="s">
        <v>545</v>
      </c>
      <c r="D651" s="105" t="n">
        <v>82.90000000000001</v>
      </c>
      <c r="E651" s="103">
        <f>(C651-D651)</f>
        <v/>
      </c>
      <c r="F651" s="45">
        <f>((E651*0.2*0.8*1000)/B651)/1</f>
        <v/>
      </c>
      <c r="G651" t="s">
        <v>595</v>
      </c>
      <c r="H651" t="n">
        <v>75.7</v>
      </c>
      <c r="I651" s="103">
        <f>(G651-H651)</f>
        <v/>
      </c>
      <c r="J651" s="57">
        <f>(E651+I651)</f>
        <v/>
      </c>
      <c r="K651" s="57">
        <f>(J651/B651)*1000</f>
        <v/>
      </c>
      <c r="L651" s="2">
        <f>E651/J651</f>
        <v/>
      </c>
      <c r="M651" s="57" t="n"/>
    </row>
    <row customHeight="1" ht="15.75" r="652" s="129" spans="1:56">
      <c r="A652" s="15" t="s">
        <v>113</v>
      </c>
      <c r="B652" t="s">
        <v>596</v>
      </c>
      <c r="C652" s="104" t="s">
        <v>597</v>
      </c>
      <c r="D652" s="105" t="n">
        <v>88.7</v>
      </c>
      <c r="E652" s="103">
        <f>(C652-D652)</f>
        <v/>
      </c>
      <c r="F652" s="45">
        <f>((E652*0.2*0.8*1000)/B652)/1</f>
        <v/>
      </c>
      <c r="G652" t="s">
        <v>550</v>
      </c>
      <c r="H652" t="n">
        <v>83.40000000000001</v>
      </c>
      <c r="I652" s="103">
        <f>(G652-H652)</f>
        <v/>
      </c>
      <c r="J652" s="57">
        <f>(E652+I652)</f>
        <v/>
      </c>
      <c r="K652" s="57">
        <f>(J652/B652)*1000</f>
        <v/>
      </c>
      <c r="L652" s="2">
        <f>E652/J652</f>
        <v/>
      </c>
      <c r="M652" s="57" t="n"/>
    </row>
    <row customHeight="1" ht="15.75" r="653" s="129" spans="1:56">
      <c r="A653" s="15" t="s">
        <v>117</v>
      </c>
      <c r="B653" t="s">
        <v>598</v>
      </c>
      <c r="C653" s="104" t="s">
        <v>599</v>
      </c>
      <c r="D653" s="105" t="n">
        <v>89.30000000000001</v>
      </c>
      <c r="E653" s="103">
        <f>(C653-D653)</f>
        <v/>
      </c>
      <c r="F653" s="45">
        <f>((E653*0.2*0.8*1000)/B653)/1</f>
        <v/>
      </c>
      <c r="G653" t="s">
        <v>527</v>
      </c>
      <c r="H653" t="n">
        <v>81.7</v>
      </c>
      <c r="I653" s="103">
        <f>(G653-H653)</f>
        <v/>
      </c>
      <c r="J653" s="57">
        <f>(E653+I653)</f>
        <v/>
      </c>
      <c r="K653" s="57">
        <f>(J653/B653)*1000</f>
        <v/>
      </c>
      <c r="L653" s="2">
        <f>E653/J653</f>
        <v/>
      </c>
      <c r="M653" s="57" t="n"/>
    </row>
    <row customHeight="1" ht="15.75" r="654" s="129" spans="1:56">
      <c r="A654" s="15" t="s">
        <v>120</v>
      </c>
      <c r="B654" t="s">
        <v>600</v>
      </c>
      <c r="C654" s="104" t="s">
        <v>601</v>
      </c>
      <c r="D654" s="105" t="n">
        <v>74.2</v>
      </c>
      <c r="E654" s="103">
        <f>(C654-D654)</f>
        <v/>
      </c>
      <c r="F654" s="45">
        <f>((E654*0.2*0.8*1000)/B654)/1</f>
        <v/>
      </c>
      <c r="G654" t="s">
        <v>602</v>
      </c>
      <c r="H654" t="n">
        <v>85</v>
      </c>
      <c r="I654" s="103">
        <f>(G654-H654)</f>
        <v/>
      </c>
      <c r="J654" s="57">
        <f>(E654+I654)</f>
        <v/>
      </c>
      <c r="K654" s="57">
        <f>(J654/B654)*1000</f>
        <v/>
      </c>
      <c r="L654" s="2">
        <f>E654/J654</f>
        <v/>
      </c>
      <c r="M654" s="57" t="n"/>
    </row>
    <row customHeight="1" ht="15.75" r="655" s="129" spans="1:56">
      <c r="A655" s="15" t="s">
        <v>125</v>
      </c>
      <c r="B655" t="s">
        <v>603</v>
      </c>
      <c r="C655" s="104" t="s">
        <v>604</v>
      </c>
      <c r="D655" s="105" t="n">
        <v>88.60000000000001</v>
      </c>
      <c r="E655" s="103">
        <f>(C655-D655)</f>
        <v/>
      </c>
      <c r="F655" s="45">
        <f>((E655*0.2*0.8*1000)/B655)/1</f>
        <v/>
      </c>
      <c r="G655" t="s">
        <v>605</v>
      </c>
      <c r="H655" t="n">
        <v>88.5</v>
      </c>
      <c r="I655" s="103">
        <f>(G655-H655)</f>
        <v/>
      </c>
      <c r="J655" s="57">
        <f>(E655+I655)</f>
        <v/>
      </c>
      <c r="K655" s="57">
        <f>(J655/B655)*1000</f>
        <v/>
      </c>
      <c r="L655" s="2">
        <f>E655/J655</f>
        <v/>
      </c>
    </row>
    <row customHeight="1" ht="15.75" r="656" s="129" spans="1:56">
      <c r="A656" s="15" t="s">
        <v>130</v>
      </c>
      <c r="B656" t="s">
        <v>606</v>
      </c>
      <c r="C656" s="104" t="s">
        <v>607</v>
      </c>
      <c r="D656" s="105" t="n">
        <v>84.60000000000001</v>
      </c>
      <c r="E656" s="103">
        <f>(C656-D656)</f>
        <v/>
      </c>
      <c r="F656" s="45">
        <f>((E656*0.2*0.8*1000)/B656)/1</f>
        <v/>
      </c>
      <c r="G656" t="s">
        <v>608</v>
      </c>
      <c r="H656" t="n">
        <v>81.2</v>
      </c>
      <c r="I656" s="103">
        <f>(G656-H656)</f>
        <v/>
      </c>
      <c r="J656" s="57">
        <f>(E656+I656)</f>
        <v/>
      </c>
      <c r="K656" s="57">
        <f>(J656/B656)*1000</f>
        <v/>
      </c>
      <c r="L656" s="2">
        <f>E656/J656</f>
        <v/>
      </c>
    </row>
    <row customHeight="1" ht="15.75" r="657" s="129" spans="1:56">
      <c r="A657" s="15" t="s">
        <v>134</v>
      </c>
      <c r="B657" t="s">
        <v>609</v>
      </c>
      <c r="C657" s="104" t="s">
        <v>610</v>
      </c>
      <c r="D657" s="105" t="n">
        <v>87.5</v>
      </c>
      <c r="E657" s="103">
        <f>(C657-D657)</f>
        <v/>
      </c>
      <c r="F657" s="45">
        <f>((E657*0.2*0.8*1000)/B657)/1</f>
        <v/>
      </c>
      <c r="G657" t="s">
        <v>522</v>
      </c>
      <c r="H657" t="n">
        <v>92.7</v>
      </c>
      <c r="I657" s="103">
        <f>(G657-H657)</f>
        <v/>
      </c>
      <c r="J657" s="57">
        <f>(E657+I657)</f>
        <v/>
      </c>
      <c r="K657" s="57">
        <f>(J657/B657)*1000</f>
        <v/>
      </c>
      <c r="L657" s="2">
        <f>E657/J657</f>
        <v/>
      </c>
    </row>
    <row customHeight="1" ht="15.75" r="658" s="129" spans="1:56">
      <c r="A658" s="15" t="s">
        <v>138</v>
      </c>
      <c r="B658" t="s">
        <v>603</v>
      </c>
      <c r="C658" s="104" t="s">
        <v>552</v>
      </c>
      <c r="D658" s="105" t="n">
        <v>78.40000000000001</v>
      </c>
      <c r="E658" s="103">
        <f>(C658-D658)</f>
        <v/>
      </c>
      <c r="F658" s="45">
        <f>((E658*0.2*0.8*1000)/B658)/1</f>
        <v/>
      </c>
      <c r="G658" t="s">
        <v>611</v>
      </c>
      <c r="H658" t="n">
        <v>77.3</v>
      </c>
      <c r="I658" s="103">
        <f>(G658-H658)</f>
        <v/>
      </c>
      <c r="J658" s="57">
        <f>(E658+I658)</f>
        <v/>
      </c>
      <c r="K658" s="57">
        <f>(J658/B658)*1000</f>
        <v/>
      </c>
      <c r="L658" s="2">
        <f>E658/J658</f>
        <v/>
      </c>
    </row>
    <row customHeight="1" ht="15.75" r="659" s="129" spans="1:56">
      <c r="A659" s="15" t="s">
        <v>143</v>
      </c>
      <c r="B659" t="s">
        <v>612</v>
      </c>
      <c r="C659" s="104" t="s">
        <v>613</v>
      </c>
      <c r="D659" s="105" t="n">
        <v>81.80000000000001</v>
      </c>
      <c r="E659" s="103">
        <f>(C659-D659)</f>
        <v/>
      </c>
      <c r="F659" s="45">
        <f>((E659*0.2*0.8*1000)/B659)/1</f>
        <v/>
      </c>
      <c r="G659" t="s">
        <v>614</v>
      </c>
      <c r="H659" t="n">
        <v>95.60000000000001</v>
      </c>
      <c r="I659" s="103">
        <f>(G659-H659)</f>
        <v/>
      </c>
      <c r="J659" s="57">
        <f>(E659+I659)</f>
        <v/>
      </c>
      <c r="K659" s="57">
        <f>(J659/B659)*1000</f>
        <v/>
      </c>
      <c r="L659" s="2">
        <f>E659/J659</f>
        <v/>
      </c>
    </row>
    <row customHeight="1" ht="15.75" r="660" s="129" spans="1:56">
      <c r="A660" s="15" t="s">
        <v>148</v>
      </c>
      <c r="B660" t="s">
        <v>615</v>
      </c>
      <c r="C660" s="104" t="s">
        <v>616</v>
      </c>
      <c r="D660" s="105" t="n">
        <v>77.90000000000001</v>
      </c>
      <c r="E660" s="103">
        <f>(C660-D660)</f>
        <v/>
      </c>
      <c r="F660" s="45">
        <f>((E660*0.2*0.8*1000)/B660)/1</f>
        <v/>
      </c>
      <c r="G660" t="s">
        <v>537</v>
      </c>
      <c r="H660" t="n">
        <v>77.60000000000001</v>
      </c>
      <c r="I660" s="103">
        <f>(G660-H660)</f>
        <v/>
      </c>
      <c r="J660" s="57">
        <f>(E660+I660)</f>
        <v/>
      </c>
      <c r="K660" s="57">
        <f>(J660/B660)*1000</f>
        <v/>
      </c>
      <c r="L660" s="2">
        <f>E660/J660</f>
        <v/>
      </c>
    </row>
    <row customHeight="1" ht="15.75" r="661" s="129" spans="1:56">
      <c r="A661" s="15" t="s">
        <v>150</v>
      </c>
      <c r="B661" t="s">
        <v>617</v>
      </c>
      <c r="C661" s="104" t="s">
        <v>591</v>
      </c>
      <c r="D661" s="105" t="n">
        <v>76.90000000000001</v>
      </c>
      <c r="E661" s="103">
        <f>(C661-D661)</f>
        <v/>
      </c>
      <c r="F661" s="45">
        <f>((E661*0.2*0.8*1000)/B661)/1</f>
        <v/>
      </c>
      <c r="G661" t="s">
        <v>618</v>
      </c>
      <c r="H661" t="n">
        <v>79.60000000000001</v>
      </c>
      <c r="I661" s="103">
        <f>(G661-H661)</f>
        <v/>
      </c>
      <c r="J661" s="57">
        <f>(E661+I661)</f>
        <v/>
      </c>
      <c r="K661" s="57">
        <f>(J661/B661)*1000</f>
        <v/>
      </c>
      <c r="L661" s="2">
        <f>E661/J661</f>
        <v/>
      </c>
    </row>
    <row customHeight="1" ht="15.75" r="662" s="129" spans="1:56">
      <c r="A662" s="15" t="s">
        <v>155</v>
      </c>
      <c r="B662" t="s">
        <v>619</v>
      </c>
      <c r="C662" s="104" t="s">
        <v>509</v>
      </c>
      <c r="D662" s="105" t="n">
        <v>78.5</v>
      </c>
      <c r="E662" s="103">
        <f>(C662-D662)</f>
        <v/>
      </c>
      <c r="F662" s="45">
        <f>((E662*0.2*0.8*1000)/B662)/1</f>
        <v/>
      </c>
      <c r="G662" t="s">
        <v>620</v>
      </c>
      <c r="H662" t="n">
        <v>82.10000000000001</v>
      </c>
      <c r="I662" s="103">
        <f>(G662-H662)</f>
        <v/>
      </c>
      <c r="J662" s="57">
        <f>(E662+I662)</f>
        <v/>
      </c>
      <c r="K662" s="57">
        <f>(J662/B662)*1000</f>
        <v/>
      </c>
      <c r="L662" s="2">
        <f>E662/J662</f>
        <v/>
      </c>
    </row>
    <row customHeight="1" ht="15.75" r="663" s="129" spans="1:56">
      <c r="A663" s="15" t="s">
        <v>159</v>
      </c>
      <c r="B663" t="s">
        <v>621</v>
      </c>
      <c r="C663" s="104" t="s">
        <v>622</v>
      </c>
      <c r="D663" s="104" t="n">
        <v>77.60000000000001</v>
      </c>
      <c r="E663" s="103">
        <f>(C663-D663)</f>
        <v/>
      </c>
      <c r="F663" s="45">
        <f>((E663*0.2*0.8*1000)/B663)/1</f>
        <v/>
      </c>
      <c r="G663" t="s">
        <v>554</v>
      </c>
      <c r="H663" t="n">
        <v>79.8</v>
      </c>
      <c r="I663" s="103">
        <f>(G663-H663)</f>
        <v/>
      </c>
      <c r="J663" s="57">
        <f>(E663+I663)</f>
        <v/>
      </c>
      <c r="K663" s="57">
        <f>(J663/B663)*1000</f>
        <v/>
      </c>
      <c r="L663" s="2">
        <f>E663/J663</f>
        <v/>
      </c>
    </row>
    <row customHeight="1" ht="15.75" r="664" s="129" spans="1:56">
      <c r="A664" s="15" t="s">
        <v>163</v>
      </c>
      <c r="B664" t="s">
        <v>623</v>
      </c>
      <c r="C664" s="104" t="s">
        <v>624</v>
      </c>
      <c r="D664" s="104" t="n">
        <v>87</v>
      </c>
      <c r="E664" s="103">
        <f>(C664-D664)</f>
        <v/>
      </c>
      <c r="F664" s="45">
        <f>((E664*0.2*0.8*1000)/B664)/1</f>
        <v/>
      </c>
      <c r="G664" t="s">
        <v>625</v>
      </c>
      <c r="H664" t="n">
        <v>81.3</v>
      </c>
      <c r="I664" s="103">
        <f>(G664-H664)</f>
        <v/>
      </c>
      <c r="J664" s="57">
        <f>(E664+I664)</f>
        <v/>
      </c>
      <c r="K664" s="57">
        <f>(J664/B664)*1000</f>
        <v/>
      </c>
      <c r="L664" s="2">
        <f>E664/J664</f>
        <v/>
      </c>
    </row>
    <row customHeight="1" ht="15.75" r="665" s="129" spans="1:56">
      <c r="A665" s="15" t="s">
        <v>167</v>
      </c>
      <c r="B665" t="s">
        <v>626</v>
      </c>
      <c r="C665" s="104" t="s">
        <v>545</v>
      </c>
      <c r="D665" s="104" t="n">
        <v>82.80000000000001</v>
      </c>
      <c r="E665" s="103">
        <f>(C665-D665)</f>
        <v/>
      </c>
      <c r="F665" s="45">
        <f>((E665*0.2*0.8*1000)/B665)/1</f>
        <v/>
      </c>
      <c r="G665" t="s">
        <v>627</v>
      </c>
      <c r="H665" t="n">
        <v>79.3</v>
      </c>
      <c r="I665" s="103">
        <f>(G665-H665)</f>
        <v/>
      </c>
      <c r="J665" s="57">
        <f>(E665+I665)</f>
        <v/>
      </c>
      <c r="K665" s="57">
        <f>(J665/B665)*1000</f>
        <v/>
      </c>
      <c r="L665" s="2">
        <f>E665/J665</f>
        <v/>
      </c>
    </row>
    <row customHeight="1" ht="15.75" r="666" s="129" spans="1:56">
      <c r="A666" s="15" t="s">
        <v>171</v>
      </c>
      <c r="B666" t="s">
        <v>628</v>
      </c>
      <c r="C666" s="104" t="s">
        <v>629</v>
      </c>
      <c r="D666" s="104" t="n">
        <v>82.60000000000001</v>
      </c>
      <c r="E666" s="103">
        <f>(C666-D666)</f>
        <v/>
      </c>
      <c r="F666" s="45">
        <f>((E666*0.2*0.8*1000)/B666)/1</f>
        <v/>
      </c>
      <c r="G666" t="s">
        <v>556</v>
      </c>
      <c r="H666" t="n">
        <v>90.2</v>
      </c>
      <c r="I666" s="103">
        <f>(G666-H666)</f>
        <v/>
      </c>
      <c r="J666" s="57">
        <f>(E666+I666)</f>
        <v/>
      </c>
      <c r="K666" s="57">
        <f>(J666/B666)*1000</f>
        <v/>
      </c>
      <c r="L666" s="2">
        <f>E666/J666</f>
        <v/>
      </c>
    </row>
    <row customHeight="1" ht="15.75" r="667" s="129" spans="1:56">
      <c r="A667" s="15" t="s">
        <v>175</v>
      </c>
      <c r="B667" t="s">
        <v>630</v>
      </c>
      <c r="C667" s="104" t="s">
        <v>631</v>
      </c>
      <c r="D667" s="104" t="n">
        <v>84.10000000000001</v>
      </c>
      <c r="E667" s="103">
        <f>(C667-D667)</f>
        <v/>
      </c>
      <c r="F667" s="45">
        <f>((E667*0.2*0.8*1000)/B667)/1</f>
        <v/>
      </c>
      <c r="G667" t="s">
        <v>567</v>
      </c>
      <c r="H667" t="n">
        <v>88</v>
      </c>
      <c r="I667" s="103">
        <f>(G667-H667)</f>
        <v/>
      </c>
      <c r="J667" s="57">
        <f>(E667+I667)</f>
        <v/>
      </c>
      <c r="K667" s="57">
        <f>(J667/B667)*1000</f>
        <v/>
      </c>
      <c r="L667" s="2">
        <f>E667/J667</f>
        <v/>
      </c>
    </row>
    <row customHeight="1" ht="15.75" r="668" s="129" spans="1:56">
      <c r="A668" s="15" t="s">
        <v>178</v>
      </c>
      <c r="B668" t="s">
        <v>632</v>
      </c>
      <c r="C668" s="104" t="s">
        <v>633</v>
      </c>
      <c r="D668" s="104" t="n">
        <v>87.5</v>
      </c>
      <c r="E668" s="103">
        <f>(C668-D668)</f>
        <v/>
      </c>
      <c r="F668" s="45">
        <f>((E668*0.2*0.8*1000)/B668)/1</f>
        <v/>
      </c>
      <c r="G668" t="s">
        <v>576</v>
      </c>
      <c r="H668" t="n">
        <v>90.2</v>
      </c>
      <c r="I668" s="103">
        <f>(G668-H668)</f>
        <v/>
      </c>
      <c r="J668" s="57">
        <f>(E668+I668)</f>
        <v/>
      </c>
      <c r="K668" s="57">
        <f>(J668/B668)*1000</f>
        <v/>
      </c>
      <c r="L668" s="2">
        <f>E668/J668</f>
        <v/>
      </c>
    </row>
    <row customHeight="1" ht="15.75" r="669" s="129" spans="1:56">
      <c r="A669" s="15" t="s">
        <v>182</v>
      </c>
      <c r="B669" t="s">
        <v>634</v>
      </c>
      <c r="C669" s="104" t="s">
        <v>635</v>
      </c>
      <c r="D669" s="104" t="n">
        <v>76.60000000000001</v>
      </c>
      <c r="E669" s="103">
        <f>(C669-D669)</f>
        <v/>
      </c>
      <c r="F669" s="45">
        <f>((E669*0.2*0.8*1000)/B669)/1</f>
        <v/>
      </c>
      <c r="G669" t="s">
        <v>559</v>
      </c>
      <c r="H669" t="n">
        <v>86.5</v>
      </c>
      <c r="I669" s="103">
        <f>(G669-H669)</f>
        <v/>
      </c>
      <c r="J669" s="57">
        <f>(E669+I669)</f>
        <v/>
      </c>
      <c r="K669" s="57">
        <f>(J669/B669)*1000</f>
        <v/>
      </c>
      <c r="L669" s="2">
        <f>E669/J669</f>
        <v/>
      </c>
    </row>
    <row customHeight="1" ht="15.75" r="670" s="129" spans="1:56">
      <c r="A670" s="15" t="s">
        <v>187</v>
      </c>
      <c r="B670" t="s">
        <v>636</v>
      </c>
      <c r="C670" s="104" t="s">
        <v>508</v>
      </c>
      <c r="D670" s="104" t="n">
        <v>81</v>
      </c>
      <c r="E670" s="103">
        <f>(C670-D670)</f>
        <v/>
      </c>
      <c r="F670" s="45">
        <f>((E670*0.2*0.8*1000)/B670)/1</f>
        <v/>
      </c>
      <c r="G670" t="s">
        <v>637</v>
      </c>
      <c r="H670" t="n">
        <v>83</v>
      </c>
      <c r="I670" s="103">
        <f>(G670-H670)</f>
        <v/>
      </c>
      <c r="J670" s="57">
        <f>(E670+I670)</f>
        <v/>
      </c>
      <c r="K670" s="57">
        <f>(J670/B670)*1000</f>
        <v/>
      </c>
      <c r="L670" s="2">
        <f>E670/J670</f>
        <v/>
      </c>
    </row>
    <row customHeight="1" ht="15.75" r="671" s="129" spans="1:56">
      <c r="A671" s="15" t="s">
        <v>191</v>
      </c>
      <c r="B671" t="s">
        <v>638</v>
      </c>
      <c r="C671" s="104" t="s">
        <v>625</v>
      </c>
      <c r="D671" s="104" t="n">
        <v>80.30000000000001</v>
      </c>
      <c r="E671" s="103">
        <f>(C671-D671)</f>
        <v/>
      </c>
      <c r="F671" s="45">
        <f>((E671*0.2*0.8*1000)/B671)/1</f>
        <v/>
      </c>
      <c r="G671" t="s">
        <v>556</v>
      </c>
      <c r="H671" t="n">
        <v>90.2</v>
      </c>
      <c r="I671" s="103">
        <f>(G671-H671)</f>
        <v/>
      </c>
      <c r="J671" s="57">
        <f>(E671+I671)</f>
        <v/>
      </c>
      <c r="K671" s="57">
        <f>(J671/B671)*1000</f>
        <v/>
      </c>
      <c r="L671" s="2">
        <f>E671/J671</f>
        <v/>
      </c>
    </row>
    <row customHeight="1" ht="15.75" r="672" s="129" spans="1:56" thickBot="1">
      <c r="A672" s="15" t="s">
        <v>196</v>
      </c>
      <c r="B672" t="s">
        <v>639</v>
      </c>
      <c r="C672" s="104" t="s">
        <v>640</v>
      </c>
      <c r="D672" s="104" t="n">
        <v>88.5</v>
      </c>
      <c r="E672" s="103">
        <f>(C672-D672)</f>
        <v/>
      </c>
      <c r="F672" s="45">
        <f>((E672*0.2*0.8*1000)/B672)/1</f>
        <v/>
      </c>
      <c r="G672" t="s">
        <v>641</v>
      </c>
      <c r="H672" t="n">
        <v>91.8</v>
      </c>
      <c r="I672" s="103">
        <f>(G672-H672)</f>
        <v/>
      </c>
      <c r="J672" s="57">
        <f>(E672+I672)</f>
        <v/>
      </c>
      <c r="K672" s="57">
        <f>(J672/B672)*1000</f>
        <v/>
      </c>
      <c r="L672" s="2">
        <f>E672/J672</f>
        <v/>
      </c>
    </row>
    <row customHeight="1" ht="15.75" r="673" s="129" spans="1:56">
      <c r="A673" s="16" t="s">
        <v>200</v>
      </c>
      <c r="B673" s="106">
        <f>AVERAGE(B633:B662)</f>
        <v/>
      </c>
      <c r="C673" s="107" t="n"/>
      <c r="D673" s="107" t="n"/>
      <c r="E673" s="5">
        <f>AVERAGE(E633:E662)</f>
        <v/>
      </c>
      <c r="F673" s="106">
        <f>AVERAGE(F633:F662)</f>
        <v/>
      </c>
      <c r="G673" s="107" t="n"/>
      <c r="H673" s="107" t="n"/>
      <c r="I673" s="5">
        <f>AVERAGE(I633:I662)</f>
        <v/>
      </c>
      <c r="J673" s="106">
        <f>AVERAGE(J633:J662)</f>
        <v/>
      </c>
      <c r="K673" s="106">
        <f>AVERAGE(K633:K662)</f>
        <v/>
      </c>
      <c r="L673" s="106">
        <f>AVERAGE(L633:L662)</f>
        <v/>
      </c>
    </row>
    <row customHeight="1" ht="15.75" r="674" s="129" spans="1:56" thickBot="1">
      <c r="A674" s="17" t="s">
        <v>14</v>
      </c>
      <c r="B674" s="6">
        <f>STDEV(B633:B662)/SQRT(COUNTA(B633:B662))</f>
        <v/>
      </c>
      <c r="C674" s="108" t="n"/>
      <c r="D674" s="108" t="n"/>
      <c r="E674" s="8" t="n"/>
      <c r="F674" s="6">
        <f>STDEV(F633:F662)/SQRT(COUNTA(F633:F662))</f>
        <v/>
      </c>
      <c r="G674" s="108" t="n"/>
      <c r="H674" s="108" t="n"/>
      <c r="I674" s="8" t="n"/>
      <c r="J674" s="6">
        <f>STDEV(J633:J662)/SQRT(COUNTA(J633:J662))</f>
        <v/>
      </c>
      <c r="K674" s="6">
        <f>STDEV(K633:K662)/SQRT(COUNTA(K633:K662))</f>
        <v/>
      </c>
      <c r="L674" s="6">
        <f>STDEV(L633:L662)/SQRT(COUNTA(L633:L662))</f>
        <v/>
      </c>
    </row>
    <row customHeight="1" ht="15.75" r="675" s="129" spans="1:56" thickBot="1"/>
    <row customHeight="1" ht="15.75" r="676" s="129" spans="1:56" thickBot="1">
      <c r="A676" s="14" t="s">
        <v>642</v>
      </c>
      <c r="B676" s="54" t="n"/>
      <c r="C676" s="127" t="s">
        <v>17</v>
      </c>
      <c r="F676" s="58" t="n"/>
      <c r="G676" s="127" t="s">
        <v>18</v>
      </c>
      <c r="J676" s="132" t="s">
        <v>19</v>
      </c>
    </row>
    <row customHeight="1" ht="15.75" r="677" s="129" spans="1:56" thickBot="1">
      <c r="A677" s="38" t="s">
        <v>643</v>
      </c>
      <c r="B677" s="9" t="s">
        <v>22</v>
      </c>
      <c r="C677" s="99" t="s">
        <v>23</v>
      </c>
      <c r="D677" s="100" t="s">
        <v>24</v>
      </c>
      <c r="E677" s="43" t="s">
        <v>25</v>
      </c>
      <c r="F677" s="59" t="s">
        <v>26</v>
      </c>
      <c r="G677" s="101" t="s">
        <v>23</v>
      </c>
      <c r="H677" s="102" t="s">
        <v>24</v>
      </c>
      <c r="I677" s="43" t="s">
        <v>25</v>
      </c>
      <c r="J677" s="61" t="s">
        <v>27</v>
      </c>
      <c r="K677" s="62" t="s">
        <v>28</v>
      </c>
      <c r="L677" s="63" t="s">
        <v>29</v>
      </c>
    </row>
    <row customHeight="1" ht="15.75" r="678" s="129" spans="1:56">
      <c r="A678" s="15" t="s">
        <v>31</v>
      </c>
      <c r="B678" t="s">
        <v>566</v>
      </c>
      <c r="C678" t="s">
        <v>644</v>
      </c>
      <c r="D678" t="n">
        <v>86.3</v>
      </c>
      <c r="E678" s="103">
        <f>(C678-D678)</f>
        <v/>
      </c>
      <c r="F678" s="45">
        <f>((E678*0.2*0.8*1000)/B678)/1</f>
        <v/>
      </c>
      <c r="G678" t="s">
        <v>560</v>
      </c>
      <c r="H678" t="n">
        <v>85.5</v>
      </c>
      <c r="I678" s="103">
        <f>(G678-H678)</f>
        <v/>
      </c>
      <c r="J678" s="57">
        <f>(E678+I678)</f>
        <v/>
      </c>
      <c r="K678" s="57">
        <f>(J678/B678)*1000</f>
        <v/>
      </c>
      <c r="L678" s="2">
        <f>E678/J678</f>
        <v/>
      </c>
      <c r="M678" s="57" t="n"/>
    </row>
    <row customHeight="1" ht="15.75" r="679" s="129" spans="1:56">
      <c r="A679" s="15" t="s">
        <v>36</v>
      </c>
      <c r="B679" t="s">
        <v>568</v>
      </c>
      <c r="C679" t="s">
        <v>624</v>
      </c>
      <c r="D679" t="n">
        <v>86</v>
      </c>
      <c r="E679" s="103">
        <f>(C679-D679)</f>
        <v/>
      </c>
      <c r="F679" s="45">
        <f>((E679*0.2*0.8*1000)/B679)/1</f>
        <v/>
      </c>
      <c r="G679" t="s">
        <v>534</v>
      </c>
      <c r="H679" t="n">
        <v>86.39999999999999</v>
      </c>
      <c r="I679" s="103">
        <f>(G679-H679)</f>
        <v/>
      </c>
      <c r="J679" s="57">
        <f>(E679+I679)</f>
        <v/>
      </c>
      <c r="K679" s="57">
        <f>(J679/B679)*1000</f>
        <v/>
      </c>
      <c r="L679" s="2">
        <f>E679/J679</f>
        <v/>
      </c>
      <c r="M679" s="57" t="n"/>
    </row>
    <row customHeight="1" ht="15.75" r="680" s="129" spans="1:56">
      <c r="A680" s="15" t="s">
        <v>41</v>
      </c>
      <c r="B680" t="s">
        <v>571</v>
      </c>
      <c r="C680" t="s">
        <v>645</v>
      </c>
      <c r="D680" t="n">
        <v>76.2</v>
      </c>
      <c r="E680" s="103">
        <f>(C680-D680)</f>
        <v/>
      </c>
      <c r="F680" s="45">
        <f>((E680*0.2*0.8*1000)/B680)/1</f>
        <v/>
      </c>
      <c r="G680" t="s">
        <v>531</v>
      </c>
      <c r="H680" t="n">
        <v>85.39999999999999</v>
      </c>
      <c r="I680" s="103">
        <f>(G680-H680)</f>
        <v/>
      </c>
      <c r="J680" s="57">
        <f>(E680+I680)</f>
        <v/>
      </c>
      <c r="K680" s="57">
        <f>(J680/B680)*1000</f>
        <v/>
      </c>
      <c r="L680" s="2">
        <f>E680/J680</f>
        <v/>
      </c>
      <c r="M680" s="57" t="n"/>
    </row>
    <row customHeight="1" ht="15.75" r="681" s="129" spans="1:56">
      <c r="A681" s="15" t="s">
        <v>46</v>
      </c>
      <c r="B681" t="s">
        <v>572</v>
      </c>
      <c r="C681" t="s">
        <v>646</v>
      </c>
      <c r="D681" t="n">
        <v>79.7</v>
      </c>
      <c r="E681" s="103">
        <f>(C681-D681)</f>
        <v/>
      </c>
      <c r="F681" s="45">
        <f>((E681*0.2*0.8*1000)/B681)/1</f>
        <v/>
      </c>
      <c r="G681" t="s">
        <v>574</v>
      </c>
      <c r="H681" t="n">
        <v>89.5</v>
      </c>
      <c r="I681" s="103">
        <f>(G681-H681)</f>
        <v/>
      </c>
      <c r="J681" s="57">
        <f>(E681+I681)</f>
        <v/>
      </c>
      <c r="K681" s="57">
        <f>(J681/B681)*1000</f>
        <v/>
      </c>
      <c r="L681" s="2">
        <f>E681/J681</f>
        <v/>
      </c>
      <c r="M681" s="57" t="n"/>
    </row>
    <row customHeight="1" ht="15.75" r="682" s="129" spans="1:56">
      <c r="A682" s="15" t="s">
        <v>50</v>
      </c>
      <c r="B682" t="s">
        <v>575</v>
      </c>
      <c r="C682" t="s">
        <v>574</v>
      </c>
      <c r="D682" t="n">
        <v>90.2</v>
      </c>
      <c r="E682" s="103">
        <f>(C682-D682)</f>
        <v/>
      </c>
      <c r="F682" s="45">
        <f>((E682*0.2*0.8*1000)/B682)/1</f>
        <v/>
      </c>
      <c r="G682" t="s">
        <v>647</v>
      </c>
      <c r="H682" t="n">
        <v>75.5</v>
      </c>
      <c r="I682" s="103">
        <f>(G682-H682)</f>
        <v/>
      </c>
      <c r="J682" s="57">
        <f>(E682+I682)</f>
        <v/>
      </c>
      <c r="K682" s="57">
        <f>(J682/B682)*1000</f>
        <v/>
      </c>
      <c r="L682" s="2">
        <f>E682/J682</f>
        <v/>
      </c>
      <c r="M682" s="57" t="n"/>
    </row>
    <row customHeight="1" ht="15.75" r="683" s="129" spans="1:56">
      <c r="A683" s="15" t="s">
        <v>54</v>
      </c>
      <c r="B683" t="s">
        <v>577</v>
      </c>
      <c r="C683" t="s">
        <v>554</v>
      </c>
      <c r="D683" t="n">
        <v>79</v>
      </c>
      <c r="E683" s="103">
        <f>(C683-D683)</f>
        <v/>
      </c>
      <c r="F683" s="45">
        <f>((E683*0.2*0.8*1000)/B683)/1</f>
        <v/>
      </c>
      <c r="G683" t="s">
        <v>648</v>
      </c>
      <c r="H683" t="n">
        <v>87.59999999999999</v>
      </c>
      <c r="I683" s="103">
        <f>(G683-H683)</f>
        <v/>
      </c>
      <c r="J683" s="57">
        <f>(E683+I683)</f>
        <v/>
      </c>
      <c r="K683" s="57">
        <f>(J683/B683)*1000</f>
        <v/>
      </c>
      <c r="L683" s="2">
        <f>E683/J683</f>
        <v/>
      </c>
      <c r="M683" s="57" t="n"/>
    </row>
    <row customHeight="1" ht="15.75" r="684" s="129" spans="1:56">
      <c r="A684" s="15" t="s">
        <v>58</v>
      </c>
      <c r="B684" t="s">
        <v>579</v>
      </c>
      <c r="C684" t="s">
        <v>537</v>
      </c>
      <c r="D684" t="n">
        <v>76.39999999999999</v>
      </c>
      <c r="E684" s="103">
        <f>(C684-D684)</f>
        <v/>
      </c>
      <c r="F684" s="45">
        <f>((E684*0.2*0.8*1000)/B684)/1</f>
        <v/>
      </c>
      <c r="G684" t="s">
        <v>649</v>
      </c>
      <c r="H684" t="n">
        <v>84.8</v>
      </c>
      <c r="I684" s="103">
        <f>(G684-H684)</f>
        <v/>
      </c>
      <c r="J684" s="57">
        <f>(E684+I684)</f>
        <v/>
      </c>
      <c r="K684" s="57">
        <f>(J684/B684)*1000</f>
        <v/>
      </c>
      <c r="L684" s="2">
        <f>E684/J684</f>
        <v/>
      </c>
      <c r="M684" s="57" t="n"/>
    </row>
    <row customHeight="1" ht="15.75" r="685" s="129" spans="1:56">
      <c r="A685" s="15" t="s">
        <v>62</v>
      </c>
      <c r="B685" t="s">
        <v>580</v>
      </c>
      <c r="C685" t="s">
        <v>616</v>
      </c>
      <c r="D685" t="n">
        <v>77.8</v>
      </c>
      <c r="E685" s="103">
        <f>(C685-D685)</f>
        <v/>
      </c>
      <c r="F685" s="45">
        <f>((E685*0.2*0.8*1000)/B685)/1</f>
        <v/>
      </c>
      <c r="G685" t="s">
        <v>650</v>
      </c>
      <c r="H685" t="n">
        <v>77.5</v>
      </c>
      <c r="I685" s="103">
        <f>(G685-H685)</f>
        <v/>
      </c>
      <c r="J685" s="57">
        <f>(E685+I685)</f>
        <v/>
      </c>
      <c r="K685" s="57">
        <f>(J685/B685)*1000</f>
        <v/>
      </c>
      <c r="L685" s="2">
        <f>E685/J685</f>
        <v/>
      </c>
      <c r="M685" s="57" t="n"/>
    </row>
    <row customHeight="1" ht="15.75" r="686" s="129" spans="1:56">
      <c r="A686" s="15" t="s">
        <v>67</v>
      </c>
      <c r="B686" t="s">
        <v>583</v>
      </c>
      <c r="C686" t="s">
        <v>651</v>
      </c>
      <c r="D686" t="n">
        <v>76.8</v>
      </c>
      <c r="E686" s="103">
        <f>(C686-D686)</f>
        <v/>
      </c>
      <c r="F686" s="45">
        <f>((E686*0.2*0.8*1000)/B686)/1</f>
        <v/>
      </c>
      <c r="G686" t="s">
        <v>652</v>
      </c>
      <c r="H686" t="n">
        <v>80.39999999999999</v>
      </c>
      <c r="I686" s="103">
        <f>(G686-H686)</f>
        <v/>
      </c>
      <c r="J686" s="57">
        <f>(E686+I686)</f>
        <v/>
      </c>
      <c r="K686" s="57">
        <f>(J686/B686)*1000</f>
        <v/>
      </c>
      <c r="L686" s="2">
        <f>E686/J686</f>
        <v/>
      </c>
      <c r="M686" s="57" t="n"/>
    </row>
    <row customHeight="1" ht="15.75" r="687" s="129" spans="1:56">
      <c r="A687" s="15" t="s">
        <v>71</v>
      </c>
      <c r="B687" t="s">
        <v>584</v>
      </c>
      <c r="C687" t="s">
        <v>550</v>
      </c>
      <c r="D687" t="n">
        <v>83.7</v>
      </c>
      <c r="E687" s="103">
        <f>(C687-D687)</f>
        <v/>
      </c>
      <c r="F687" s="45">
        <f>((E687*0.2*0.8*1000)/B687)/1</f>
        <v/>
      </c>
      <c r="G687" t="s">
        <v>652</v>
      </c>
      <c r="H687" t="n">
        <v>79.5</v>
      </c>
      <c r="I687" s="103">
        <f>(G687-H687)</f>
        <v/>
      </c>
      <c r="J687" s="57">
        <f>(E687+I687)</f>
        <v/>
      </c>
      <c r="K687" s="57">
        <f>(J687/B687)*1000</f>
        <v/>
      </c>
      <c r="L687" s="2">
        <f>E687/J687</f>
        <v/>
      </c>
      <c r="M687" s="57" t="n"/>
    </row>
    <row customHeight="1" ht="15.75" r="688" s="129" spans="1:56">
      <c r="A688" s="15" t="s">
        <v>75</v>
      </c>
      <c r="B688" t="s">
        <v>585</v>
      </c>
      <c r="C688" t="s">
        <v>653</v>
      </c>
      <c r="D688" t="n">
        <v>75.2</v>
      </c>
      <c r="E688" s="103">
        <f>(C688-D688)</f>
        <v/>
      </c>
      <c r="F688" s="45">
        <f>((E688*0.2*0.8*1000)/B688)/1</f>
        <v/>
      </c>
      <c r="G688" t="s">
        <v>629</v>
      </c>
      <c r="H688" t="n">
        <v>82.8</v>
      </c>
      <c r="I688" s="103">
        <f>(G688-H688)</f>
        <v/>
      </c>
      <c r="J688" s="57">
        <f>(E688+I688)</f>
        <v/>
      </c>
      <c r="K688" s="57">
        <f>(J688/B688)*1000</f>
        <v/>
      </c>
      <c r="L688" s="2">
        <f>E688/J688</f>
        <v/>
      </c>
      <c r="M688" s="57" t="n"/>
    </row>
    <row customHeight="1" ht="15.75" r="689" s="129" spans="1:56">
      <c r="A689" s="15" t="s">
        <v>78</v>
      </c>
      <c r="B689" t="s">
        <v>586</v>
      </c>
      <c r="C689" t="s">
        <v>573</v>
      </c>
      <c r="D689" t="n">
        <v>80.8</v>
      </c>
      <c r="E689" s="103">
        <f>(C689-D689)</f>
        <v/>
      </c>
      <c r="F689" s="45">
        <f>((E689*0.2*0.8*1000)/B689)/1</f>
        <v/>
      </c>
      <c r="G689" t="s">
        <v>576</v>
      </c>
      <c r="H689" t="n">
        <v>90.3</v>
      </c>
      <c r="I689" s="103">
        <f>(G689-H689)</f>
        <v/>
      </c>
      <c r="J689" s="57">
        <f>(E689+I689)</f>
        <v/>
      </c>
      <c r="K689" s="57">
        <f>(J689/B689)*1000</f>
        <v/>
      </c>
      <c r="L689" s="2">
        <f>E689/J689</f>
        <v/>
      </c>
      <c r="M689" s="57" t="n"/>
    </row>
    <row customHeight="1" ht="15.75" r="690" s="129" spans="1:56">
      <c r="A690" s="15" t="s">
        <v>81</v>
      </c>
      <c r="B690" t="s">
        <v>588</v>
      </c>
      <c r="C690" s="104" t="s">
        <v>654</v>
      </c>
      <c r="D690" s="105" t="n">
        <v>92.3</v>
      </c>
      <c r="E690" s="103">
        <f>(C690-D690)</f>
        <v/>
      </c>
      <c r="F690" s="45">
        <f>((E690*0.2*0.8*1000)/B690)/1</f>
        <v/>
      </c>
      <c r="G690" t="s">
        <v>655</v>
      </c>
      <c r="H690" t="n">
        <v>76.3</v>
      </c>
      <c r="I690" s="103">
        <f>(G690-H690)</f>
        <v/>
      </c>
      <c r="J690" s="57">
        <f>(E690+I690)</f>
        <v/>
      </c>
      <c r="K690" s="57">
        <f>(J690/B690)*1000</f>
        <v/>
      </c>
      <c r="L690" s="2">
        <f>E690/J690</f>
        <v/>
      </c>
    </row>
    <row customHeight="1" ht="15.75" r="691" s="129" spans="1:56">
      <c r="A691" s="15" t="s">
        <v>85</v>
      </c>
      <c r="B691" t="s">
        <v>588</v>
      </c>
      <c r="C691" s="104" t="s">
        <v>656</v>
      </c>
      <c r="D691" s="105" t="n">
        <v>64.8</v>
      </c>
      <c r="E691" s="103">
        <f>(C691-D691)</f>
        <v/>
      </c>
      <c r="F691" s="45">
        <f>((E691*0.2*0.8*1000)/B691)/1</f>
        <v/>
      </c>
      <c r="G691" t="s">
        <v>511</v>
      </c>
      <c r="H691" t="n">
        <v>82.89999999999999</v>
      </c>
      <c r="I691" s="103">
        <f>(G691-H691)</f>
        <v/>
      </c>
      <c r="J691" s="57">
        <f>(E691+I691)</f>
        <v/>
      </c>
      <c r="K691" s="57">
        <f>(J691/B691)*1000</f>
        <v/>
      </c>
      <c r="L691" s="2">
        <f>E691/J691</f>
        <v/>
      </c>
    </row>
    <row customHeight="1" ht="15.75" r="692" s="129" spans="1:56">
      <c r="A692" s="15" t="s">
        <v>89</v>
      </c>
      <c r="B692" t="s">
        <v>572</v>
      </c>
      <c r="C692" s="104" t="s">
        <v>631</v>
      </c>
      <c r="D692" s="105" t="n">
        <v>48.2</v>
      </c>
      <c r="E692" s="103">
        <f>(C692-D692)</f>
        <v/>
      </c>
      <c r="F692" s="45">
        <f>((E692*0.2*0.8*1000)/B692)/1</f>
        <v/>
      </c>
      <c r="G692" t="s">
        <v>657</v>
      </c>
      <c r="H692" t="n">
        <v>77.59999999999999</v>
      </c>
      <c r="I692" s="103">
        <f>(G692-H692)</f>
        <v/>
      </c>
      <c r="J692" s="57">
        <f>(E692+I692)</f>
        <v/>
      </c>
      <c r="K692" s="57">
        <f>(J692/B692)*1000</f>
        <v/>
      </c>
      <c r="L692" s="2">
        <f>E692/J692</f>
        <v/>
      </c>
    </row>
    <row customHeight="1" ht="15.75" r="693" s="129" spans="1:56">
      <c r="A693" s="15" t="s">
        <v>94</v>
      </c>
      <c r="B693" t="s">
        <v>590</v>
      </c>
      <c r="C693" s="104" t="s">
        <v>591</v>
      </c>
      <c r="D693" s="105" t="n">
        <v>76.89999999999999</v>
      </c>
      <c r="E693" s="103">
        <f>(C693-D693)</f>
        <v/>
      </c>
      <c r="F693" s="45">
        <f>((E693*0.2*0.8*1000)/B693)/1</f>
        <v/>
      </c>
      <c r="G693" t="s">
        <v>650</v>
      </c>
      <c r="H693" t="n">
        <v>75.8</v>
      </c>
      <c r="I693" s="103">
        <f>(G693-H693)</f>
        <v/>
      </c>
      <c r="J693" s="57">
        <f>(E693+I693)</f>
        <v/>
      </c>
      <c r="K693" s="57">
        <f>(J693/B693)*1000</f>
        <v/>
      </c>
      <c r="L693" s="2">
        <f>E693/J693</f>
        <v/>
      </c>
    </row>
    <row customHeight="1" ht="15.75" r="694" s="129" spans="1:56">
      <c r="A694" s="15" t="s">
        <v>99</v>
      </c>
      <c r="B694" t="s">
        <v>572</v>
      </c>
      <c r="C694" s="104" t="s">
        <v>535</v>
      </c>
      <c r="D694" s="105" t="n">
        <v>74.7</v>
      </c>
      <c r="E694" s="103">
        <f>(C694-D694)</f>
        <v/>
      </c>
      <c r="F694" s="45">
        <f>((E694*0.2*0.8*1000)/B694)/1</f>
        <v/>
      </c>
      <c r="G694" t="s">
        <v>557</v>
      </c>
      <c r="H694" t="n">
        <v>74.09999999999999</v>
      </c>
      <c r="I694" s="103">
        <f>(G694-H694)</f>
        <v/>
      </c>
      <c r="J694" s="57">
        <f>(E694+I694)</f>
        <v/>
      </c>
      <c r="K694" s="57">
        <f>(J694/B694)*1000</f>
        <v/>
      </c>
      <c r="L694" s="2">
        <f>E694/J694</f>
        <v/>
      </c>
    </row>
    <row customHeight="1" ht="15.75" r="695" s="129" spans="1:56">
      <c r="A695" s="15" t="s">
        <v>103</v>
      </c>
      <c r="B695" t="s">
        <v>593</v>
      </c>
      <c r="C695" s="104" t="s">
        <v>517</v>
      </c>
      <c r="D695" s="105" t="n">
        <v>80.5</v>
      </c>
      <c r="E695" s="103">
        <f>(C695-D695)</f>
        <v/>
      </c>
      <c r="F695" s="45">
        <f>((E695*0.2*0.8*1000)/B695)/1</f>
        <v/>
      </c>
      <c r="G695" t="s">
        <v>627</v>
      </c>
      <c r="H695" t="n">
        <v>76.8</v>
      </c>
      <c r="I695" s="103">
        <f>(G695-H695)</f>
        <v/>
      </c>
      <c r="J695" s="57">
        <f>(E695+I695)</f>
        <v/>
      </c>
      <c r="K695" s="57">
        <f>(J695/B695)*1000</f>
        <v/>
      </c>
      <c r="L695" s="2">
        <f>E695/J695</f>
        <v/>
      </c>
    </row>
    <row customHeight="1" ht="15.75" r="696" s="129" spans="1:56">
      <c r="A696" s="15" t="s">
        <v>108</v>
      </c>
      <c r="B696" t="s">
        <v>594</v>
      </c>
      <c r="C696" s="104" t="s">
        <v>547</v>
      </c>
      <c r="D696" s="105" t="n">
        <v>80.2</v>
      </c>
      <c r="E696" s="103">
        <f>(C696-D696)</f>
        <v/>
      </c>
      <c r="F696" s="45">
        <f>((E696*0.2*0.8*1000)/B696)/1</f>
        <v/>
      </c>
      <c r="G696" t="s">
        <v>658</v>
      </c>
      <c r="H696" t="n">
        <v>90.8</v>
      </c>
      <c r="I696" s="103">
        <f>(G696-H696)</f>
        <v/>
      </c>
      <c r="J696" s="57">
        <f>(E696+I696)</f>
        <v/>
      </c>
      <c r="K696" s="57">
        <f>(J696/B696)*1000</f>
        <v/>
      </c>
      <c r="L696" s="2">
        <f>E696/J696</f>
        <v/>
      </c>
    </row>
    <row customHeight="1" ht="15.75" r="697" s="129" spans="1:56">
      <c r="A697" s="15" t="s">
        <v>113</v>
      </c>
      <c r="B697" t="s">
        <v>596</v>
      </c>
      <c r="C697" s="104" t="s">
        <v>633</v>
      </c>
      <c r="D697" s="105" t="n">
        <v>62.8</v>
      </c>
      <c r="E697" s="103">
        <f>(C697-D697)</f>
        <v/>
      </c>
      <c r="F697" s="45">
        <f>((E697*0.2*0.8*1000)/B697)/1</f>
        <v/>
      </c>
      <c r="G697" t="s">
        <v>659</v>
      </c>
      <c r="H697" t="n">
        <v>80.09999999999999</v>
      </c>
      <c r="I697" s="103">
        <f>(G697-H697)</f>
        <v/>
      </c>
      <c r="J697" s="57">
        <f>(E697+I697)</f>
        <v/>
      </c>
      <c r="K697" s="57">
        <f>(J697/B697)*1000</f>
        <v/>
      </c>
      <c r="L697" s="2">
        <f>E697/J697</f>
        <v/>
      </c>
    </row>
    <row customHeight="1" ht="15.75" r="698" s="129" spans="1:56">
      <c r="A698" s="15" t="s">
        <v>117</v>
      </c>
      <c r="B698" t="s">
        <v>598</v>
      </c>
      <c r="C698" s="104" t="s">
        <v>597</v>
      </c>
      <c r="D698" s="105" t="n">
        <v>87.2</v>
      </c>
      <c r="E698" s="103">
        <f>(C698-D698)</f>
        <v/>
      </c>
      <c r="F698" s="45">
        <f>((E698*0.2*0.8*1000)/B698)/1</f>
        <v/>
      </c>
      <c r="G698" t="s">
        <v>660</v>
      </c>
      <c r="H698" t="n">
        <v>48.8</v>
      </c>
      <c r="I698" s="103">
        <f>(G698-H698)</f>
        <v/>
      </c>
      <c r="J698" s="57">
        <f>(E698+I698)</f>
        <v/>
      </c>
      <c r="K698" s="57">
        <f>(J698/B698)*1000</f>
        <v/>
      </c>
      <c r="L698" s="2">
        <f>E698/J698</f>
        <v/>
      </c>
    </row>
    <row customHeight="1" ht="15.75" r="699" s="129" spans="1:56">
      <c r="A699" s="15" t="s">
        <v>120</v>
      </c>
      <c r="B699" t="s">
        <v>600</v>
      </c>
      <c r="C699" s="104" t="s">
        <v>604</v>
      </c>
      <c r="D699" s="105" t="n">
        <v>89.09999999999999</v>
      </c>
      <c r="E699" s="103">
        <f>(C699-D699)</f>
        <v/>
      </c>
      <c r="F699" s="45">
        <f>((E699*0.2*0.8*1000)/B699)/1</f>
        <v/>
      </c>
      <c r="G699" t="s">
        <v>661</v>
      </c>
      <c r="H699" t="n">
        <v>83.3</v>
      </c>
      <c r="I699" s="103">
        <f>(G699-H699)</f>
        <v/>
      </c>
      <c r="J699" s="57">
        <f>(E699+I699)</f>
        <v/>
      </c>
      <c r="K699" s="57">
        <f>(J699/B699)*1000</f>
        <v/>
      </c>
      <c r="L699" s="2">
        <f>E699/J699</f>
        <v/>
      </c>
    </row>
    <row customHeight="1" ht="15.75" r="700" s="129" spans="1:56">
      <c r="A700" s="15" t="s">
        <v>125</v>
      </c>
      <c r="B700" t="s">
        <v>603</v>
      </c>
      <c r="C700" s="104" t="s">
        <v>624</v>
      </c>
      <c r="D700" s="105" t="n">
        <v>86.89999999999999</v>
      </c>
      <c r="E700" s="103">
        <f>(C700-D700)</f>
        <v/>
      </c>
      <c r="F700" s="45">
        <f>((E700*0.2*0.8*1000)/B700)/1</f>
        <v/>
      </c>
      <c r="G700" t="s">
        <v>633</v>
      </c>
      <c r="H700" t="n">
        <v>87</v>
      </c>
      <c r="I700" s="103">
        <f>(G700-H700)</f>
        <v/>
      </c>
      <c r="J700" s="57">
        <f>(E700+I700)</f>
        <v/>
      </c>
      <c r="K700" s="57">
        <f>(J700/B700)*1000</f>
        <v/>
      </c>
      <c r="L700" s="2">
        <f>E700/J700</f>
        <v/>
      </c>
    </row>
    <row customHeight="1" ht="15.75" r="701" s="129" spans="1:56">
      <c r="A701" s="15" t="s">
        <v>130</v>
      </c>
      <c r="B701" t="s">
        <v>606</v>
      </c>
      <c r="C701" s="104" t="s">
        <v>662</v>
      </c>
      <c r="D701" s="105" t="n">
        <v>83</v>
      </c>
      <c r="E701" s="103">
        <f>(C701-D701)</f>
        <v/>
      </c>
      <c r="F701" s="45">
        <f>((E701*0.2*0.8*1000)/B701)/1</f>
        <v/>
      </c>
      <c r="G701" t="s">
        <v>663</v>
      </c>
      <c r="H701" t="n">
        <v>46.59999999999999</v>
      </c>
      <c r="I701" s="103">
        <f>(G701-H701)</f>
        <v/>
      </c>
      <c r="J701" s="57">
        <f>(E701+I701)</f>
        <v/>
      </c>
      <c r="K701" s="57">
        <f>(J701/B701)*1000</f>
        <v/>
      </c>
      <c r="L701" s="2">
        <f>E701/J701</f>
        <v/>
      </c>
    </row>
    <row customHeight="1" ht="15.75" r="702" s="129" spans="1:56">
      <c r="A702" s="15" t="s">
        <v>134</v>
      </c>
      <c r="B702" t="s">
        <v>609</v>
      </c>
      <c r="C702" s="104" t="s">
        <v>664</v>
      </c>
      <c r="D702" s="105" t="n">
        <v>86.5</v>
      </c>
      <c r="E702" s="103">
        <f>(C702-D702)</f>
        <v/>
      </c>
      <c r="F702" s="45">
        <f>((E702*0.2*0.8*1000)/B702)/1</f>
        <v/>
      </c>
      <c r="G702" t="s">
        <v>654</v>
      </c>
      <c r="H702" t="n">
        <v>90.7</v>
      </c>
      <c r="I702" s="103">
        <f>(G702-H702)</f>
        <v/>
      </c>
      <c r="J702" s="57">
        <f>(E702+I702)</f>
        <v/>
      </c>
      <c r="K702" s="57">
        <f>(J702/B702)*1000</f>
        <v/>
      </c>
      <c r="L702" s="2">
        <f>E702/J702</f>
        <v/>
      </c>
    </row>
    <row customHeight="1" ht="15.75" r="703" s="129" spans="1:56">
      <c r="A703" s="15" t="s">
        <v>138</v>
      </c>
      <c r="B703" t="s">
        <v>603</v>
      </c>
      <c r="C703" s="104" t="s">
        <v>507</v>
      </c>
      <c r="D703" s="105" t="n">
        <v>76.89999999999999</v>
      </c>
      <c r="E703" s="103">
        <f>(C703-D703)</f>
        <v/>
      </c>
      <c r="F703" s="45">
        <f>((E703*0.2*0.8*1000)/B703)/1</f>
        <v/>
      </c>
      <c r="G703" t="s">
        <v>635</v>
      </c>
      <c r="H703" t="n">
        <v>75</v>
      </c>
      <c r="I703" s="103">
        <f>(G703-H703)</f>
        <v/>
      </c>
      <c r="J703" s="57">
        <f>(E703+I703)</f>
        <v/>
      </c>
      <c r="K703" s="57">
        <f>(J703/B703)*1000</f>
        <v/>
      </c>
      <c r="L703" s="2">
        <f>E703/J703</f>
        <v/>
      </c>
    </row>
    <row customHeight="1" ht="15.75" r="704" s="129" spans="1:56">
      <c r="A704" s="15" t="s">
        <v>143</v>
      </c>
      <c r="B704" t="s">
        <v>612</v>
      </c>
      <c r="C704" s="104" t="s">
        <v>652</v>
      </c>
      <c r="D704" s="105" t="n">
        <v>80.39999999999999</v>
      </c>
      <c r="E704" s="103">
        <f>(C704-D704)</f>
        <v/>
      </c>
      <c r="F704" s="45">
        <f>((E704*0.2*0.8*1000)/B704)/1</f>
        <v/>
      </c>
      <c r="G704" t="s">
        <v>665</v>
      </c>
      <c r="H704" t="n">
        <v>93.89999999999999</v>
      </c>
      <c r="I704" s="103">
        <f>(G704-H704)</f>
        <v/>
      </c>
      <c r="J704" s="57">
        <f>(E704+I704)</f>
        <v/>
      </c>
      <c r="K704" s="57">
        <f>(J704/B704)*1000</f>
        <v/>
      </c>
      <c r="L704" s="2">
        <f>E704/J704</f>
        <v/>
      </c>
    </row>
    <row customHeight="1" ht="15.75" r="705" s="129" spans="1:56">
      <c r="A705" s="15" t="s">
        <v>148</v>
      </c>
      <c r="B705" t="s">
        <v>615</v>
      </c>
      <c r="C705" s="104" t="s">
        <v>651</v>
      </c>
      <c r="D705" s="105" t="n">
        <v>76.5</v>
      </c>
      <c r="E705" s="103">
        <f>(C705-D705)</f>
        <v/>
      </c>
      <c r="F705" s="45">
        <f>((E705*0.2*0.8*1000)/B705)/1</f>
        <v/>
      </c>
      <c r="G705" t="s">
        <v>666</v>
      </c>
      <c r="H705" t="n">
        <v>76</v>
      </c>
      <c r="I705" s="103">
        <f>(G705-H705)</f>
        <v/>
      </c>
      <c r="J705" s="57">
        <f>(E705+I705)</f>
        <v/>
      </c>
      <c r="K705" s="57">
        <f>(J705/B705)*1000</f>
        <v/>
      </c>
      <c r="L705" s="2">
        <f>E705/J705</f>
        <v/>
      </c>
    </row>
    <row customHeight="1" ht="15.75" r="706" s="129" spans="1:56">
      <c r="A706" s="15" t="s">
        <v>150</v>
      </c>
      <c r="B706" t="s">
        <v>617</v>
      </c>
      <c r="C706" s="104" t="s">
        <v>645</v>
      </c>
      <c r="D706" s="105" t="n">
        <v>75</v>
      </c>
      <c r="E706" s="103">
        <f>(C706-D706)</f>
        <v/>
      </c>
      <c r="F706" s="45">
        <f>((E706*0.2*0.8*1000)/B706)/1</f>
        <v/>
      </c>
      <c r="G706" t="s">
        <v>667</v>
      </c>
      <c r="H706" t="n">
        <v>78.89999999999999</v>
      </c>
      <c r="I706" s="103">
        <f>(G706-H706)</f>
        <v/>
      </c>
      <c r="J706" s="57">
        <f>(E706+I706)</f>
        <v/>
      </c>
      <c r="K706" s="57">
        <f>(J706/B706)*1000</f>
        <v/>
      </c>
      <c r="L706" s="2">
        <f>E706/J706</f>
        <v/>
      </c>
    </row>
    <row customHeight="1" ht="15.75" r="707" s="129" spans="1:56">
      <c r="A707" s="15" t="s">
        <v>155</v>
      </c>
      <c r="B707" t="s">
        <v>619</v>
      </c>
      <c r="C707" s="104" t="s">
        <v>668</v>
      </c>
      <c r="D707" s="105" t="n">
        <v>76.7</v>
      </c>
      <c r="E707" s="103">
        <f>(C707-D707)</f>
        <v/>
      </c>
      <c r="F707" s="45">
        <f>((E707*0.2*0.8*1000)/B707)/1</f>
        <v/>
      </c>
      <c r="G707" t="s">
        <v>669</v>
      </c>
      <c r="H707" t="n">
        <v>81.59999999999999</v>
      </c>
      <c r="I707" s="103">
        <f>(G707-H707)</f>
        <v/>
      </c>
      <c r="J707" s="57">
        <f>(E707+I707)</f>
        <v/>
      </c>
      <c r="K707" s="57">
        <f>(J707/B707)*1000</f>
        <v/>
      </c>
      <c r="L707" s="2">
        <f>E707/J707</f>
        <v/>
      </c>
    </row>
    <row customHeight="1" ht="15.75" r="708" s="129" spans="1:56">
      <c r="A708" s="15" t="s">
        <v>159</v>
      </c>
      <c r="B708" t="s">
        <v>621</v>
      </c>
      <c r="C708" s="104" t="s">
        <v>532</v>
      </c>
      <c r="D708" s="104" t="n">
        <v>75.39999999999999</v>
      </c>
      <c r="E708" s="103">
        <f>(C708-D708)</f>
        <v/>
      </c>
      <c r="F708" s="45">
        <f>((E708*0.2*0.8*1000)/B708)/1</f>
        <v/>
      </c>
      <c r="G708" t="s">
        <v>616</v>
      </c>
      <c r="H708" t="n">
        <v>79.7</v>
      </c>
      <c r="I708" s="103">
        <f>(G708-H708)</f>
        <v/>
      </c>
      <c r="J708" s="57">
        <f>(E708+I708)</f>
        <v/>
      </c>
      <c r="K708" s="57">
        <f>(J708/B708)*1000</f>
        <v/>
      </c>
      <c r="L708" s="2">
        <f>E708/J708</f>
        <v/>
      </c>
    </row>
    <row customHeight="1" ht="15.75" r="709" s="129" spans="1:56">
      <c r="A709" s="15" t="s">
        <v>163</v>
      </c>
      <c r="B709" t="s">
        <v>623</v>
      </c>
      <c r="C709" s="104" t="s">
        <v>501</v>
      </c>
      <c r="D709" s="104" t="n">
        <v>86.3</v>
      </c>
      <c r="E709" s="103">
        <f>(C709-D709)</f>
        <v/>
      </c>
      <c r="F709" s="45">
        <f>((E709*0.2*0.8*1000)/B709)/1</f>
        <v/>
      </c>
      <c r="G709" t="s">
        <v>502</v>
      </c>
      <c r="H709" t="n">
        <v>79.3</v>
      </c>
      <c r="I709" s="103">
        <f>(G709-H709)</f>
        <v/>
      </c>
      <c r="J709" s="57">
        <f>(E709+I709)</f>
        <v/>
      </c>
      <c r="K709" s="57">
        <f>(J709/B709)*1000</f>
        <v/>
      </c>
      <c r="L709" s="2">
        <f>E709/J709</f>
        <v/>
      </c>
    </row>
    <row customHeight="1" ht="15.75" r="710" s="129" spans="1:56">
      <c r="A710" s="15" t="s">
        <v>167</v>
      </c>
      <c r="B710" t="s">
        <v>626</v>
      </c>
      <c r="C710" s="104" t="s">
        <v>670</v>
      </c>
      <c r="D710" s="104" t="n">
        <v>80.7</v>
      </c>
      <c r="E710" s="103">
        <f>(C710-D710)</f>
        <v/>
      </c>
      <c r="F710" s="45">
        <f>((E710*0.2*0.8*1000)/B710)/1</f>
        <v/>
      </c>
      <c r="G710" t="s">
        <v>622</v>
      </c>
      <c r="H710" t="n">
        <v>79.39999999999999</v>
      </c>
      <c r="I710" s="103">
        <f>(G710-H710)</f>
        <v/>
      </c>
      <c r="J710" s="57">
        <f>(E710+I710)</f>
        <v/>
      </c>
      <c r="K710" s="57">
        <f>(J710/B710)*1000</f>
        <v/>
      </c>
      <c r="L710" s="2">
        <f>E710/J710</f>
        <v/>
      </c>
    </row>
    <row customHeight="1" ht="15.75" r="711" s="129" spans="1:56">
      <c r="A711" s="15" t="s">
        <v>171</v>
      </c>
      <c r="B711" t="s">
        <v>628</v>
      </c>
      <c r="C711" s="104" t="s">
        <v>527</v>
      </c>
      <c r="D711" s="104" t="n">
        <v>82.2</v>
      </c>
      <c r="E711" s="103">
        <f>(C711-D711)</f>
        <v/>
      </c>
      <c r="F711" s="45">
        <f>((E711*0.2*0.8*1000)/B711)/1</f>
        <v/>
      </c>
      <c r="G711" t="s">
        <v>671</v>
      </c>
      <c r="H711" t="n">
        <v>88</v>
      </c>
      <c r="I711" s="103">
        <f>(G711-H711)</f>
        <v/>
      </c>
      <c r="J711" s="57">
        <f>(E711+I711)</f>
        <v/>
      </c>
      <c r="K711" s="57">
        <f>(J711/B711)*1000</f>
        <v/>
      </c>
      <c r="L711" s="2">
        <f>E711/J711</f>
        <v/>
      </c>
    </row>
    <row customHeight="1" ht="15.75" r="712" s="129" spans="1:56">
      <c r="A712" s="15" t="s">
        <v>175</v>
      </c>
      <c r="B712" t="s">
        <v>630</v>
      </c>
      <c r="C712" s="104" t="s">
        <v>672</v>
      </c>
      <c r="D712" s="104" t="n">
        <v>82.89999999999999</v>
      </c>
      <c r="E712" s="103">
        <f>(C712-D712)</f>
        <v/>
      </c>
      <c r="F712" s="45">
        <f>((E712*0.2*0.8*1000)/B712)/1</f>
        <v/>
      </c>
      <c r="G712" t="s">
        <v>673</v>
      </c>
      <c r="H712" t="n">
        <v>87</v>
      </c>
      <c r="I712" s="103">
        <f>(G712-H712)</f>
        <v/>
      </c>
      <c r="J712" s="57">
        <f>(E712+I712)</f>
        <v/>
      </c>
      <c r="K712" s="57">
        <f>(J712/B712)*1000</f>
        <v/>
      </c>
      <c r="L712" s="2">
        <f>E712/J712</f>
        <v/>
      </c>
    </row>
    <row customHeight="1" ht="15.75" r="713" s="129" spans="1:56">
      <c r="A713" s="15" t="s">
        <v>178</v>
      </c>
      <c r="B713" t="s">
        <v>632</v>
      </c>
      <c r="C713" s="104" t="s">
        <v>664</v>
      </c>
      <c r="D713" s="104" t="n">
        <v>86.89999999999999</v>
      </c>
      <c r="E713" s="103">
        <f>(C713-D713)</f>
        <v/>
      </c>
      <c r="F713" s="45">
        <f>((E713*0.2*0.8*1000)/B713)/1</f>
        <v/>
      </c>
      <c r="G713" t="s">
        <v>671</v>
      </c>
      <c r="H713" t="n">
        <v>87.3</v>
      </c>
      <c r="I713" s="103">
        <f>(G713-H713)</f>
        <v/>
      </c>
      <c r="J713" s="57">
        <f>(E713+I713)</f>
        <v/>
      </c>
      <c r="K713" s="57">
        <f>(J713/B713)*1000</f>
        <v/>
      </c>
      <c r="L713" s="2">
        <f>E713/J713</f>
        <v/>
      </c>
    </row>
    <row customHeight="1" ht="15.75" r="714" s="129" spans="1:56">
      <c r="A714" s="15" t="s">
        <v>182</v>
      </c>
      <c r="B714" t="s">
        <v>634</v>
      </c>
      <c r="C714" s="104" t="s">
        <v>535</v>
      </c>
      <c r="D714" s="104" t="n">
        <v>76</v>
      </c>
      <c r="E714" s="103">
        <f>(C714-D714)</f>
        <v/>
      </c>
      <c r="F714" s="45">
        <f>((E714*0.2*0.8*1000)/B714)/1</f>
        <v/>
      </c>
      <c r="G714" t="s">
        <v>538</v>
      </c>
      <c r="H714" t="n">
        <v>84.2</v>
      </c>
      <c r="I714" s="103">
        <f>(G714-H714)</f>
        <v/>
      </c>
      <c r="J714" s="57">
        <f>(E714+I714)</f>
        <v/>
      </c>
      <c r="K714" s="57">
        <f>(J714/B714)*1000</f>
        <v/>
      </c>
      <c r="L714" s="2">
        <f>E714/J714</f>
        <v/>
      </c>
    </row>
    <row customHeight="1" ht="15.75" r="715" s="129" spans="1:56">
      <c r="A715" s="15" t="s">
        <v>187</v>
      </c>
      <c r="B715" t="s">
        <v>636</v>
      </c>
      <c r="C715" s="104" t="s">
        <v>674</v>
      </c>
      <c r="D715" s="104" t="n">
        <v>78.7</v>
      </c>
      <c r="E715" s="103">
        <f>(C715-D715)</f>
        <v/>
      </c>
      <c r="F715" s="45">
        <f>((E715*0.2*0.8*1000)/B715)/1</f>
        <v/>
      </c>
      <c r="G715" t="s">
        <v>536</v>
      </c>
      <c r="H715" t="n">
        <v>80.7</v>
      </c>
      <c r="I715" s="103">
        <f>(G715-H715)</f>
        <v/>
      </c>
      <c r="J715" s="57">
        <f>(E715+I715)</f>
        <v/>
      </c>
      <c r="K715" s="57">
        <f>(J715/B715)*1000</f>
        <v/>
      </c>
      <c r="L715" s="2">
        <f>E715/J715</f>
        <v/>
      </c>
    </row>
    <row customHeight="1" ht="15.75" r="716" s="129" spans="1:56">
      <c r="A716" s="15" t="s">
        <v>191</v>
      </c>
      <c r="B716" t="s">
        <v>638</v>
      </c>
      <c r="C716" s="104" t="s">
        <v>675</v>
      </c>
      <c r="D716" s="104" t="n">
        <v>79.39999999999999</v>
      </c>
      <c r="E716" s="103">
        <f>(C716-D716)</f>
        <v/>
      </c>
      <c r="F716" s="45">
        <f>((E716*0.2*0.8*1000)/B716)/1</f>
        <v/>
      </c>
      <c r="G716" t="s">
        <v>671</v>
      </c>
      <c r="H716" t="n">
        <v>90.3</v>
      </c>
      <c r="I716" s="103">
        <f>(G716-H716)</f>
        <v/>
      </c>
      <c r="J716" s="57">
        <f>(E716+I716)</f>
        <v/>
      </c>
      <c r="K716" s="57">
        <f>(J716/B716)*1000</f>
        <v/>
      </c>
      <c r="L716" s="2">
        <f>E716/J716</f>
        <v/>
      </c>
    </row>
    <row customHeight="1" ht="15.75" r="717" s="129" spans="1:56" thickBot="1">
      <c r="A717" s="15" t="s">
        <v>196</v>
      </c>
      <c r="B717" t="s">
        <v>639</v>
      </c>
      <c r="C717" s="104" t="s">
        <v>516</v>
      </c>
      <c r="D717" s="104" t="n">
        <v>84.7</v>
      </c>
      <c r="E717" s="103">
        <f>(C717-D717)</f>
        <v/>
      </c>
      <c r="F717" s="45">
        <f>((E717*0.2*0.8*1000)/B717)/1</f>
        <v/>
      </c>
      <c r="G717" t="s">
        <v>576</v>
      </c>
      <c r="H717" t="n">
        <v>92</v>
      </c>
      <c r="I717" s="103">
        <f>(G717-H717)</f>
        <v/>
      </c>
      <c r="J717" s="57">
        <f>(E717+I717)</f>
        <v/>
      </c>
      <c r="K717" s="57">
        <f>(J717/B717)*1000</f>
        <v/>
      </c>
      <c r="L717" s="2">
        <f>E717/J717</f>
        <v/>
      </c>
    </row>
    <row customHeight="1" ht="15.75" r="718" s="129" spans="1:56">
      <c r="A718" s="16" t="s">
        <v>200</v>
      </c>
      <c r="B718" s="106">
        <f>AVERAGE(B678:B707)</f>
        <v/>
      </c>
      <c r="C718" s="107" t="n"/>
      <c r="D718" s="107" t="n"/>
      <c r="E718" s="5">
        <f>AVERAGE(E678:E707)</f>
        <v/>
      </c>
      <c r="F718" s="106">
        <f>AVERAGE(F678:F707)</f>
        <v/>
      </c>
      <c r="G718" s="107" t="n"/>
      <c r="H718" s="107" t="n"/>
      <c r="I718" s="5">
        <f>AVERAGE(I678:I707)</f>
        <v/>
      </c>
      <c r="J718" s="106">
        <f>AVERAGE(J678:J707)</f>
        <v/>
      </c>
      <c r="K718" s="106">
        <f>AVERAGE(K678:K707)</f>
        <v/>
      </c>
      <c r="L718" s="106">
        <f>AVERAGE(L678:L707)</f>
        <v/>
      </c>
    </row>
    <row customHeight="1" ht="15.75" r="719" s="129" spans="1:56" thickBot="1">
      <c r="A719" s="17" t="s">
        <v>14</v>
      </c>
      <c r="B719" s="6">
        <f>STDEV(B678:B707)/SQRT(COUNTA(B678:B707))</f>
        <v/>
      </c>
      <c r="C719" s="108" t="n"/>
      <c r="D719" s="108" t="n"/>
      <c r="E719" s="8" t="n"/>
      <c r="F719" s="6">
        <f>STDEV(F678:F707)/SQRT(COUNTA(F678:F707))</f>
        <v/>
      </c>
      <c r="G719" s="108" t="n"/>
      <c r="H719" s="108" t="n"/>
      <c r="I719" s="8" t="n"/>
      <c r="J719" s="6">
        <f>STDEV(J678:J707)/SQRT(COUNTA(J678:J707))</f>
        <v/>
      </c>
      <c r="K719" s="6">
        <f>STDEV(K678:K707)/SQRT(COUNTA(K678:K707))</f>
        <v/>
      </c>
      <c r="L719" s="6">
        <f>STDEV(L678:L707)/SQRT(COUNTA(L678:L707))</f>
        <v/>
      </c>
    </row>
    <row customHeight="1" ht="15.75" r="720" s="129" spans="1:56" thickBot="1">
      <c r="A720" s="15" t="n"/>
      <c r="D720" s="116" t="n"/>
      <c r="E720" s="103" t="n"/>
      <c r="F720" s="45" t="n"/>
      <c r="H720" s="117" t="n"/>
      <c r="I720" s="103" t="n"/>
      <c r="J720" s="57" t="n"/>
      <c r="K720" s="57" t="n"/>
      <c r="L720" s="2" t="n"/>
    </row>
    <row customHeight="1" ht="15.75" r="721" s="129" spans="1:56" thickBot="1">
      <c r="A721" s="14" t="s">
        <v>676</v>
      </c>
      <c r="B721" s="54" t="n"/>
      <c r="C721" s="127" t="s">
        <v>17</v>
      </c>
      <c r="F721" s="58" t="n"/>
      <c r="G721" s="127" t="s">
        <v>18</v>
      </c>
      <c r="J721" s="132" t="s">
        <v>677</v>
      </c>
    </row>
    <row customHeight="1" ht="15.75" r="722" s="129" spans="1:56" thickBot="1">
      <c r="A722" s="38" t="s">
        <v>678</v>
      </c>
      <c r="B722" s="9" t="s">
        <v>22</v>
      </c>
      <c r="C722" s="99" t="s">
        <v>23</v>
      </c>
      <c r="D722" s="100" t="s">
        <v>24</v>
      </c>
      <c r="E722" s="43" t="s">
        <v>25</v>
      </c>
      <c r="F722" s="59" t="s">
        <v>26</v>
      </c>
      <c r="G722" s="101" t="s">
        <v>23</v>
      </c>
      <c r="H722" s="102" t="s">
        <v>24</v>
      </c>
      <c r="I722" s="43" t="s">
        <v>25</v>
      </c>
      <c r="J722" s="61" t="s">
        <v>27</v>
      </c>
      <c r="K722" s="62" t="s">
        <v>28</v>
      </c>
      <c r="L722" s="63" t="s">
        <v>29</v>
      </c>
    </row>
    <row customHeight="1" ht="15.75" r="723" s="129" spans="1:56">
      <c r="A723" s="15" t="s">
        <v>31</v>
      </c>
      <c r="B723" t="s">
        <v>566</v>
      </c>
      <c r="C723" t="s">
        <v>649</v>
      </c>
      <c r="D723" t="n">
        <v>83.2</v>
      </c>
      <c r="E723" s="103">
        <f>(C723-D723)</f>
        <v/>
      </c>
      <c r="F723" s="45">
        <f>((E723*0.2*0.8*1000)/B723)/1</f>
        <v/>
      </c>
      <c r="G723" t="s">
        <v>518</v>
      </c>
      <c r="H723" t="n">
        <v>82.7</v>
      </c>
      <c r="I723" s="103">
        <f>(G723-H723)</f>
        <v/>
      </c>
      <c r="J723" s="57">
        <f>(E723+I723)</f>
        <v/>
      </c>
      <c r="K723" s="57">
        <f>(J723/B723)*1000</f>
        <v/>
      </c>
      <c r="L723" s="2">
        <f>E723/J723</f>
        <v/>
      </c>
    </row>
    <row customHeight="1" ht="15.75" r="724" s="129" spans="1:56">
      <c r="A724" s="15" t="s">
        <v>36</v>
      </c>
      <c r="B724" t="s">
        <v>568</v>
      </c>
      <c r="C724" t="s">
        <v>679</v>
      </c>
      <c r="D724" t="n">
        <v>82</v>
      </c>
      <c r="E724" s="103">
        <f>(C724-D724)</f>
        <v/>
      </c>
      <c r="F724" s="45">
        <f>((E724*0.2*0.8*1000)/B724)/1</f>
        <v/>
      </c>
      <c r="G724" t="s">
        <v>546</v>
      </c>
      <c r="H724" t="n">
        <v>83.8</v>
      </c>
      <c r="I724" s="103">
        <f>(G724-H724)</f>
        <v/>
      </c>
      <c r="J724" s="57">
        <f>(E724+I724)</f>
        <v/>
      </c>
      <c r="K724" s="57">
        <f>(J724/B724)*1000</f>
        <v/>
      </c>
      <c r="L724" s="2">
        <f>E724/J724</f>
        <v/>
      </c>
    </row>
    <row customHeight="1" ht="15.75" r="725" s="129" spans="1:56">
      <c r="A725" s="15" t="s">
        <v>41</v>
      </c>
      <c r="B725" t="s">
        <v>571</v>
      </c>
      <c r="C725" t="s">
        <v>567</v>
      </c>
      <c r="D725" t="n">
        <v>86.8</v>
      </c>
      <c r="E725" s="103">
        <f>(C725-D725)</f>
        <v/>
      </c>
      <c r="F725" s="45">
        <f>((E725*0.2*0.8*1000)/B725)/1</f>
        <v/>
      </c>
      <c r="G725" t="s">
        <v>631</v>
      </c>
      <c r="H725" t="n">
        <v>83.09999999999999</v>
      </c>
      <c r="I725" s="103">
        <f>(G725-H725)</f>
        <v/>
      </c>
      <c r="J725" s="57">
        <f>(E725+I725)</f>
        <v/>
      </c>
      <c r="K725" s="57">
        <f>(J725/B725)*1000</f>
        <v/>
      </c>
      <c r="L725" s="2">
        <f>E725/J725</f>
        <v/>
      </c>
    </row>
    <row customHeight="1" ht="15.75" r="726" s="129" spans="1:56">
      <c r="A726" s="15" t="s">
        <v>46</v>
      </c>
      <c r="B726" t="s">
        <v>572</v>
      </c>
      <c r="C726" t="s">
        <v>680</v>
      </c>
      <c r="D726" t="n">
        <v>75.90000000000001</v>
      </c>
      <c r="E726" s="103">
        <f>(C726-D726)</f>
        <v/>
      </c>
      <c r="F726" s="45">
        <f>((E726*0.2*0.8*1000)/B726)/1</f>
        <v/>
      </c>
      <c r="G726" t="s">
        <v>681</v>
      </c>
      <c r="H726" t="n">
        <v>87.7</v>
      </c>
      <c r="I726" s="103">
        <f>(G726-H726)</f>
        <v/>
      </c>
      <c r="J726" s="57">
        <f>(E726+I726)</f>
        <v/>
      </c>
      <c r="K726" s="57">
        <f>(J726/B726)*1000</f>
        <v/>
      </c>
      <c r="L726" s="2">
        <f>E726/J726</f>
        <v/>
      </c>
    </row>
    <row customHeight="1" ht="15.75" r="727" s="129" spans="1:56">
      <c r="A727" s="15" t="s">
        <v>50</v>
      </c>
      <c r="B727" t="s">
        <v>575</v>
      </c>
      <c r="C727" t="s">
        <v>597</v>
      </c>
      <c r="D727" t="n">
        <v>87</v>
      </c>
      <c r="E727" s="103">
        <f>(C727-D727)</f>
        <v/>
      </c>
      <c r="F727" s="45">
        <f>((E727*0.2*0.8*1000)/B727)/1</f>
        <v/>
      </c>
      <c r="G727" t="s">
        <v>682</v>
      </c>
      <c r="H727" t="n">
        <v>91.90000000000001</v>
      </c>
      <c r="I727" s="103">
        <f>(G727-H727)</f>
        <v/>
      </c>
      <c r="J727" s="57">
        <f>(E727+I727)</f>
        <v/>
      </c>
      <c r="K727" s="57">
        <f>(J727/B727)*1000</f>
        <v/>
      </c>
      <c r="L727" s="2">
        <f>E727/J727</f>
        <v/>
      </c>
    </row>
    <row customHeight="1" ht="15.75" r="728" s="129" spans="1:56">
      <c r="A728" s="15" t="s">
        <v>54</v>
      </c>
      <c r="B728" t="s">
        <v>577</v>
      </c>
      <c r="C728" t="s">
        <v>537</v>
      </c>
      <c r="D728" t="n">
        <v>76</v>
      </c>
      <c r="E728" s="103">
        <f>(C728-D728)</f>
        <v/>
      </c>
      <c r="F728" s="45">
        <f>((E728*0.2*0.8*1000)/B728)/1</f>
        <v/>
      </c>
      <c r="G728" t="s">
        <v>644</v>
      </c>
      <c r="H728" t="n">
        <v>85.5</v>
      </c>
      <c r="I728" s="103">
        <f>(G728-H728)</f>
        <v/>
      </c>
      <c r="J728" s="57">
        <f>(E728+I728)</f>
        <v/>
      </c>
      <c r="K728" s="57">
        <f>(J728/B728)*1000</f>
        <v/>
      </c>
      <c r="L728" s="2">
        <f>E728/J728</f>
        <v/>
      </c>
    </row>
    <row customHeight="1" ht="15.75" r="729" s="129" spans="1:56">
      <c r="A729" s="15" t="s">
        <v>58</v>
      </c>
      <c r="B729" t="s">
        <v>579</v>
      </c>
      <c r="C729" t="s">
        <v>518</v>
      </c>
      <c r="D729" t="n">
        <v>82.8</v>
      </c>
      <c r="E729" s="103">
        <f>(C729-D729)</f>
        <v/>
      </c>
      <c r="F729" s="45">
        <f>((E729*0.2*0.8*1000)/B729)/1</f>
        <v/>
      </c>
      <c r="G729" t="s">
        <v>683</v>
      </c>
      <c r="H729" t="n">
        <v>84.40000000000001</v>
      </c>
      <c r="I729" s="103">
        <f>(G729-H729)</f>
        <v/>
      </c>
      <c r="J729" s="57">
        <f>(E729+I729)</f>
        <v/>
      </c>
      <c r="K729" s="57">
        <f>(J729/B729)*1000</f>
        <v/>
      </c>
      <c r="L729" s="2">
        <f>E729/J729</f>
        <v/>
      </c>
    </row>
    <row customHeight="1" ht="15.75" r="730" s="129" spans="1:56">
      <c r="A730" s="15" t="s">
        <v>62</v>
      </c>
      <c r="B730" t="s">
        <v>580</v>
      </c>
      <c r="C730" t="s">
        <v>645</v>
      </c>
      <c r="D730" t="n">
        <v>73.90000000000001</v>
      </c>
      <c r="E730" s="103">
        <f>(C730-D730)</f>
        <v/>
      </c>
      <c r="F730" s="45">
        <f>((E730*0.2*0.8*1000)/B730)/1</f>
        <v/>
      </c>
      <c r="G730" t="s">
        <v>532</v>
      </c>
      <c r="H730" t="n">
        <v>76</v>
      </c>
      <c r="I730" s="103">
        <f>(G730-H730)</f>
        <v/>
      </c>
      <c r="J730" s="57">
        <f>(E730+I730)</f>
        <v/>
      </c>
      <c r="K730" s="57">
        <f>(J730/B730)*1000</f>
        <v/>
      </c>
      <c r="L730" s="2">
        <f>E730/J730</f>
        <v/>
      </c>
    </row>
    <row customHeight="1" ht="15.75" r="731" s="129" spans="1:56">
      <c r="A731" s="15" t="s">
        <v>67</v>
      </c>
      <c r="B731" t="s">
        <v>583</v>
      </c>
      <c r="C731" t="s">
        <v>539</v>
      </c>
      <c r="D731" t="n">
        <v>73.2</v>
      </c>
      <c r="E731" s="103">
        <f>(C731-D731)</f>
        <v/>
      </c>
      <c r="F731" s="45">
        <f>((E731*0.2*0.8*1000)/B731)/1</f>
        <v/>
      </c>
      <c r="G731" t="s">
        <v>618</v>
      </c>
      <c r="H731" t="n">
        <v>78.40000000000001</v>
      </c>
      <c r="I731" s="103">
        <f>(G731-H731)</f>
        <v/>
      </c>
      <c r="J731" s="57">
        <f>(E731+I731)</f>
        <v/>
      </c>
      <c r="K731" s="57">
        <f>(J731/B731)*1000</f>
        <v/>
      </c>
      <c r="L731" s="2">
        <f>E731/J731</f>
        <v/>
      </c>
    </row>
    <row customHeight="1" ht="15.75" r="732" s="129" spans="1:56">
      <c r="A732" s="15" t="s">
        <v>71</v>
      </c>
      <c r="B732" t="s">
        <v>584</v>
      </c>
      <c r="C732" t="s">
        <v>670</v>
      </c>
      <c r="D732" t="n">
        <v>80.09999999999999</v>
      </c>
      <c r="E732" s="103">
        <f>(C732-D732)</f>
        <v/>
      </c>
      <c r="F732" s="45">
        <f>((E732*0.2*0.8*1000)/B732)/1</f>
        <v/>
      </c>
      <c r="G732" t="s">
        <v>627</v>
      </c>
      <c r="H732" t="n">
        <v>77</v>
      </c>
      <c r="I732" s="103">
        <f>(G732-H732)</f>
        <v/>
      </c>
      <c r="J732" s="57">
        <f>(E732+I732)</f>
        <v/>
      </c>
      <c r="K732" s="57">
        <f>(J732/B732)*1000</f>
        <v/>
      </c>
      <c r="L732" s="2">
        <f>E732/J732</f>
        <v/>
      </c>
    </row>
    <row customHeight="1" ht="15.75" r="733" s="129" spans="1:56">
      <c r="A733" s="15" t="s">
        <v>75</v>
      </c>
      <c r="B733" t="s">
        <v>585</v>
      </c>
      <c r="C733" t="s">
        <v>644</v>
      </c>
      <c r="D733" t="n">
        <v>84.5</v>
      </c>
      <c r="E733" s="103">
        <f>(C733-D733)</f>
        <v/>
      </c>
      <c r="F733" s="45">
        <f>((E733*0.2*0.8*1000)/B733)/1</f>
        <v/>
      </c>
      <c r="G733" t="s">
        <v>547</v>
      </c>
      <c r="H733" t="n">
        <v>82.40000000000001</v>
      </c>
      <c r="I733" s="103">
        <f>(G733-H733)</f>
        <v/>
      </c>
      <c r="J733" s="57">
        <f>(E733+I733)</f>
        <v/>
      </c>
      <c r="K733" s="57">
        <f>(J733/B733)*1000</f>
        <v/>
      </c>
      <c r="L733" s="2">
        <f>E733/J733</f>
        <v/>
      </c>
    </row>
    <row customHeight="1" ht="15.75" r="734" s="129" spans="1:56">
      <c r="A734" s="15" t="s">
        <v>78</v>
      </c>
      <c r="B734" t="s">
        <v>586</v>
      </c>
      <c r="C734" t="s">
        <v>528</v>
      </c>
      <c r="D734" t="n">
        <v>77.2</v>
      </c>
      <c r="E734" s="103">
        <f>(C734-D734)</f>
        <v/>
      </c>
      <c r="F734" s="45">
        <f>((E734*0.2*0.8*1000)/B734)/1</f>
        <v/>
      </c>
      <c r="G734" t="s">
        <v>671</v>
      </c>
      <c r="H734" t="n">
        <v>88.5</v>
      </c>
      <c r="I734" s="103">
        <f>(G734-H734)</f>
        <v/>
      </c>
      <c r="J734" s="57">
        <f>(E734+I734)</f>
        <v/>
      </c>
      <c r="K734" s="57">
        <f>(J734/B734)*1000</f>
        <v/>
      </c>
      <c r="L734" s="2">
        <f>E734/J734</f>
        <v/>
      </c>
    </row>
    <row customHeight="1" ht="15.75" r="735" s="129" spans="1:56">
      <c r="A735" s="15" t="s">
        <v>81</v>
      </c>
      <c r="B735" t="s">
        <v>588</v>
      </c>
      <c r="C735" s="104" t="s">
        <v>684</v>
      </c>
      <c r="D735" s="105" t="n">
        <v>88.40000000000001</v>
      </c>
      <c r="E735" s="103">
        <f>(C735-D735)</f>
        <v/>
      </c>
      <c r="F735" s="45">
        <f>((E735*0.2*0.8*1000)/B735)/1</f>
        <v/>
      </c>
      <c r="G735" t="s">
        <v>595</v>
      </c>
      <c r="H735" t="n">
        <v>75.8</v>
      </c>
      <c r="I735" s="103">
        <f>(G735-H735)</f>
        <v/>
      </c>
      <c r="J735" s="57">
        <f>(E735+I735)</f>
        <v/>
      </c>
      <c r="K735" s="57">
        <f>(J735/B735)*1000</f>
        <v/>
      </c>
      <c r="L735" s="2">
        <f>E735/J735</f>
        <v/>
      </c>
    </row>
    <row customHeight="1" ht="15.75" r="736" s="129" spans="1:56">
      <c r="A736" s="15" t="s">
        <v>85</v>
      </c>
      <c r="B736" t="s">
        <v>588</v>
      </c>
      <c r="C736" s="104" t="s">
        <v>551</v>
      </c>
      <c r="D736" s="105" t="n">
        <v>81.90000000000001</v>
      </c>
      <c r="E736" s="103">
        <f>(C736-D736)</f>
        <v/>
      </c>
      <c r="F736" s="45">
        <f>((E736*0.2*0.8*1000)/B736)/1</f>
        <v/>
      </c>
      <c r="G736" t="s">
        <v>549</v>
      </c>
      <c r="H736" t="n">
        <v>80.09999999999999</v>
      </c>
      <c r="I736" s="103">
        <f>(G736-H736)</f>
        <v/>
      </c>
      <c r="J736" s="57">
        <f>(E736+I736)</f>
        <v/>
      </c>
      <c r="K736" s="57">
        <f>(J736/B736)*1000</f>
        <v/>
      </c>
      <c r="L736" s="2">
        <f>E736/J736</f>
        <v/>
      </c>
    </row>
    <row customHeight="1" ht="15.75" r="737" s="129" spans="1:56">
      <c r="A737" s="15" t="s">
        <v>89</v>
      </c>
      <c r="B737" t="s">
        <v>572</v>
      </c>
      <c r="C737" s="104" t="s">
        <v>625</v>
      </c>
      <c r="D737" s="105" t="n">
        <v>45.5</v>
      </c>
      <c r="E737" s="103">
        <f>(C737-D737)</f>
        <v/>
      </c>
      <c r="F737" s="45">
        <f>((E737*0.2*0.8*1000)/B737)/1</f>
        <v/>
      </c>
      <c r="G737" t="s">
        <v>521</v>
      </c>
      <c r="H737" t="n">
        <v>73.3</v>
      </c>
      <c r="I737" s="103">
        <f>(G737-H737)</f>
        <v/>
      </c>
      <c r="J737" s="57">
        <f>(E737+I737)</f>
        <v/>
      </c>
      <c r="K737" s="57">
        <f>(J737/B737)*1000</f>
        <v/>
      </c>
      <c r="L737" s="2">
        <f>E737/J737</f>
        <v/>
      </c>
    </row>
    <row customHeight="1" ht="15.75" r="738" s="129" spans="1:56">
      <c r="A738" s="15" t="s">
        <v>94</v>
      </c>
      <c r="B738" t="s">
        <v>590</v>
      </c>
      <c r="C738" s="104" t="s">
        <v>685</v>
      </c>
      <c r="D738" s="105" t="n">
        <v>72.5</v>
      </c>
      <c r="E738" s="103">
        <f>(C738-D738)</f>
        <v/>
      </c>
      <c r="F738" s="45">
        <f>((E738*0.2*0.8*1000)/B738)/1</f>
        <v/>
      </c>
      <c r="G738" t="s">
        <v>539</v>
      </c>
      <c r="H738" t="n">
        <v>73.3</v>
      </c>
      <c r="I738" s="103">
        <f>(G738-H738)</f>
        <v/>
      </c>
      <c r="J738" s="57">
        <f>(E738+I738)</f>
        <v/>
      </c>
      <c r="K738" s="57">
        <f>(J738/B738)*1000</f>
        <v/>
      </c>
      <c r="L738" s="2">
        <f>E738/J738</f>
        <v/>
      </c>
    </row>
    <row customHeight="1" ht="15.75" r="739" s="129" spans="1:56">
      <c r="A739" s="15" t="s">
        <v>99</v>
      </c>
      <c r="B739" t="s">
        <v>572</v>
      </c>
      <c r="C739" s="104" t="s">
        <v>683</v>
      </c>
      <c r="D739" s="105" t="n">
        <v>81.5</v>
      </c>
      <c r="E739" s="103">
        <f>(C739-D739)</f>
        <v/>
      </c>
      <c r="F739" s="45">
        <f>((E739*0.2*0.8*1000)/B739)/1</f>
        <v/>
      </c>
      <c r="G739" t="s">
        <v>686</v>
      </c>
      <c r="H739" t="n">
        <v>94</v>
      </c>
      <c r="I739" s="103">
        <f>(G739-H739)</f>
        <v/>
      </c>
      <c r="J739" s="57">
        <f>(E739+I739)</f>
        <v/>
      </c>
      <c r="K739" s="57">
        <f>(J739/B739)*1000</f>
        <v/>
      </c>
      <c r="L739" s="2">
        <f>E739/J739</f>
        <v/>
      </c>
    </row>
    <row customHeight="1" ht="15.75" r="740" s="129" spans="1:56">
      <c r="A740" s="15" t="s">
        <v>103</v>
      </c>
      <c r="B740" t="s">
        <v>593</v>
      </c>
      <c r="C740" s="104" t="s">
        <v>627</v>
      </c>
      <c r="D740" s="105" t="n">
        <v>71.90000000000001</v>
      </c>
      <c r="E740" s="103">
        <f>(C740-D740)</f>
        <v/>
      </c>
      <c r="F740" s="45">
        <f>((E740*0.2*0.8*1000)/B740)/1</f>
        <v/>
      </c>
      <c r="G740" t="s">
        <v>645</v>
      </c>
      <c r="H740" t="n">
        <v>75.7</v>
      </c>
      <c r="I740" s="103">
        <f>(G740-H740)</f>
        <v/>
      </c>
      <c r="J740" s="57">
        <f>(E740+I740)</f>
        <v/>
      </c>
      <c r="K740" s="57">
        <f>(J740/B740)*1000</f>
        <v/>
      </c>
      <c r="L740" s="2">
        <f>E740/J740</f>
        <v/>
      </c>
    </row>
    <row customHeight="1" ht="15.75" r="741" s="129" spans="1:56">
      <c r="A741" s="15" t="s">
        <v>108</v>
      </c>
      <c r="B741" t="s">
        <v>594</v>
      </c>
      <c r="C741" s="104" t="s">
        <v>562</v>
      </c>
      <c r="D741" s="105" t="n">
        <v>75.2</v>
      </c>
      <c r="E741" s="103">
        <f>(C741-D741)</f>
        <v/>
      </c>
      <c r="F741" s="45">
        <f>((E741*0.2*0.8*1000)/B741)/1</f>
        <v/>
      </c>
      <c r="G741" t="s">
        <v>687</v>
      </c>
      <c r="H741" t="n">
        <v>89</v>
      </c>
      <c r="I741" s="103">
        <f>(G741-H741)</f>
        <v/>
      </c>
      <c r="J741" s="57">
        <f>(E741+I741)</f>
        <v/>
      </c>
      <c r="K741" s="57">
        <f>(J741/B741)*1000</f>
        <v/>
      </c>
      <c r="L741" s="2">
        <f>E741/J741</f>
        <v/>
      </c>
    </row>
    <row customHeight="1" ht="15.75" r="742" s="129" spans="1:56">
      <c r="A742" s="15" t="s">
        <v>113</v>
      </c>
      <c r="B742" t="s">
        <v>596</v>
      </c>
      <c r="C742" s="104" t="s">
        <v>519</v>
      </c>
      <c r="D742" s="105" t="n">
        <v>85.7</v>
      </c>
      <c r="E742" s="103">
        <f>(C742-D742)</f>
        <v/>
      </c>
      <c r="F742" s="45">
        <f>((E742*0.2*0.8*1000)/B742)/1</f>
        <v/>
      </c>
      <c r="G742" t="s">
        <v>554</v>
      </c>
      <c r="H742" t="n">
        <v>78.5</v>
      </c>
      <c r="I742" s="103">
        <f>(G742-H742)</f>
        <v/>
      </c>
      <c r="J742" s="57">
        <f>(E742+I742)</f>
        <v/>
      </c>
      <c r="K742" s="57">
        <f>(J742/B742)*1000</f>
        <v/>
      </c>
      <c r="L742" s="2">
        <f>E742/J742</f>
        <v/>
      </c>
    </row>
    <row customHeight="1" ht="15.75" r="743" s="129" spans="1:56">
      <c r="A743" s="15" t="s">
        <v>117</v>
      </c>
      <c r="B743" t="s">
        <v>598</v>
      </c>
      <c r="C743" s="104" t="s">
        <v>529</v>
      </c>
      <c r="D743" s="105" t="n">
        <v>83.2</v>
      </c>
      <c r="E743" s="103">
        <f>(C743-D743)</f>
        <v/>
      </c>
      <c r="F743" s="45">
        <f>((E743*0.2*0.8*1000)/B743)/1</f>
        <v/>
      </c>
      <c r="G743" t="s">
        <v>574</v>
      </c>
      <c r="H743" t="n">
        <v>48.3</v>
      </c>
      <c r="I743" s="103">
        <f>(G743-H743)</f>
        <v/>
      </c>
      <c r="J743" s="57">
        <f>(E743+I743)</f>
        <v/>
      </c>
      <c r="K743" s="57">
        <f>(J743/B743)*1000</f>
        <v/>
      </c>
      <c r="L743" s="2">
        <f>E743/J743</f>
        <v/>
      </c>
    </row>
    <row customHeight="1" ht="15.75" r="744" s="129" spans="1:56">
      <c r="A744" s="15" t="s">
        <v>120</v>
      </c>
      <c r="B744" t="s">
        <v>600</v>
      </c>
      <c r="C744" s="104" t="s">
        <v>673</v>
      </c>
      <c r="D744" s="105" t="n">
        <v>85.59999999999999</v>
      </c>
      <c r="E744" s="103">
        <f>(C744-D744)</f>
        <v/>
      </c>
      <c r="F744" s="45">
        <f>((E744*0.2*0.8*1000)/B744)/1</f>
        <v/>
      </c>
      <c r="G744" t="s">
        <v>613</v>
      </c>
      <c r="H744" t="n">
        <v>83</v>
      </c>
      <c r="I744" s="103">
        <f>(G744-H744)</f>
        <v/>
      </c>
      <c r="J744" s="57">
        <f>(E744+I744)</f>
        <v/>
      </c>
      <c r="K744" s="57">
        <f>(J744/B744)*1000</f>
        <v/>
      </c>
      <c r="L744" s="2">
        <f>E744/J744</f>
        <v/>
      </c>
    </row>
    <row customHeight="1" ht="15.75" r="745" s="129" spans="1:56">
      <c r="A745" s="15" t="s">
        <v>125</v>
      </c>
      <c r="B745" t="s">
        <v>603</v>
      </c>
      <c r="C745" s="104" t="s">
        <v>511</v>
      </c>
      <c r="D745" s="105" t="n">
        <v>82.3</v>
      </c>
      <c r="E745" s="103">
        <f>(C745-D745)</f>
        <v/>
      </c>
      <c r="F745" s="45">
        <f>((E745*0.2*0.8*1000)/B745)/1</f>
        <v/>
      </c>
      <c r="G745" t="s">
        <v>570</v>
      </c>
      <c r="H745" t="n">
        <v>85.5</v>
      </c>
      <c r="I745" s="103">
        <f>(G745-H745)</f>
        <v/>
      </c>
      <c r="J745" s="57">
        <f>(E745+I745)</f>
        <v/>
      </c>
      <c r="K745" s="57">
        <f>(J745/B745)*1000</f>
        <v/>
      </c>
      <c r="L745" s="2">
        <f>E745/J745</f>
        <v/>
      </c>
    </row>
    <row customHeight="1" ht="15.75" r="746" s="129" spans="1:56">
      <c r="A746" s="15" t="s">
        <v>130</v>
      </c>
      <c r="B746" t="s">
        <v>606</v>
      </c>
      <c r="C746" s="104" t="s">
        <v>510</v>
      </c>
      <c r="D746" s="105" t="n">
        <v>79.8</v>
      </c>
      <c r="E746" s="103">
        <f>(C746-D746)</f>
        <v/>
      </c>
      <c r="F746" s="45">
        <f>((E746*0.2*0.8*1000)/B746)/1</f>
        <v/>
      </c>
      <c r="G746" t="s">
        <v>519</v>
      </c>
      <c r="H746" t="n">
        <v>46.3</v>
      </c>
      <c r="I746" s="103">
        <f>(G746-H746)</f>
        <v/>
      </c>
      <c r="J746" s="57">
        <f>(E746+I746)</f>
        <v/>
      </c>
      <c r="K746" s="57">
        <f>(J746/B746)*1000</f>
        <v/>
      </c>
      <c r="L746" s="2">
        <f>E746/J746</f>
        <v/>
      </c>
    </row>
    <row customHeight="1" ht="15.75" r="747" s="129" spans="1:56">
      <c r="A747" s="15" t="s">
        <v>134</v>
      </c>
      <c r="B747" t="s">
        <v>609</v>
      </c>
      <c r="C747" s="104" t="s">
        <v>518</v>
      </c>
      <c r="D747" s="105" t="n">
        <v>82.8</v>
      </c>
      <c r="E747" s="103">
        <f>(C747-D747)</f>
        <v/>
      </c>
      <c r="F747" s="45">
        <f>((E747*0.2*0.8*1000)/B747)/1</f>
        <v/>
      </c>
      <c r="G747" t="s">
        <v>688</v>
      </c>
      <c r="H747" t="n">
        <v>90.40000000000001</v>
      </c>
      <c r="I747" s="103">
        <f>(G747-H747)</f>
        <v/>
      </c>
      <c r="J747" s="57">
        <f>(E747+I747)</f>
        <v/>
      </c>
      <c r="K747" s="57">
        <f>(J747/B747)*1000</f>
        <v/>
      </c>
      <c r="L747" s="2">
        <f>E747/J747</f>
        <v/>
      </c>
    </row>
    <row customHeight="1" ht="15.75" r="748" s="129" spans="1:56">
      <c r="A748" s="15" t="s">
        <v>138</v>
      </c>
      <c r="B748" t="s">
        <v>603</v>
      </c>
      <c r="C748" s="104" t="s">
        <v>685</v>
      </c>
      <c r="D748" s="105" t="n">
        <v>72.59999999999999</v>
      </c>
      <c r="E748" s="103">
        <f>(C748-D748)</f>
        <v/>
      </c>
      <c r="F748" s="45">
        <f>((E748*0.2*0.8*1000)/B748)/1</f>
        <v/>
      </c>
      <c r="G748" t="s">
        <v>660</v>
      </c>
      <c r="H748" t="n">
        <v>91.09999999999999</v>
      </c>
      <c r="I748" s="103">
        <f>(G748-H748)</f>
        <v/>
      </c>
      <c r="J748" s="57">
        <f>(E748+I748)</f>
        <v/>
      </c>
      <c r="K748" s="57">
        <f>(J748/B748)*1000</f>
        <v/>
      </c>
      <c r="L748" s="2">
        <f>E748/J748</f>
        <v/>
      </c>
      <c r="M748" s="57" t="n"/>
    </row>
    <row customHeight="1" ht="15.75" r="749" s="129" spans="1:56">
      <c r="A749" s="15" t="s">
        <v>143</v>
      </c>
      <c r="B749" t="s">
        <v>612</v>
      </c>
      <c r="C749" s="104" t="s">
        <v>622</v>
      </c>
      <c r="D749" s="105" t="n">
        <v>65.90000000000001</v>
      </c>
      <c r="E749" s="103">
        <f>(C749-D749)</f>
        <v/>
      </c>
      <c r="F749" s="45">
        <f>((E749*0.2*0.8*1000)/B749)/1</f>
        <v/>
      </c>
      <c r="G749" t="s">
        <v>689</v>
      </c>
      <c r="H749" t="n">
        <v>91.40000000000001</v>
      </c>
      <c r="I749" s="103">
        <f>(G749-H749)</f>
        <v/>
      </c>
      <c r="J749" s="57">
        <f>(E749+I749)</f>
        <v/>
      </c>
      <c r="K749" s="57">
        <f>(J749/B749)*1000</f>
        <v/>
      </c>
      <c r="L749" s="2">
        <f>E749/J749</f>
        <v/>
      </c>
      <c r="M749" s="57" t="n"/>
    </row>
    <row customHeight="1" ht="15.75" r="750" s="129" spans="1:56">
      <c r="A750" s="15" t="s">
        <v>148</v>
      </c>
      <c r="B750" t="s">
        <v>615</v>
      </c>
      <c r="C750" s="104" t="s">
        <v>690</v>
      </c>
      <c r="D750" s="105" t="n">
        <v>55.7</v>
      </c>
      <c r="E750" s="103">
        <f>(C750-D750)</f>
        <v/>
      </c>
      <c r="F750" s="45">
        <f>((E750*0.2*0.8*1000)/B750)/1</f>
        <v/>
      </c>
      <c r="G750" t="s">
        <v>567</v>
      </c>
      <c r="H750" t="n">
        <v>87.5</v>
      </c>
      <c r="I750" s="103">
        <f>(G750-H750)</f>
        <v/>
      </c>
      <c r="J750" s="57">
        <f>(E750+I750)</f>
        <v/>
      </c>
      <c r="K750" s="57">
        <f>(J750/B750)*1000</f>
        <v/>
      </c>
      <c r="L750" s="2">
        <f>E750/J750</f>
        <v/>
      </c>
      <c r="M750" s="57" t="n"/>
    </row>
    <row customHeight="1" ht="15.75" r="751" s="129" spans="1:56">
      <c r="A751" s="15" t="s">
        <v>150</v>
      </c>
      <c r="B751" t="s">
        <v>617</v>
      </c>
      <c r="C751" s="104" t="s">
        <v>607</v>
      </c>
      <c r="D751" s="105" t="n">
        <v>83.2</v>
      </c>
      <c r="E751" s="103">
        <f>(C751-D751)</f>
        <v/>
      </c>
      <c r="F751" s="45">
        <f>((E751*0.2*0.8*1000)/B751)/1</f>
        <v/>
      </c>
      <c r="G751" t="s">
        <v>500</v>
      </c>
      <c r="H751" t="n">
        <v>77.8</v>
      </c>
      <c r="I751" s="103">
        <f>(G751-H751)</f>
        <v/>
      </c>
      <c r="J751" s="57">
        <f>(E751+I751)</f>
        <v/>
      </c>
      <c r="K751" s="57">
        <f>(J751/B751)*1000</f>
        <v/>
      </c>
      <c r="L751" s="2">
        <f>E751/J751</f>
        <v/>
      </c>
      <c r="M751" s="57" t="n"/>
    </row>
    <row customHeight="1" ht="15.75" r="752" s="129" spans="1:56">
      <c r="A752" s="15" t="s">
        <v>155</v>
      </c>
      <c r="B752" t="s">
        <v>619</v>
      </c>
      <c r="C752" s="104" t="s">
        <v>601</v>
      </c>
      <c r="D752" s="105" t="n">
        <v>71.59999999999999</v>
      </c>
      <c r="E752" s="103">
        <f>(C752-D752)</f>
        <v/>
      </c>
      <c r="F752" s="45">
        <f>((E752*0.2*0.8*1000)/B752)/1</f>
        <v/>
      </c>
      <c r="G752" t="s">
        <v>657</v>
      </c>
      <c r="H752" t="n">
        <v>80.7</v>
      </c>
      <c r="I752" s="103">
        <f>(G752-H752)</f>
        <v/>
      </c>
      <c r="J752" s="57">
        <f>(E752+I752)</f>
        <v/>
      </c>
      <c r="K752" s="57">
        <f>(J752/B752)*1000</f>
        <v/>
      </c>
      <c r="L752" s="2">
        <f>E752/J752</f>
        <v/>
      </c>
      <c r="M752" s="57" t="n"/>
    </row>
    <row customHeight="1" ht="15.75" r="753" s="129" spans="1:56">
      <c r="A753" s="15" t="s">
        <v>159</v>
      </c>
      <c r="B753" t="s">
        <v>621</v>
      </c>
      <c r="C753" s="104" t="s">
        <v>504</v>
      </c>
      <c r="D753" s="104" t="n">
        <v>82.8</v>
      </c>
      <c r="E753" s="103">
        <f>(C753-D753)</f>
        <v/>
      </c>
      <c r="F753" s="45">
        <f>((E753*0.2*0.8*1000)/B753)/1</f>
        <v/>
      </c>
      <c r="G753" t="s">
        <v>667</v>
      </c>
      <c r="H753" t="n">
        <v>79.40000000000001</v>
      </c>
      <c r="I753" s="103">
        <f>(G753-H753)</f>
        <v/>
      </c>
      <c r="J753" s="57">
        <f>(E753+I753)</f>
        <v/>
      </c>
      <c r="K753" s="57">
        <f>(J753/B753)*1000</f>
        <v/>
      </c>
      <c r="L753" s="2">
        <f>E753/J753</f>
        <v/>
      </c>
      <c r="M753" s="57" t="n"/>
    </row>
    <row customHeight="1" ht="15.75" r="754" s="129" spans="1:56">
      <c r="A754" s="15" t="s">
        <v>163</v>
      </c>
      <c r="B754" t="s">
        <v>623</v>
      </c>
      <c r="C754" s="104" t="s">
        <v>649</v>
      </c>
      <c r="D754" s="104" t="n">
        <v>82.90000000000001</v>
      </c>
      <c r="E754" s="103">
        <f>(C754-D754)</f>
        <v/>
      </c>
      <c r="F754" s="45">
        <f>((E754*0.2*0.8*1000)/B754)/1</f>
        <v/>
      </c>
      <c r="G754" t="s">
        <v>691</v>
      </c>
      <c r="H754" t="n">
        <v>77.90000000000001</v>
      </c>
      <c r="I754" s="103">
        <f>(G754-H754)</f>
        <v/>
      </c>
      <c r="J754" s="57">
        <f>(E754+I754)</f>
        <v/>
      </c>
      <c r="K754" s="57">
        <f>(J754/B754)*1000</f>
        <v/>
      </c>
      <c r="L754" s="2">
        <f>E754/J754</f>
        <v/>
      </c>
      <c r="M754" s="57" t="n"/>
    </row>
    <row customHeight="1" ht="15.75" r="755" s="129" spans="1:56">
      <c r="A755" s="15" t="s">
        <v>167</v>
      </c>
      <c r="B755" t="s">
        <v>626</v>
      </c>
      <c r="C755" s="104" t="s">
        <v>667</v>
      </c>
      <c r="D755" s="104" t="n">
        <v>76.59999999999999</v>
      </c>
      <c r="E755" s="103">
        <f>(C755-D755)</f>
        <v/>
      </c>
      <c r="F755" s="45">
        <f>((E755*0.2*0.8*1000)/B755)/1</f>
        <v/>
      </c>
      <c r="G755" t="s">
        <v>622</v>
      </c>
      <c r="H755" t="n">
        <v>79.2</v>
      </c>
      <c r="I755" s="103">
        <f>(G755-H755)</f>
        <v/>
      </c>
      <c r="J755" s="57">
        <f>(E755+I755)</f>
        <v/>
      </c>
      <c r="K755" s="57">
        <f>(J755/B755)*1000</f>
        <v/>
      </c>
      <c r="L755" s="2">
        <f>E755/J755</f>
        <v/>
      </c>
      <c r="M755" s="57" t="n"/>
    </row>
    <row customHeight="1" ht="15.75" r="756" s="129" spans="1:56">
      <c r="A756" s="15" t="s">
        <v>171</v>
      </c>
      <c r="B756" t="s">
        <v>628</v>
      </c>
      <c r="C756" s="104" t="s">
        <v>646</v>
      </c>
      <c r="D756" s="104" t="n">
        <v>78.59999999999999</v>
      </c>
      <c r="E756" s="103">
        <f>(C756-D756)</f>
        <v/>
      </c>
      <c r="F756" s="45">
        <f>((E756*0.2*0.8*1000)/B756)/1</f>
        <v/>
      </c>
      <c r="G756" t="s">
        <v>692</v>
      </c>
      <c r="H756" t="n">
        <v>87.59999999999999</v>
      </c>
      <c r="I756" s="103">
        <f>(G756-H756)</f>
        <v/>
      </c>
      <c r="J756" s="57">
        <f>(E756+I756)</f>
        <v/>
      </c>
      <c r="K756" s="57">
        <f>(J756/B756)*1000</f>
        <v/>
      </c>
      <c r="L756" s="2">
        <f>E756/J756</f>
        <v/>
      </c>
      <c r="M756" s="57" t="n"/>
    </row>
    <row customHeight="1" ht="15.75" r="757" s="129" spans="1:56">
      <c r="A757" s="15" t="s">
        <v>175</v>
      </c>
      <c r="B757" t="s">
        <v>630</v>
      </c>
      <c r="C757" s="104" t="s">
        <v>608</v>
      </c>
      <c r="D757" s="104" t="n">
        <v>80.09999999999999</v>
      </c>
      <c r="E757" s="103">
        <f>(C757-D757)</f>
        <v/>
      </c>
      <c r="F757" s="45">
        <f>((E757*0.2*0.8*1000)/B757)/1</f>
        <v/>
      </c>
      <c r="G757" t="s">
        <v>570</v>
      </c>
      <c r="H757" t="n">
        <v>84.5</v>
      </c>
      <c r="I757" s="103">
        <f>(G757-H757)</f>
        <v/>
      </c>
      <c r="J757" s="57">
        <f>(E757+I757)</f>
        <v/>
      </c>
      <c r="K757" s="57">
        <f>(J757/B757)*1000</f>
        <v/>
      </c>
      <c r="L757" s="2">
        <f>E757/J757</f>
        <v/>
      </c>
      <c r="M757" s="57" t="n"/>
    </row>
    <row customHeight="1" ht="15.75" r="758" s="129" spans="1:56">
      <c r="A758" s="15" t="s">
        <v>178</v>
      </c>
      <c r="B758" t="s">
        <v>632</v>
      </c>
      <c r="C758" s="104" t="s">
        <v>511</v>
      </c>
      <c r="D758" s="104" t="n">
        <v>83.90000000000001</v>
      </c>
      <c r="E758" s="103">
        <f>(C758-D758)</f>
        <v/>
      </c>
      <c r="F758" s="45">
        <f>((E758*0.2*0.8*1000)/B758)/1</f>
        <v/>
      </c>
      <c r="G758" t="s">
        <v>559</v>
      </c>
      <c r="H758" t="n">
        <v>83.90000000000001</v>
      </c>
      <c r="I758" s="103">
        <f>(G758-H758)</f>
        <v/>
      </c>
      <c r="J758" s="57">
        <f>(E758+I758)</f>
        <v/>
      </c>
      <c r="K758" s="57">
        <f>(J758/B758)*1000</f>
        <v/>
      </c>
      <c r="L758" s="2">
        <f>E758/J758</f>
        <v/>
      </c>
      <c r="M758" s="57" t="n"/>
    </row>
    <row customHeight="1" ht="15.75" r="759" s="129" spans="1:56">
      <c r="A759" s="15" t="s">
        <v>182</v>
      </c>
      <c r="B759" t="s">
        <v>634</v>
      </c>
      <c r="C759" s="104" t="s">
        <v>631</v>
      </c>
      <c r="D759" s="104" t="n">
        <v>83.7</v>
      </c>
      <c r="E759" s="103">
        <f>(C759-D759)</f>
        <v/>
      </c>
      <c r="F759" s="45">
        <f>((E759*0.2*0.8*1000)/B759)/1</f>
        <v/>
      </c>
      <c r="G759" t="s">
        <v>693</v>
      </c>
      <c r="H759" t="n">
        <v>82.3</v>
      </c>
      <c r="I759" s="103">
        <f>(G759-H759)</f>
        <v/>
      </c>
      <c r="J759" s="57">
        <f>(E759+I759)</f>
        <v/>
      </c>
      <c r="K759" s="57">
        <f>(J759/B759)*1000</f>
        <v/>
      </c>
      <c r="L759" s="2">
        <f>E759/J759</f>
        <v/>
      </c>
      <c r="M759" s="57" t="n"/>
    </row>
    <row customHeight="1" ht="15.75" r="760" s="129" spans="1:56">
      <c r="A760" s="15" t="s">
        <v>187</v>
      </c>
      <c r="B760" t="s">
        <v>636</v>
      </c>
      <c r="C760" s="104" t="s">
        <v>666</v>
      </c>
      <c r="D760" s="104" t="n">
        <v>47.5</v>
      </c>
      <c r="E760" s="103">
        <f>(C760-D760)</f>
        <v/>
      </c>
      <c r="F760" s="45">
        <f>((E760*0.2*0.8*1000)/B760)/1</f>
        <v/>
      </c>
      <c r="G760" t="s">
        <v>694</v>
      </c>
      <c r="H760" t="n">
        <v>80.40000000000001</v>
      </c>
      <c r="I760" s="103">
        <f>(G760-H760)</f>
        <v/>
      </c>
      <c r="J760" s="57">
        <f>(E760+I760)</f>
        <v/>
      </c>
      <c r="K760" s="57">
        <f>(J760/B760)*1000</f>
        <v/>
      </c>
      <c r="L760" s="2">
        <f>E760/J760</f>
        <v/>
      </c>
    </row>
    <row customHeight="1" ht="15.75" r="761" s="129" spans="1:56">
      <c r="A761" s="15" t="s">
        <v>191</v>
      </c>
      <c r="B761" t="s">
        <v>638</v>
      </c>
      <c r="C761" s="104" t="s">
        <v>668</v>
      </c>
      <c r="D761" s="104" t="n">
        <v>75.59999999999999</v>
      </c>
      <c r="E761" s="103">
        <f>(C761-D761)</f>
        <v/>
      </c>
      <c r="F761" s="45">
        <f>((E761*0.2*0.8*1000)/B761)/1</f>
        <v/>
      </c>
      <c r="G761" t="s">
        <v>671</v>
      </c>
      <c r="H761" t="n">
        <v>90.09999999999999</v>
      </c>
      <c r="I761" s="103">
        <f>(G761-H761)</f>
        <v/>
      </c>
      <c r="J761" s="57">
        <f>(E761+I761)</f>
        <v/>
      </c>
      <c r="K761" s="57">
        <f>(J761/B761)*1000</f>
        <v/>
      </c>
      <c r="L761" s="2">
        <f>E761/J761</f>
        <v/>
      </c>
    </row>
    <row customHeight="1" ht="15.75" r="762" s="129" spans="1:56" thickBot="1">
      <c r="A762" s="15" t="s">
        <v>196</v>
      </c>
      <c r="B762" t="s">
        <v>639</v>
      </c>
      <c r="C762" s="104" t="s">
        <v>515</v>
      </c>
      <c r="D762" s="104" t="n">
        <v>78.90000000000001</v>
      </c>
      <c r="E762" s="103">
        <f>(C762-D762)</f>
        <v/>
      </c>
      <c r="F762" s="45">
        <f>((E762*0.2*0.8*1000)/B762)/1</f>
        <v/>
      </c>
      <c r="G762" t="s">
        <v>695</v>
      </c>
      <c r="H762" t="n">
        <v>91.7</v>
      </c>
      <c r="I762" s="103">
        <f>(G762-H762)</f>
        <v/>
      </c>
      <c r="J762" s="57">
        <f>(E762+I762)</f>
        <v/>
      </c>
      <c r="K762" s="57">
        <f>(J762/B762)*1000</f>
        <v/>
      </c>
      <c r="L762" s="2">
        <f>E762/J762</f>
        <v/>
      </c>
    </row>
    <row customHeight="1" ht="15.75" r="763" s="129" spans="1:56">
      <c r="A763" s="16" t="s">
        <v>200</v>
      </c>
      <c r="B763" s="106">
        <f>AVERAGE(B723:B752)</f>
        <v/>
      </c>
      <c r="C763" s="107" t="n"/>
      <c r="D763" s="107" t="n"/>
      <c r="E763" s="5">
        <f>AVERAGE(E723:E752)</f>
        <v/>
      </c>
      <c r="F763" s="106">
        <f>AVERAGE(F723:F752)</f>
        <v/>
      </c>
      <c r="G763" s="107" t="n"/>
      <c r="H763" s="107" t="n"/>
      <c r="I763" s="5">
        <f>AVERAGE(I723:I752)</f>
        <v/>
      </c>
      <c r="J763" s="106">
        <f>AVERAGE(J723:J752)</f>
        <v/>
      </c>
      <c r="K763" s="106">
        <f>AVERAGE(K723:K752)</f>
        <v/>
      </c>
      <c r="L763" s="106">
        <f>AVERAGE(L723:L752)</f>
        <v/>
      </c>
    </row>
    <row customHeight="1" ht="15.75" r="764" s="129" spans="1:56" thickBot="1">
      <c r="A764" s="17" t="s">
        <v>14</v>
      </c>
      <c r="B764" s="6">
        <f>STDEV(B723:B752)/SQRT(COUNTA(B723:B752))</f>
        <v/>
      </c>
      <c r="C764" s="108" t="n"/>
      <c r="D764" s="108" t="n"/>
      <c r="E764" s="8" t="n"/>
      <c r="F764" s="6">
        <f>STDEV(F723:F752)/SQRT(COUNTA(F723:F752))</f>
        <v/>
      </c>
      <c r="G764" s="108" t="n"/>
      <c r="H764" s="108" t="n"/>
      <c r="I764" s="8" t="n"/>
      <c r="J764" s="6">
        <f>STDEV(J723:J752)/SQRT(COUNTA(J723:J752))</f>
        <v/>
      </c>
      <c r="K764" s="6">
        <f>STDEV(K723:K752)/SQRT(COUNTA(K723:K752))</f>
        <v/>
      </c>
      <c r="L764" s="6">
        <f>STDEV(L723:L752)/SQRT(COUNTA(L723:L752))</f>
        <v/>
      </c>
    </row>
    <row customHeight="1" ht="15.75" r="765" s="129" spans="1:56" thickBot="1"/>
    <row customHeight="1" ht="15.75" r="766" s="129" spans="1:56" thickBot="1">
      <c r="A766" s="14" t="s">
        <v>696</v>
      </c>
      <c r="B766" s="54" t="n"/>
      <c r="C766" s="127" t="s">
        <v>17</v>
      </c>
      <c r="F766" s="58" t="n"/>
      <c r="G766" s="127" t="s">
        <v>18</v>
      </c>
      <c r="J766" s="132" t="s">
        <v>19</v>
      </c>
    </row>
    <row customHeight="1" ht="15.75" r="767" s="129" spans="1:56" thickBot="1">
      <c r="A767" s="38" t="s">
        <v>697</v>
      </c>
      <c r="B767" s="9" t="s">
        <v>22</v>
      </c>
      <c r="C767" s="99" t="s">
        <v>23</v>
      </c>
      <c r="D767" s="100" t="s">
        <v>24</v>
      </c>
      <c r="E767" s="43" t="s">
        <v>25</v>
      </c>
      <c r="F767" s="59" t="s">
        <v>26</v>
      </c>
      <c r="G767" s="101" t="s">
        <v>23</v>
      </c>
      <c r="H767" s="102" t="s">
        <v>24</v>
      </c>
      <c r="I767" s="43" t="s">
        <v>25</v>
      </c>
      <c r="J767" s="61" t="s">
        <v>27</v>
      </c>
      <c r="K767" s="62" t="s">
        <v>28</v>
      </c>
      <c r="L767" s="63" t="s">
        <v>29</v>
      </c>
    </row>
    <row customHeight="1" ht="15.75" r="768" s="129" spans="1:56">
      <c r="A768" s="15" t="s">
        <v>31</v>
      </c>
      <c r="B768" t="s">
        <v>566</v>
      </c>
      <c r="C768" t="n">
        <v>82.7</v>
      </c>
      <c r="D768" t="n">
        <v>81.2</v>
      </c>
      <c r="E768" s="103">
        <f>(C768-D768)</f>
        <v/>
      </c>
      <c r="F768" s="45">
        <f>((E768*0.2*0.8*1000)/B768)/1</f>
        <v/>
      </c>
      <c r="G768" t="n">
        <v>82.7</v>
      </c>
      <c r="H768" t="n">
        <v>80.60000000000001</v>
      </c>
      <c r="I768" s="103">
        <f>(G768-H768)</f>
        <v/>
      </c>
      <c r="J768" s="57">
        <f>(E768+I768)</f>
        <v/>
      </c>
      <c r="K768" s="57">
        <f>(J768/B768)*1000</f>
        <v/>
      </c>
      <c r="L768" s="2">
        <f>E768/J768</f>
        <v/>
      </c>
      <c r="O768" t="n">
        <v>81.2</v>
      </c>
      <c r="P768" t="n">
        <v>80.60000000000001</v>
      </c>
    </row>
    <row customHeight="1" ht="15.75" r="769" s="129" spans="1:56">
      <c r="A769" s="15" t="s">
        <v>36</v>
      </c>
      <c r="B769" t="s">
        <v>568</v>
      </c>
      <c r="C769" t="n">
        <v>81.5</v>
      </c>
      <c r="D769" t="n">
        <v>77.40000000000001</v>
      </c>
      <c r="E769" s="103">
        <f>(C769-D769)</f>
        <v/>
      </c>
      <c r="F769" s="45">
        <f>((E769*0.2*0.8*1000)/B769)/1</f>
        <v/>
      </c>
      <c r="G769" t="n">
        <v>83.8</v>
      </c>
      <c r="H769" t="n">
        <v>81.2</v>
      </c>
      <c r="I769" s="103">
        <f>(G769-H769)</f>
        <v/>
      </c>
      <c r="J769" s="57">
        <f>(E769+I769)</f>
        <v/>
      </c>
      <c r="K769" s="57">
        <f>(J769/B769)*1000</f>
        <v/>
      </c>
      <c r="L769" s="2">
        <f>E769/J769</f>
        <v/>
      </c>
      <c r="O769" t="n">
        <v>77.40000000000001</v>
      </c>
      <c r="P769" t="n">
        <v>81.2</v>
      </c>
    </row>
    <row customHeight="1" ht="15.75" r="770" s="129" spans="1:56">
      <c r="A770" s="15" t="s">
        <v>41</v>
      </c>
      <c r="B770" t="s">
        <v>571</v>
      </c>
      <c r="C770" t="n">
        <v>86.3</v>
      </c>
      <c r="D770" t="n">
        <v>84.7</v>
      </c>
      <c r="E770" s="103">
        <f>(C770-D770)</f>
        <v/>
      </c>
      <c r="F770" s="45">
        <f>((E770*0.2*0.8*1000)/B770)/1</f>
        <v/>
      </c>
      <c r="G770" t="n">
        <v>83.09999999999999</v>
      </c>
      <c r="H770" t="n">
        <v>81.40000000000001</v>
      </c>
      <c r="I770" s="103">
        <f>(G770-H770)</f>
        <v/>
      </c>
      <c r="J770" s="57">
        <f>(E770+I770)</f>
        <v/>
      </c>
      <c r="K770" s="57">
        <f>(J770/B770)*1000</f>
        <v/>
      </c>
      <c r="L770" s="2">
        <f>E770/J770</f>
        <v/>
      </c>
      <c r="O770" t="n">
        <v>84.7</v>
      </c>
      <c r="P770" t="n">
        <v>81.40000000000001</v>
      </c>
    </row>
    <row customHeight="1" ht="15.75" r="771" s="129" spans="1:56">
      <c r="A771" s="15" t="s">
        <v>46</v>
      </c>
      <c r="B771" t="s">
        <v>572</v>
      </c>
      <c r="C771" t="n">
        <v>91</v>
      </c>
      <c r="D771" t="n">
        <v>88.8</v>
      </c>
      <c r="E771" s="103">
        <f>(C771-D771)</f>
        <v/>
      </c>
      <c r="F771" s="45">
        <f>((E771*0.2*0.8*1000)/B771)/1</f>
        <v/>
      </c>
      <c r="G771" t="n">
        <v>87.7</v>
      </c>
      <c r="H771" t="n">
        <v>87.40000000000001</v>
      </c>
      <c r="I771" s="103">
        <f>(G771-H771)</f>
        <v/>
      </c>
      <c r="J771" s="57">
        <f>(E771+I771)</f>
        <v/>
      </c>
      <c r="K771" s="57">
        <f>(J771/B771)*1000</f>
        <v/>
      </c>
      <c r="L771" s="2">
        <f>E771/J771</f>
        <v/>
      </c>
      <c r="O771" t="n">
        <v>88.8</v>
      </c>
      <c r="P771" t="n">
        <v>87.40000000000001</v>
      </c>
    </row>
    <row customHeight="1" ht="15.75" r="772" s="129" spans="1:56">
      <c r="A772" s="15" t="s">
        <v>50</v>
      </c>
      <c r="B772" t="s">
        <v>575</v>
      </c>
      <c r="C772" t="n">
        <v>86.5</v>
      </c>
      <c r="D772" t="n">
        <v>83.90000000000001</v>
      </c>
      <c r="E772" s="103">
        <f>(C772-D772)</f>
        <v/>
      </c>
      <c r="F772" s="45">
        <f>((E772*0.2*0.8*1000)/B772)/1</f>
        <v/>
      </c>
      <c r="G772" t="n">
        <v>91.90000000000001</v>
      </c>
      <c r="H772" t="n">
        <v>92.2</v>
      </c>
      <c r="I772" s="103">
        <f>(G772-H772)</f>
        <v/>
      </c>
      <c r="J772" s="57">
        <f>(E772+I772)</f>
        <v/>
      </c>
      <c r="K772" s="57">
        <f>(J772/B772)*1000</f>
        <v/>
      </c>
      <c r="L772" s="2">
        <f>E772/J772</f>
        <v/>
      </c>
      <c r="O772" t="n">
        <v>83.90000000000001</v>
      </c>
      <c r="P772" t="n">
        <v>92.2</v>
      </c>
    </row>
    <row customHeight="1" ht="15.75" r="773" s="129" spans="1:56">
      <c r="A773" s="15" t="s">
        <v>54</v>
      </c>
      <c r="B773" t="s">
        <v>577</v>
      </c>
      <c r="C773" t="n">
        <v>90.5</v>
      </c>
      <c r="D773" t="n">
        <v>88</v>
      </c>
      <c r="E773" s="103">
        <f>(C773-D773)</f>
        <v/>
      </c>
      <c r="F773" s="45">
        <f>((E773*0.2*0.8*1000)/B773)/1</f>
        <v/>
      </c>
      <c r="G773" t="n">
        <v>85.5</v>
      </c>
      <c r="H773" t="n">
        <v>85.90000000000001</v>
      </c>
      <c r="I773" s="103">
        <f>(G773-H773)</f>
        <v/>
      </c>
      <c r="J773" s="57">
        <f>(E773+I773)</f>
        <v/>
      </c>
      <c r="K773" s="57">
        <f>(J773/B773)*1000</f>
        <v/>
      </c>
      <c r="L773" s="2">
        <f>E773/J773</f>
        <v/>
      </c>
      <c r="O773" t="n">
        <v>88</v>
      </c>
      <c r="P773" t="n">
        <v>85.90000000000001</v>
      </c>
    </row>
    <row customHeight="1" ht="15.75" r="774" s="129" spans="1:56">
      <c r="A774" s="15" t="s">
        <v>58</v>
      </c>
      <c r="B774" t="s">
        <v>579</v>
      </c>
      <c r="C774" t="n">
        <v>82.3</v>
      </c>
      <c r="D774" t="n">
        <v>79.5</v>
      </c>
      <c r="E774" s="103">
        <f>(C774-D774)</f>
        <v/>
      </c>
      <c r="F774" s="45">
        <f>((E774*0.2*0.8*1000)/B774)/1</f>
        <v/>
      </c>
      <c r="G774" t="n">
        <v>84.40000000000001</v>
      </c>
      <c r="H774" t="n">
        <v>84.80000000000001</v>
      </c>
      <c r="I774" s="103">
        <f>(G774-H774)</f>
        <v/>
      </c>
      <c r="J774" s="57">
        <f>(E774+I774)</f>
        <v/>
      </c>
      <c r="K774" s="57">
        <f>(J774/B774)*1000</f>
        <v/>
      </c>
      <c r="L774" s="2">
        <f>E774/J774</f>
        <v/>
      </c>
      <c r="O774" t="n">
        <v>79.5</v>
      </c>
      <c r="P774" t="n">
        <v>84.80000000000001</v>
      </c>
    </row>
    <row customHeight="1" ht="15.75" r="775" s="129" spans="1:56">
      <c r="A775" s="15" t="s">
        <v>62</v>
      </c>
      <c r="B775" t="s">
        <v>580</v>
      </c>
      <c r="C775" t="n">
        <v>85.7</v>
      </c>
      <c r="D775" t="n">
        <v>83.7</v>
      </c>
      <c r="E775" s="103">
        <f>(C775-D775)</f>
        <v/>
      </c>
      <c r="F775" s="45">
        <f>((E775*0.2*0.8*1000)/B775)/1</f>
        <v/>
      </c>
      <c r="G775" t="n">
        <v>76</v>
      </c>
      <c r="H775" t="n">
        <v>75.40000000000001</v>
      </c>
      <c r="I775" s="103">
        <f>(G775-H775)</f>
        <v/>
      </c>
      <c r="J775" s="57">
        <f>(E775+I775)</f>
        <v/>
      </c>
      <c r="K775" s="57">
        <f>(J775/B775)*1000</f>
        <v/>
      </c>
      <c r="L775" s="2">
        <f>E775/J775</f>
        <v/>
      </c>
      <c r="O775" t="n">
        <v>83.7</v>
      </c>
      <c r="P775" t="n">
        <v>75.40000000000001</v>
      </c>
    </row>
    <row customHeight="1" ht="15.75" r="776" s="129" spans="1:56">
      <c r="A776" s="15" t="s">
        <v>67</v>
      </c>
      <c r="B776" t="s">
        <v>583</v>
      </c>
      <c r="C776" t="n">
        <v>85.09999999999999</v>
      </c>
      <c r="D776" t="n">
        <v>83.10000000000001</v>
      </c>
      <c r="E776" s="103">
        <f>(C776-D776)</f>
        <v/>
      </c>
      <c r="F776" s="45">
        <f>((E776*0.2*0.8*1000)/B776)/1</f>
        <v/>
      </c>
      <c r="G776" t="n">
        <v>78.40000000000001</v>
      </c>
      <c r="H776" t="n">
        <v>77.60000000000001</v>
      </c>
      <c r="I776" s="103">
        <f>(G776-H776)</f>
        <v/>
      </c>
      <c r="J776" s="57">
        <f>(E776+I776)</f>
        <v/>
      </c>
      <c r="K776" s="57">
        <f>(J776/B776)*1000</f>
        <v/>
      </c>
      <c r="L776" s="2">
        <f>E776/J776</f>
        <v/>
      </c>
      <c r="O776" t="n">
        <v>83.10000000000001</v>
      </c>
      <c r="P776" t="n">
        <v>77.60000000000001</v>
      </c>
    </row>
    <row customHeight="1" ht="15.75" r="777" s="129" spans="1:56">
      <c r="A777" s="15" t="s">
        <v>71</v>
      </c>
      <c r="B777" t="s">
        <v>584</v>
      </c>
      <c r="C777" t="n">
        <v>79.59999999999999</v>
      </c>
      <c r="D777" t="n">
        <v>77.8</v>
      </c>
      <c r="E777" s="103">
        <f>(C777-D777)</f>
        <v/>
      </c>
      <c r="F777" s="45">
        <f>((E777*0.2*0.8*1000)/B777)/1</f>
        <v/>
      </c>
      <c r="G777" t="n">
        <v>77</v>
      </c>
      <c r="H777" t="n">
        <v>76.10000000000001</v>
      </c>
      <c r="I777" s="103">
        <f>(G777-H777)</f>
        <v/>
      </c>
      <c r="J777" s="57">
        <f>(E777+I777)</f>
        <v/>
      </c>
      <c r="K777" s="57">
        <f>(J777/B777)*1000</f>
        <v/>
      </c>
      <c r="L777" s="2">
        <f>E777/J777</f>
        <v/>
      </c>
      <c r="O777" t="n">
        <v>77.8</v>
      </c>
      <c r="P777" t="n">
        <v>76.10000000000001</v>
      </c>
    </row>
    <row customHeight="1" ht="15.75" r="778" s="129" spans="1:56">
      <c r="A778" s="15" t="s">
        <v>75</v>
      </c>
      <c r="B778" t="s">
        <v>585</v>
      </c>
      <c r="C778" t="n">
        <v>84</v>
      </c>
      <c r="D778" t="n">
        <v>81.40000000000001</v>
      </c>
      <c r="E778" s="103">
        <f>(C778-D778)</f>
        <v/>
      </c>
      <c r="F778" s="45">
        <f>((E778*0.2*0.8*1000)/B778)/1</f>
        <v/>
      </c>
      <c r="G778" t="n">
        <v>82.40000000000001</v>
      </c>
      <c r="H778" t="n">
        <v>82.7</v>
      </c>
      <c r="I778" s="103">
        <f>(G778-H778)</f>
        <v/>
      </c>
      <c r="J778" s="57">
        <f>(E778+I778)</f>
        <v/>
      </c>
      <c r="K778" s="57">
        <f>(J778/B778)*1000</f>
        <v/>
      </c>
      <c r="L778" s="2">
        <f>E778/J778</f>
        <v/>
      </c>
      <c r="O778" t="n">
        <v>81.40000000000001</v>
      </c>
      <c r="P778" t="n">
        <v>82.7</v>
      </c>
    </row>
    <row customHeight="1" ht="15.75" r="779" s="129" spans="1:56">
      <c r="A779" s="15" t="s">
        <v>78</v>
      </c>
      <c r="B779" t="s">
        <v>586</v>
      </c>
      <c r="C779" t="n">
        <v>76.7</v>
      </c>
      <c r="D779" t="n">
        <v>73.3</v>
      </c>
      <c r="E779" s="103">
        <f>(C779-D779)</f>
        <v/>
      </c>
      <c r="F779" s="45">
        <f>((E779*0.2*0.8*1000)/B779)/1</f>
        <v/>
      </c>
      <c r="G779" t="n">
        <v>88.5</v>
      </c>
      <c r="H779" t="n">
        <v>88.90000000000001</v>
      </c>
      <c r="I779" s="103">
        <f>(G779-H779)</f>
        <v/>
      </c>
      <c r="J779" s="57">
        <f>(E779+I779)</f>
        <v/>
      </c>
      <c r="K779" s="57">
        <f>(J779/B779)*1000</f>
        <v/>
      </c>
      <c r="L779" s="2">
        <f>E779/J779</f>
        <v/>
      </c>
      <c r="O779" t="n">
        <v>73.3</v>
      </c>
      <c r="P779" t="n">
        <v>88.90000000000001</v>
      </c>
    </row>
    <row customHeight="1" ht="15.75" r="780" s="129" spans="1:56">
      <c r="A780" s="15" t="s">
        <v>81</v>
      </c>
      <c r="B780" t="s">
        <v>588</v>
      </c>
      <c r="C780" s="104" t="n">
        <v>87.90000000000001</v>
      </c>
      <c r="D780" s="105" t="n">
        <v>86</v>
      </c>
      <c r="E780" s="103">
        <f>(C780-D780)</f>
        <v/>
      </c>
      <c r="F780" s="45">
        <f>((E780*0.2*0.8*1000)/B780)/1</f>
        <v/>
      </c>
      <c r="G780" t="n">
        <v>89.59999999999999</v>
      </c>
      <c r="H780" t="n">
        <v>89.90000000000001</v>
      </c>
      <c r="I780" s="103">
        <f>(G780-H780)</f>
        <v/>
      </c>
      <c r="J780" s="57">
        <f>(E780+I780)</f>
        <v/>
      </c>
      <c r="K780" s="57">
        <f>(J780/B780)*1000</f>
        <v/>
      </c>
      <c r="L780" s="2">
        <f>E780/J780</f>
        <v/>
      </c>
      <c r="O780" t="n">
        <v>86</v>
      </c>
      <c r="P780" t="n">
        <v>89.90000000000001</v>
      </c>
    </row>
    <row customHeight="1" ht="15.75" r="781" s="129" spans="1:56">
      <c r="A781" s="15" t="s">
        <v>85</v>
      </c>
      <c r="B781" t="s">
        <v>588</v>
      </c>
      <c r="C781" s="104" t="n">
        <v>81.40000000000001</v>
      </c>
      <c r="D781" s="105" t="n">
        <v>79.5</v>
      </c>
      <c r="E781" s="103">
        <f>(C781-D781)</f>
        <v/>
      </c>
      <c r="F781" s="45">
        <f>((E781*0.2*0.8*1000)/B781)/1</f>
        <v/>
      </c>
      <c r="G781" t="n">
        <v>80.09999999999999</v>
      </c>
      <c r="H781" t="n">
        <v>78.5</v>
      </c>
      <c r="I781" s="103">
        <f>(G781-H781)</f>
        <v/>
      </c>
      <c r="J781" s="57">
        <f>(E781+I781)</f>
        <v/>
      </c>
      <c r="K781" s="57">
        <f>(J781/B781)*1000</f>
        <v/>
      </c>
      <c r="L781" s="2">
        <f>E781/J781</f>
        <v/>
      </c>
      <c r="O781" t="n">
        <v>79.5</v>
      </c>
      <c r="P781" t="n">
        <v>78.5</v>
      </c>
    </row>
    <row customHeight="1" ht="15.75" r="782" s="129" spans="1:56">
      <c r="A782" s="15" t="s">
        <v>89</v>
      </c>
      <c r="B782" t="s">
        <v>572</v>
      </c>
      <c r="C782" s="104" t="n">
        <v>95.2</v>
      </c>
      <c r="D782" s="105" t="n">
        <v>93.3</v>
      </c>
      <c r="E782" s="103">
        <f>(C782-D782)</f>
        <v/>
      </c>
      <c r="F782" s="45">
        <f>((E782*0.2*0.8*1000)/B782)/1</f>
        <v/>
      </c>
      <c r="G782" t="n">
        <v>87.90000000000001</v>
      </c>
      <c r="H782" t="n">
        <v>86.40000000000001</v>
      </c>
      <c r="I782" s="103">
        <f>(G782-H782)</f>
        <v/>
      </c>
      <c r="J782" s="57">
        <f>(E782+I782)</f>
        <v/>
      </c>
      <c r="K782" s="57">
        <f>(J782/B782)*1000</f>
        <v/>
      </c>
      <c r="L782" s="2">
        <f>E782/J782</f>
        <v/>
      </c>
      <c r="O782" t="n">
        <v>93.3</v>
      </c>
      <c r="P782" t="n">
        <v>86.40000000000001</v>
      </c>
    </row>
    <row customHeight="1" ht="15.75" r="783" s="129" spans="1:56">
      <c r="A783" s="15" t="s">
        <v>94</v>
      </c>
      <c r="B783" t="s">
        <v>590</v>
      </c>
      <c r="C783" s="104" t="n">
        <v>89</v>
      </c>
      <c r="D783" s="105" t="n">
        <v>86.8</v>
      </c>
      <c r="E783" s="103">
        <f>(C783-D783)</f>
        <v/>
      </c>
      <c r="F783" s="45">
        <f>((E783*0.2*0.8*1000)/B783)/1</f>
        <v/>
      </c>
      <c r="G783" t="n">
        <v>88</v>
      </c>
      <c r="H783" t="n">
        <v>86.5</v>
      </c>
      <c r="I783" s="103">
        <f>(G783-H783)</f>
        <v/>
      </c>
      <c r="J783" s="57">
        <f>(E783+I783)</f>
        <v/>
      </c>
      <c r="K783" s="57">
        <f>(J783/B783)*1000</f>
        <v/>
      </c>
      <c r="L783" s="2">
        <f>E783/J783</f>
        <v/>
      </c>
      <c r="O783" t="n">
        <v>86.8</v>
      </c>
      <c r="P783" t="n">
        <v>86.5</v>
      </c>
    </row>
    <row customHeight="1" ht="15.75" r="784" s="129" spans="1:56">
      <c r="A784" s="15" t="s">
        <v>99</v>
      </c>
      <c r="B784" t="s">
        <v>572</v>
      </c>
      <c r="C784" s="104" t="n">
        <v>81</v>
      </c>
      <c r="D784" s="105" t="n">
        <v>77.2</v>
      </c>
      <c r="E784" s="103">
        <f>(C784-D784)</f>
        <v/>
      </c>
      <c r="F784" s="45">
        <f>((E784*0.2*0.8*1000)/B784)/1</f>
        <v/>
      </c>
      <c r="G784" t="n">
        <v>94</v>
      </c>
      <c r="H784" t="n">
        <v>94.30000000000001</v>
      </c>
      <c r="I784" s="103">
        <f>(G784-H784)</f>
        <v/>
      </c>
      <c r="J784" s="57">
        <f>(E784+I784)</f>
        <v/>
      </c>
      <c r="K784" s="57">
        <f>(J784/B784)*1000</f>
        <v/>
      </c>
      <c r="L784" s="2">
        <f>E784/J784</f>
        <v/>
      </c>
      <c r="O784" t="n">
        <v>77.2</v>
      </c>
      <c r="P784" t="n">
        <v>94.30000000000001</v>
      </c>
    </row>
    <row customHeight="1" ht="15.75" r="785" s="129" spans="1:56">
      <c r="A785" s="15" t="s">
        <v>103</v>
      </c>
      <c r="B785" t="s">
        <v>593</v>
      </c>
      <c r="C785" s="104" t="n">
        <v>90.09999999999999</v>
      </c>
      <c r="D785" s="105" t="n">
        <v>88.40000000000001</v>
      </c>
      <c r="E785" s="103">
        <f>(C785-D785)</f>
        <v/>
      </c>
      <c r="F785" s="45">
        <f>((E785*0.2*0.8*1000)/B785)/1</f>
        <v/>
      </c>
      <c r="G785" t="n">
        <v>87.09999999999999</v>
      </c>
      <c r="H785" t="n">
        <v>85.30000000000001</v>
      </c>
      <c r="I785" s="103">
        <f>(G785-H785)</f>
        <v/>
      </c>
      <c r="J785" s="57">
        <f>(E785+I785)</f>
        <v/>
      </c>
      <c r="K785" s="57">
        <f>(J785/B785)*1000</f>
        <v/>
      </c>
      <c r="L785" s="2">
        <f>E785/J785</f>
        <v/>
      </c>
      <c r="O785" t="n">
        <v>88.40000000000001</v>
      </c>
      <c r="P785" t="n">
        <v>85.30000000000001</v>
      </c>
    </row>
    <row customHeight="1" ht="15.75" r="786" s="129" spans="1:56">
      <c r="A786" s="15" t="s">
        <v>108</v>
      </c>
      <c r="B786" t="s">
        <v>594</v>
      </c>
      <c r="C786" s="104" t="n">
        <v>87.7</v>
      </c>
      <c r="D786" s="105" t="n">
        <v>85.60000000000001</v>
      </c>
      <c r="E786" s="103">
        <f>(C786-D786)</f>
        <v/>
      </c>
      <c r="F786" s="45">
        <f>((E786*0.2*0.8*1000)/B786)/1</f>
        <v/>
      </c>
      <c r="G786" t="n">
        <v>89</v>
      </c>
      <c r="H786" t="n">
        <v>88</v>
      </c>
      <c r="I786" s="103">
        <f>(G786-H786)</f>
        <v/>
      </c>
      <c r="J786" s="57">
        <f>(E786+I786)</f>
        <v/>
      </c>
      <c r="K786" s="57">
        <f>(J786/B786)*1000</f>
        <v/>
      </c>
      <c r="L786" s="2">
        <f>E786/J786</f>
        <v/>
      </c>
      <c r="O786" t="n">
        <v>85.60000000000001</v>
      </c>
      <c r="P786" t="n">
        <v>88</v>
      </c>
    </row>
    <row customHeight="1" ht="15.75" r="787" s="129" spans="1:56">
      <c r="A787" s="15" t="s">
        <v>113</v>
      </c>
      <c r="B787" t="s">
        <v>596</v>
      </c>
      <c r="C787" s="104" t="n">
        <v>85.2</v>
      </c>
      <c r="D787" s="105" t="n">
        <v>83.5</v>
      </c>
      <c r="E787" s="103">
        <f>(C787-D787)</f>
        <v/>
      </c>
      <c r="F787" s="45">
        <f>((E787*0.2*0.8*1000)/B787)/1</f>
        <v/>
      </c>
      <c r="G787" t="n">
        <v>78.5</v>
      </c>
      <c r="H787" t="n">
        <v>77.40000000000001</v>
      </c>
      <c r="I787" s="103">
        <f>(G787-H787)</f>
        <v/>
      </c>
      <c r="J787" s="57">
        <f>(E787+I787)</f>
        <v/>
      </c>
      <c r="K787" s="57">
        <f>(J787/B787)*1000</f>
        <v/>
      </c>
      <c r="L787" s="2">
        <f>E787/J787</f>
        <v/>
      </c>
      <c r="O787" t="n">
        <v>83.5</v>
      </c>
      <c r="P787" t="n">
        <v>77.40000000000001</v>
      </c>
    </row>
    <row customHeight="1" ht="15.75" r="788" s="129" spans="1:56">
      <c r="A788" s="15" t="s">
        <v>117</v>
      </c>
      <c r="B788" t="s">
        <v>598</v>
      </c>
      <c r="C788" s="104" t="n">
        <v>82.7</v>
      </c>
      <c r="D788" s="105" t="n">
        <v>80.3</v>
      </c>
      <c r="E788" s="103">
        <f>(C788-D788)</f>
        <v/>
      </c>
      <c r="F788" s="45">
        <f>((E788*0.2*0.8*1000)/B788)/1</f>
        <v/>
      </c>
      <c r="G788" t="n">
        <v>96.90000000000001</v>
      </c>
      <c r="H788" t="n">
        <v>94.7</v>
      </c>
      <c r="I788" s="103">
        <f>(G788-H788)</f>
        <v/>
      </c>
      <c r="J788" s="57">
        <f>(E788+I788)</f>
        <v/>
      </c>
      <c r="K788" s="57">
        <f>(J788/B788)*1000</f>
        <v/>
      </c>
      <c r="L788" s="2">
        <f>E788/J788</f>
        <v/>
      </c>
      <c r="O788" t="n">
        <v>80.3</v>
      </c>
      <c r="P788" t="n">
        <v>94.7</v>
      </c>
    </row>
    <row customHeight="1" ht="15.75" r="789" s="129" spans="1:56">
      <c r="A789" s="15" t="s">
        <v>120</v>
      </c>
      <c r="B789" t="s">
        <v>600</v>
      </c>
      <c r="C789" s="104" t="n">
        <v>85.09999999999999</v>
      </c>
      <c r="D789" s="105" t="n">
        <v>83.60000000000001</v>
      </c>
      <c r="E789" s="103">
        <f>(C789-D789)</f>
        <v/>
      </c>
      <c r="F789" s="45">
        <f>((E789*0.2*0.8*1000)/B789)/1</f>
        <v/>
      </c>
      <c r="G789" t="n">
        <v>83</v>
      </c>
      <c r="H789" t="n">
        <v>81.60000000000001</v>
      </c>
      <c r="I789" s="103">
        <f>(G789-H789)</f>
        <v/>
      </c>
      <c r="J789" s="57">
        <f>(E789+I789)</f>
        <v/>
      </c>
      <c r="K789" s="57">
        <f>(J789/B789)*1000</f>
        <v/>
      </c>
      <c r="L789" s="2">
        <f>E789/J789</f>
        <v/>
      </c>
      <c r="O789" t="n">
        <v>83.60000000000001</v>
      </c>
      <c r="P789" t="n">
        <v>81.60000000000001</v>
      </c>
    </row>
    <row customHeight="1" ht="15.75" r="790" s="129" spans="1:56">
      <c r="A790" s="15" t="s">
        <v>125</v>
      </c>
      <c r="B790" t="s">
        <v>603</v>
      </c>
      <c r="C790" s="104" t="n">
        <v>81.8</v>
      </c>
      <c r="D790" s="105" t="n">
        <v>78.90000000000001</v>
      </c>
      <c r="E790" s="103">
        <f>(C790-D790)</f>
        <v/>
      </c>
      <c r="F790" s="45">
        <f>((E790*0.2*0.8*1000)/B790)/1</f>
        <v/>
      </c>
      <c r="G790" t="n">
        <v>85.5</v>
      </c>
      <c r="H790" t="n">
        <v>85</v>
      </c>
      <c r="I790" s="103">
        <f>(G790-H790)</f>
        <v/>
      </c>
      <c r="J790" s="57">
        <f>(E790+I790)</f>
        <v/>
      </c>
      <c r="K790" s="57">
        <f>(J790/B790)*1000</f>
        <v/>
      </c>
      <c r="L790" s="2">
        <f>E790/J790</f>
        <v/>
      </c>
      <c r="O790" t="n">
        <v>78.90000000000001</v>
      </c>
      <c r="P790" t="n">
        <v>85</v>
      </c>
    </row>
    <row customHeight="1" ht="15.75" r="791" s="129" spans="1:56">
      <c r="A791" s="15" t="s">
        <v>130</v>
      </c>
      <c r="B791" t="s">
        <v>606</v>
      </c>
      <c r="C791" s="104" t="n">
        <v>79.3</v>
      </c>
      <c r="D791" s="105" t="n">
        <v>77.60000000000001</v>
      </c>
      <c r="E791" s="103">
        <f>(C791-D791)</f>
        <v/>
      </c>
      <c r="F791" s="45">
        <f>((E791*0.2*0.8*1000)/B791)/1</f>
        <v/>
      </c>
      <c r="G791" t="n">
        <v>91.7</v>
      </c>
      <c r="H791" t="n">
        <v>46.00000000000001</v>
      </c>
      <c r="I791" s="103">
        <f>(G791-H791)</f>
        <v/>
      </c>
      <c r="J791" s="57">
        <f>(E791+I791)</f>
        <v/>
      </c>
      <c r="K791" s="57">
        <f>(J791/B791)*1000</f>
        <v/>
      </c>
      <c r="L791" s="2">
        <f>E791/J791</f>
        <v/>
      </c>
      <c r="O791" t="n">
        <v>77.60000000000001</v>
      </c>
      <c r="P791" t="n">
        <v>46</v>
      </c>
    </row>
    <row customHeight="1" ht="15.75" r="792" s="129" spans="1:56">
      <c r="A792" s="15" t="s">
        <v>134</v>
      </c>
      <c r="B792" t="s">
        <v>609</v>
      </c>
      <c r="C792" s="104" t="n">
        <v>82.3</v>
      </c>
      <c r="D792" s="105" t="n">
        <v>80.10000000000001</v>
      </c>
      <c r="E792" s="103">
        <f>(C792-D792)</f>
        <v/>
      </c>
      <c r="F792" s="45">
        <f>((E792*0.2*0.8*1000)/B792)/1</f>
        <v/>
      </c>
      <c r="G792" t="n">
        <v>90.40000000000001</v>
      </c>
      <c r="H792" t="n">
        <v>90.80000000000001</v>
      </c>
      <c r="I792" s="103">
        <f>(G792-H792)</f>
        <v/>
      </c>
      <c r="J792" s="57">
        <f>(E792+I792)</f>
        <v/>
      </c>
      <c r="K792" s="57">
        <f>(J792/B792)*1000</f>
        <v/>
      </c>
      <c r="L792" s="2">
        <f>E792/J792</f>
        <v/>
      </c>
      <c r="O792" t="n">
        <v>80.10000000000001</v>
      </c>
      <c r="P792" t="n">
        <v>90.80000000000001</v>
      </c>
    </row>
    <row customHeight="1" ht="15.75" r="793" s="129" spans="1:56">
      <c r="A793" s="15" t="s">
        <v>138</v>
      </c>
      <c r="B793" t="s">
        <v>603</v>
      </c>
      <c r="C793" s="104" t="n">
        <v>86.8</v>
      </c>
      <c r="D793" s="105" t="n">
        <v>84</v>
      </c>
      <c r="E793" s="103">
        <f>(C793-D793)</f>
        <v/>
      </c>
      <c r="F793" s="45">
        <f>((E793*0.2*0.8*1000)/B793)/1</f>
        <v/>
      </c>
      <c r="G793" t="n">
        <v>91.09999999999999</v>
      </c>
      <c r="H793" t="n">
        <v>91.40000000000001</v>
      </c>
      <c r="I793" s="103">
        <f>(G793-H793)</f>
        <v/>
      </c>
      <c r="J793" s="57">
        <f>(E793+I793)</f>
        <v/>
      </c>
      <c r="K793" s="57">
        <f>(J793/B793)*1000</f>
        <v/>
      </c>
      <c r="L793" s="2">
        <f>E793/J793</f>
        <v/>
      </c>
      <c r="O793" t="n">
        <v>84</v>
      </c>
      <c r="P793" t="n">
        <v>91.40000000000001</v>
      </c>
    </row>
    <row customHeight="1" ht="15.75" r="794" s="129" spans="1:56">
      <c r="A794" s="15" t="s">
        <v>143</v>
      </c>
      <c r="B794" t="s">
        <v>612</v>
      </c>
      <c r="C794" s="104" t="n">
        <v>85.5</v>
      </c>
      <c r="D794" s="105" t="n">
        <v>83.2</v>
      </c>
      <c r="E794" s="103">
        <f>(C794-D794)</f>
        <v/>
      </c>
      <c r="F794" s="45">
        <f>((E794*0.2*0.8*1000)/B794)/1</f>
        <v/>
      </c>
      <c r="G794" t="n">
        <v>91.40000000000001</v>
      </c>
      <c r="H794" t="n">
        <v>89.30000000000001</v>
      </c>
      <c r="I794" s="103">
        <f>(G794-H794)</f>
        <v/>
      </c>
      <c r="J794" s="57">
        <f>(E794+I794)</f>
        <v/>
      </c>
      <c r="K794" s="57">
        <f>(J794/B794)*1000</f>
        <v/>
      </c>
      <c r="L794" s="2">
        <f>E794/J794</f>
        <v/>
      </c>
      <c r="O794" t="n">
        <v>83.2</v>
      </c>
      <c r="P794" t="n">
        <v>89.30000000000001</v>
      </c>
    </row>
    <row customHeight="1" ht="15.75" r="795" s="129" spans="1:56">
      <c r="A795" s="15" t="s">
        <v>148</v>
      </c>
      <c r="B795" t="s">
        <v>615</v>
      </c>
      <c r="C795" s="104" t="n">
        <v>85.59999999999999</v>
      </c>
      <c r="D795" s="105" t="n">
        <v>82.8</v>
      </c>
      <c r="E795" s="103">
        <f>(C795-D795)</f>
        <v/>
      </c>
      <c r="F795" s="45">
        <f>((E795*0.2*0.8*1000)/B795)/1</f>
        <v/>
      </c>
      <c r="G795" t="n">
        <v>87.5</v>
      </c>
      <c r="H795" t="n">
        <v>87.10000000000001</v>
      </c>
      <c r="I795" s="103">
        <f>(G795-H795)</f>
        <v/>
      </c>
      <c r="J795" s="57">
        <f>(E795+I795)</f>
        <v/>
      </c>
      <c r="K795" s="57">
        <f>(J795/B795)*1000</f>
        <v/>
      </c>
      <c r="L795" s="2">
        <f>E795/J795</f>
        <v/>
      </c>
      <c r="O795" t="n">
        <v>82.8</v>
      </c>
      <c r="P795" t="n">
        <v>87.10000000000001</v>
      </c>
    </row>
    <row customHeight="1" ht="15.75" r="796" s="129" spans="1:56">
      <c r="A796" s="15" t="s">
        <v>150</v>
      </c>
      <c r="B796" t="s">
        <v>617</v>
      </c>
      <c r="C796" s="104" t="n">
        <v>82.7</v>
      </c>
      <c r="D796" s="105" t="n">
        <v>80.10000000000001</v>
      </c>
      <c r="E796" s="103">
        <f>(C796-D796)</f>
        <v/>
      </c>
      <c r="F796" s="45">
        <f>((E796*0.2*0.8*1000)/B796)/1</f>
        <v/>
      </c>
      <c r="G796" t="n">
        <v>77.8</v>
      </c>
      <c r="H796" t="n">
        <v>77</v>
      </c>
      <c r="I796" s="103">
        <f>(G796-H796)</f>
        <v/>
      </c>
      <c r="J796" s="57">
        <f>(E796+I796)</f>
        <v/>
      </c>
      <c r="K796" s="57">
        <f>(J796/B796)*1000</f>
        <v/>
      </c>
      <c r="L796" s="2">
        <f>E796/J796</f>
        <v/>
      </c>
      <c r="O796" t="n">
        <v>80.10000000000001</v>
      </c>
      <c r="P796" t="n">
        <v>77</v>
      </c>
    </row>
    <row customHeight="1" ht="15.75" r="797" s="129" spans="1:56">
      <c r="A797" s="15" t="s">
        <v>155</v>
      </c>
      <c r="B797" t="s">
        <v>619</v>
      </c>
      <c r="C797" s="104" t="n">
        <v>85.5</v>
      </c>
      <c r="D797" s="105" t="n">
        <v>82.2</v>
      </c>
      <c r="E797" s="103">
        <f>(C797-D797)</f>
        <v/>
      </c>
      <c r="F797" s="45">
        <f>((E797*0.2*0.8*1000)/B797)/1</f>
        <v/>
      </c>
      <c r="G797" t="n">
        <v>80.7</v>
      </c>
      <c r="H797" t="n">
        <v>81</v>
      </c>
      <c r="I797" s="103">
        <f>(G797-H797)</f>
        <v/>
      </c>
      <c r="J797" s="57">
        <f>(E797+I797)</f>
        <v/>
      </c>
      <c r="K797" s="57">
        <f>(J797/B797)*1000</f>
        <v/>
      </c>
      <c r="L797" s="2">
        <f>E797/J797</f>
        <v/>
      </c>
      <c r="O797" t="n">
        <v>82.2</v>
      </c>
      <c r="P797" t="n">
        <v>81</v>
      </c>
    </row>
    <row customHeight="1" ht="15.75" r="798" s="129" spans="1:56">
      <c r="A798" s="15" t="s">
        <v>159</v>
      </c>
      <c r="B798" t="s">
        <v>621</v>
      </c>
      <c r="C798" s="104" t="n">
        <v>82.3</v>
      </c>
      <c r="D798" s="104" t="n">
        <v>79.90000000000001</v>
      </c>
      <c r="E798" s="103">
        <f>(C798-D798)</f>
        <v/>
      </c>
      <c r="F798" s="45">
        <f>((E798*0.2*0.8*1000)/B798)/1</f>
        <v/>
      </c>
      <c r="G798" t="n">
        <v>79.40000000000001</v>
      </c>
      <c r="H798" t="n">
        <v>79.7</v>
      </c>
      <c r="I798" s="103">
        <f>(G798-H798)</f>
        <v/>
      </c>
      <c r="J798" s="57">
        <f>(E798+I798)</f>
        <v/>
      </c>
      <c r="K798" s="57">
        <f>(J798/B798)*1000</f>
        <v/>
      </c>
      <c r="L798" s="2">
        <f>E798/J798</f>
        <v/>
      </c>
      <c r="O798" t="n">
        <v>79.90000000000001</v>
      </c>
      <c r="P798" t="n">
        <v>79.7</v>
      </c>
    </row>
    <row customHeight="1" ht="15.75" r="799" s="129" spans="1:56">
      <c r="A799" s="15" t="s">
        <v>163</v>
      </c>
      <c r="B799" t="s">
        <v>623</v>
      </c>
      <c r="C799" s="104" t="n">
        <v>82.40000000000001</v>
      </c>
      <c r="D799" s="104" t="n">
        <v>81.10000000000001</v>
      </c>
      <c r="E799" s="103">
        <f>(C799-D799)</f>
        <v/>
      </c>
      <c r="F799" s="45">
        <f>((E799*0.2*0.8*1000)/B799)/1</f>
        <v/>
      </c>
      <c r="G799" t="n">
        <v>77.90000000000001</v>
      </c>
      <c r="H799" t="n">
        <v>76</v>
      </c>
      <c r="I799" s="103">
        <f>(G799-H799)</f>
        <v/>
      </c>
      <c r="J799" s="57">
        <f>(E799+I799)</f>
        <v/>
      </c>
      <c r="K799" s="57">
        <f>(J799/B799)*1000</f>
        <v/>
      </c>
      <c r="L799" s="2">
        <f>E799/J799</f>
        <v/>
      </c>
      <c r="O799" t="n">
        <v>81.10000000000001</v>
      </c>
      <c r="P799" t="n">
        <v>76</v>
      </c>
    </row>
    <row customHeight="1" ht="15.75" r="800" s="129" spans="1:56">
      <c r="A800" s="15" t="s">
        <v>167</v>
      </c>
      <c r="B800" t="s">
        <v>626</v>
      </c>
      <c r="C800" s="104" t="n">
        <v>76.09999999999999</v>
      </c>
      <c r="D800" s="104" t="n">
        <v>73.40000000000001</v>
      </c>
      <c r="E800" s="103">
        <f>(C800-D800)</f>
        <v/>
      </c>
      <c r="F800" s="45">
        <f>((E800*0.2*0.8*1000)/B800)/1</f>
        <v/>
      </c>
      <c r="G800" t="n">
        <v>79.2</v>
      </c>
      <c r="H800" t="n">
        <v>79.5</v>
      </c>
      <c r="I800" s="103">
        <f>(G800-H800)</f>
        <v/>
      </c>
      <c r="J800" s="57">
        <f>(E800+I800)</f>
        <v/>
      </c>
      <c r="K800" s="57">
        <f>(J800/B800)*1000</f>
        <v/>
      </c>
      <c r="L800" s="2">
        <f>E800/J800</f>
        <v/>
      </c>
      <c r="O800" t="n">
        <v>73.40000000000001</v>
      </c>
      <c r="P800" t="n">
        <v>79.5</v>
      </c>
    </row>
    <row customHeight="1" ht="15.75" r="801" s="129" spans="1:56">
      <c r="A801" s="15" t="s">
        <v>171</v>
      </c>
      <c r="B801" t="s">
        <v>628</v>
      </c>
      <c r="C801" s="104" t="n">
        <v>78.09999999999999</v>
      </c>
      <c r="D801" s="104" t="n">
        <v>76</v>
      </c>
      <c r="E801" s="103">
        <f>(C801-D801)</f>
        <v/>
      </c>
      <c r="F801" s="45">
        <f>((E801*0.2*0.8*1000)/B801)/1</f>
        <v/>
      </c>
      <c r="G801" t="n">
        <v>87.59999999999999</v>
      </c>
      <c r="H801" t="n">
        <v>87.90000000000001</v>
      </c>
      <c r="I801" s="103">
        <f>(G801-H801)</f>
        <v/>
      </c>
      <c r="J801" s="57">
        <f>(E801+I801)</f>
        <v/>
      </c>
      <c r="K801" s="57">
        <f>(J801/B801)*1000</f>
        <v/>
      </c>
      <c r="L801" s="2">
        <f>E801/J801</f>
        <v/>
      </c>
      <c r="O801" t="n">
        <v>76</v>
      </c>
      <c r="P801" t="n">
        <v>87.90000000000001</v>
      </c>
    </row>
    <row customHeight="1" ht="15.75" r="802" s="129" spans="1:56">
      <c r="A802" s="15" t="s">
        <v>175</v>
      </c>
      <c r="B802" t="s">
        <v>630</v>
      </c>
      <c r="C802" s="104" t="n">
        <v>79.59999999999999</v>
      </c>
      <c r="D802" s="104" t="n">
        <v>78.3</v>
      </c>
      <c r="E802" s="103">
        <f>(C802-D802)</f>
        <v/>
      </c>
      <c r="F802" s="45">
        <f>((E802*0.2*0.8*1000)/B802)/1</f>
        <v/>
      </c>
      <c r="G802" t="n">
        <v>84.5</v>
      </c>
      <c r="H802" t="n">
        <v>82.60000000000001</v>
      </c>
      <c r="I802" s="103">
        <f>(G802-H802)</f>
        <v/>
      </c>
      <c r="J802" s="57">
        <f>(E802+I802)</f>
        <v/>
      </c>
      <c r="K802" s="57">
        <f>(J802/B802)*1000</f>
        <v/>
      </c>
      <c r="L802" s="2">
        <f>E802/J802</f>
        <v/>
      </c>
      <c r="O802" t="n">
        <v>78.3</v>
      </c>
      <c r="P802" t="n">
        <v>82.60000000000001</v>
      </c>
    </row>
    <row customHeight="1" ht="15.75" r="803" s="129" spans="1:56">
      <c r="A803" s="15" t="s">
        <v>178</v>
      </c>
      <c r="B803" t="s">
        <v>632</v>
      </c>
      <c r="C803" s="104" t="n">
        <v>83.40000000000001</v>
      </c>
      <c r="D803" s="104" t="n">
        <v>81.7</v>
      </c>
      <c r="E803" s="103">
        <f>(C803-D803)</f>
        <v/>
      </c>
      <c r="F803" s="45">
        <f>((E803*0.2*0.8*1000)/B803)/1</f>
        <v/>
      </c>
      <c r="G803" t="n">
        <v>83.90000000000001</v>
      </c>
      <c r="H803" t="n">
        <v>81.30000000000001</v>
      </c>
      <c r="I803" s="103">
        <f>(G803-H803)</f>
        <v/>
      </c>
      <c r="J803" s="57">
        <f>(E803+I803)</f>
        <v/>
      </c>
      <c r="K803" s="57">
        <f>(J803/B803)*1000</f>
        <v/>
      </c>
      <c r="L803" s="2">
        <f>E803/J803</f>
        <v/>
      </c>
      <c r="O803" t="n">
        <v>81.7</v>
      </c>
      <c r="P803" t="n">
        <v>81.30000000000001</v>
      </c>
    </row>
    <row customHeight="1" ht="15.75" r="804" s="129" spans="1:56">
      <c r="A804" s="15" t="s">
        <v>182</v>
      </c>
      <c r="B804" t="s">
        <v>634</v>
      </c>
      <c r="C804" s="104" t="n">
        <v>83.2</v>
      </c>
      <c r="D804" s="104" t="n">
        <v>81.7</v>
      </c>
      <c r="E804" s="103">
        <f>(C804-D804)</f>
        <v/>
      </c>
      <c r="F804" s="45">
        <f>((E804*0.2*0.8*1000)/B804)/1</f>
        <v/>
      </c>
      <c r="G804" t="n">
        <v>82.3</v>
      </c>
      <c r="H804" t="n">
        <v>81.40000000000001</v>
      </c>
      <c r="I804" s="103">
        <f>(G804-H804)</f>
        <v/>
      </c>
      <c r="J804" s="57">
        <f>(E804+I804)</f>
        <v/>
      </c>
      <c r="K804" s="57">
        <f>(J804/B804)*1000</f>
        <v/>
      </c>
      <c r="L804" s="2">
        <f>E804/J804</f>
        <v/>
      </c>
      <c r="O804" t="n">
        <v>81.7</v>
      </c>
      <c r="P804" t="n">
        <v>81.40000000000001</v>
      </c>
    </row>
    <row customHeight="1" ht="15.75" r="805" s="129" spans="1:56">
      <c r="A805" s="15" t="s">
        <v>187</v>
      </c>
      <c r="B805" t="s">
        <v>636</v>
      </c>
      <c r="C805" s="104" t="n">
        <v>86.7</v>
      </c>
      <c r="D805" s="104" t="n">
        <v>0.7000000000000028</v>
      </c>
      <c r="E805" s="103">
        <f>(C805-D805)</f>
        <v/>
      </c>
      <c r="F805" s="45">
        <f>((E805*0.2*0.8*1000)/B805)/1</f>
        <v/>
      </c>
      <c r="G805" t="n">
        <v>80.40000000000001</v>
      </c>
      <c r="H805" t="n">
        <v>80.7</v>
      </c>
      <c r="I805" s="103">
        <f>(G805-H805)</f>
        <v/>
      </c>
      <c r="J805" s="57">
        <f>(E805+I805)</f>
        <v/>
      </c>
      <c r="K805" s="57">
        <f>(J805/B805)*1000</f>
        <v/>
      </c>
      <c r="L805" s="2">
        <f>E805/J805</f>
        <v/>
      </c>
      <c r="O805" t="n">
        <v>0.7</v>
      </c>
      <c r="P805" t="n">
        <v>80.7</v>
      </c>
    </row>
    <row customHeight="1" ht="15.75" r="806" s="129" spans="1:56">
      <c r="A806" s="15" t="s">
        <v>191</v>
      </c>
      <c r="B806" t="s">
        <v>638</v>
      </c>
      <c r="C806" s="104" t="n">
        <v>93.7</v>
      </c>
      <c r="D806" s="104" t="n">
        <v>92.3</v>
      </c>
      <c r="E806" s="103">
        <f>(C806-D806)</f>
        <v/>
      </c>
      <c r="F806" s="45">
        <f>((E806*0.2*0.8*1000)/B806)/1</f>
        <v/>
      </c>
      <c r="G806" t="n">
        <v>90.09999999999999</v>
      </c>
      <c r="H806" t="n">
        <v>90.40000000000001</v>
      </c>
      <c r="I806" s="103">
        <f>(G806-H806)</f>
        <v/>
      </c>
      <c r="J806" s="57">
        <f>(E806+I806)</f>
        <v/>
      </c>
      <c r="K806" s="57">
        <f>(J806/B806)*1000</f>
        <v/>
      </c>
      <c r="L806" s="2">
        <f>E806/J806</f>
        <v/>
      </c>
      <c r="O806" t="n">
        <v>92.3</v>
      </c>
      <c r="P806" t="n">
        <v>90.40000000000001</v>
      </c>
    </row>
    <row customHeight="1" ht="15.75" r="807" s="129" spans="1:56" thickBot="1">
      <c r="A807" s="15" t="s">
        <v>196</v>
      </c>
      <c r="B807" t="s">
        <v>639</v>
      </c>
      <c r="C807" s="104" t="n">
        <v>78.40000000000001</v>
      </c>
      <c r="D807" s="104" t="n">
        <v>74</v>
      </c>
      <c r="E807" s="103">
        <f>(C807-D807)</f>
        <v/>
      </c>
      <c r="F807" s="45">
        <f>((E807*0.2*0.8*1000)/B807)/1</f>
        <v/>
      </c>
      <c r="G807" t="n">
        <v>91.7</v>
      </c>
      <c r="H807" t="n">
        <v>92</v>
      </c>
      <c r="I807" s="103">
        <f>(G807-H807)</f>
        <v/>
      </c>
      <c r="J807" s="57">
        <f>(E807+I807)</f>
        <v/>
      </c>
      <c r="K807" s="57">
        <f>(J807/B807)*1000</f>
        <v/>
      </c>
      <c r="L807" s="2">
        <f>E807/J807</f>
        <v/>
      </c>
      <c r="O807" t="n">
        <v>74</v>
      </c>
      <c r="P807" t="n">
        <v>92</v>
      </c>
    </row>
    <row customHeight="1" ht="15.75" r="808" s="129" spans="1:56">
      <c r="A808" s="16" t="s">
        <v>200</v>
      </c>
      <c r="B808" s="106">
        <f>AVERAGE(B768:B797)</f>
        <v/>
      </c>
      <c r="C808" s="107" t="n"/>
      <c r="D808" s="107" t="n"/>
      <c r="E808" s="5">
        <f>AVERAGE(E768:E797)</f>
        <v/>
      </c>
      <c r="F808" s="106">
        <f>AVERAGE(F768:F797)</f>
        <v/>
      </c>
      <c r="G808" s="107" t="n"/>
      <c r="H808" s="107" t="n"/>
      <c r="I808" s="5">
        <f>AVERAGE(I768:I797)</f>
        <v/>
      </c>
      <c r="J808" s="106">
        <f>AVERAGE(J768:J797)</f>
        <v/>
      </c>
      <c r="K808" s="106">
        <f>AVERAGE(K768:K797)</f>
        <v/>
      </c>
      <c r="L808" s="106">
        <f>AVERAGE(L768:L797)</f>
        <v/>
      </c>
      <c r="O808" t="n">
        <v>82.2</v>
      </c>
    </row>
    <row customHeight="1" ht="15.75" r="809" s="129" spans="1:56" thickBot="1">
      <c r="A809" s="17" t="s">
        <v>14</v>
      </c>
      <c r="B809" s="6">
        <f>STDEV(B768:B797)/SQRT(COUNTA(B768:B797))</f>
        <v/>
      </c>
      <c r="C809" s="108" t="n"/>
      <c r="D809" s="108" t="n"/>
      <c r="E809" s="8" t="n"/>
      <c r="F809" s="6">
        <f>STDEV(F768:F797)/SQRT(COUNTA(F768:F797))</f>
        <v/>
      </c>
      <c r="G809" s="108" t="n"/>
      <c r="H809" s="108" t="n"/>
      <c r="I809" s="8" t="n"/>
      <c r="J809" s="6">
        <f>STDEV(J768:J797)/SQRT(COUNTA(J768:J797))</f>
        <v/>
      </c>
      <c r="K809" s="6">
        <f>STDEV(K768:K797)/SQRT(COUNTA(K768:K797))</f>
        <v/>
      </c>
      <c r="L809" s="6">
        <f>STDEV(L768:L797)/SQRT(COUNTA(L768:L797))</f>
        <v/>
      </c>
    </row>
    <row customHeight="1" ht="15.75" r="810" s="129" spans="1:56" thickBot="1">
      <c r="A810" s="15" t="n"/>
      <c r="E810" s="103" t="n"/>
      <c r="F810" s="45" t="n"/>
      <c r="I810" s="103" t="n"/>
      <c r="J810" s="57" t="n"/>
      <c r="K810" s="57" t="n"/>
      <c r="L810" s="2" t="n"/>
    </row>
    <row customHeight="1" ht="15.75" r="811" s="129" spans="1:56" thickBot="1">
      <c r="A811" s="14" t="s">
        <v>698</v>
      </c>
      <c r="B811" s="54" t="n"/>
      <c r="C811" s="127" t="s">
        <v>17</v>
      </c>
      <c r="F811" s="58" t="n"/>
      <c r="G811" s="127" t="s">
        <v>18</v>
      </c>
      <c r="J811" s="132" t="s">
        <v>19</v>
      </c>
    </row>
    <row customHeight="1" ht="15.75" r="812" s="129" spans="1:56" thickBot="1">
      <c r="A812" s="38" t="s">
        <v>699</v>
      </c>
      <c r="B812" s="9" t="s">
        <v>22</v>
      </c>
      <c r="C812" s="99" t="s">
        <v>23</v>
      </c>
      <c r="D812" s="100" t="s">
        <v>24</v>
      </c>
      <c r="E812" s="43" t="s">
        <v>25</v>
      </c>
      <c r="F812" s="59" t="s">
        <v>26</v>
      </c>
      <c r="G812" s="101" t="s">
        <v>23</v>
      </c>
      <c r="H812" s="102" t="s">
        <v>24</v>
      </c>
      <c r="I812" s="43" t="s">
        <v>25</v>
      </c>
      <c r="J812" s="61" t="s">
        <v>27</v>
      </c>
      <c r="K812" s="62" t="s">
        <v>28</v>
      </c>
      <c r="L812" s="63" t="s">
        <v>29</v>
      </c>
    </row>
    <row customHeight="1" ht="15.75" r="813" s="129" spans="1:56">
      <c r="A813" s="15" t="s">
        <v>31</v>
      </c>
      <c r="B813" t="s">
        <v>566</v>
      </c>
      <c r="C813" t="n">
        <v>80.5</v>
      </c>
      <c r="D813" t="n">
        <v>78.7</v>
      </c>
      <c r="E813" s="103">
        <f>(C813-D813)</f>
        <v/>
      </c>
      <c r="F813" s="45">
        <f>((E813*0.2*0.8*1000)/B813)/1</f>
        <v/>
      </c>
      <c r="G813" t="n">
        <v>80.2</v>
      </c>
      <c r="H813" t="n">
        <v>77.89999999999999</v>
      </c>
      <c r="I813" s="103">
        <f>(G813-H813)</f>
        <v/>
      </c>
      <c r="J813" s="57">
        <f>(E813+I813)</f>
        <v/>
      </c>
      <c r="K813" s="57">
        <f>(J813/B813)*1000</f>
        <v/>
      </c>
      <c r="L813" s="2">
        <f>E813/J813</f>
        <v/>
      </c>
      <c r="O813" t="s">
        <v>700</v>
      </c>
      <c r="P813" t="n">
        <v>78.7</v>
      </c>
      <c r="R813" t="s">
        <v>701</v>
      </c>
      <c r="S813" t="n">
        <v>77.89999999999999</v>
      </c>
    </row>
    <row customHeight="1" ht="15.75" r="814" s="129" spans="1:56">
      <c r="A814" s="15" t="s">
        <v>36</v>
      </c>
      <c r="B814" t="s">
        <v>568</v>
      </c>
      <c r="C814" t="n">
        <v>76.7</v>
      </c>
      <c r="D814" t="n">
        <v>74.59999999999999</v>
      </c>
      <c r="E814" s="103">
        <f>(C814-D814)</f>
        <v/>
      </c>
      <c r="F814" s="45">
        <f>((E814*0.2*0.8*1000)/B814)/1</f>
        <v/>
      </c>
      <c r="G814" t="n">
        <v>80.8</v>
      </c>
      <c r="H814" t="n">
        <v>78.09999999999999</v>
      </c>
      <c r="I814" s="103">
        <f>(G814-H814)</f>
        <v/>
      </c>
      <c r="J814" s="57">
        <f>(E814+I814)</f>
        <v/>
      </c>
      <c r="K814" s="57">
        <f>(J814/B814)*1000</f>
        <v/>
      </c>
      <c r="L814" s="2">
        <f>E814/J814</f>
        <v/>
      </c>
      <c r="O814" t="s">
        <v>505</v>
      </c>
      <c r="P814" t="n">
        <v>74.59999999999999</v>
      </c>
      <c r="R814" t="s">
        <v>581</v>
      </c>
      <c r="S814" t="n">
        <v>78.09999999999999</v>
      </c>
    </row>
    <row customHeight="1" ht="15.75" r="815" s="129" spans="1:56">
      <c r="A815" s="15" t="s">
        <v>41</v>
      </c>
      <c r="B815" t="s">
        <v>571</v>
      </c>
      <c r="C815" t="n">
        <v>84</v>
      </c>
      <c r="D815" t="n">
        <v>82.09999999999999</v>
      </c>
      <c r="E815" s="103">
        <f>(C815-D815)</f>
        <v/>
      </c>
      <c r="F815" s="45">
        <f>((E815*0.2*0.8*1000)/B815)/1</f>
        <v/>
      </c>
      <c r="G815" t="n">
        <v>81</v>
      </c>
      <c r="H815" t="n">
        <v>79.3</v>
      </c>
      <c r="I815" s="103">
        <f>(G815-H815)</f>
        <v/>
      </c>
      <c r="J815" s="57">
        <f>(E815+I815)</f>
        <v/>
      </c>
      <c r="K815" s="57">
        <f>(J815/B815)*1000</f>
        <v/>
      </c>
      <c r="L815" s="2">
        <f>E815/J815</f>
        <v/>
      </c>
      <c r="O815" t="s">
        <v>512</v>
      </c>
      <c r="P815" t="n">
        <v>82.09999999999999</v>
      </c>
      <c r="R815" t="s">
        <v>663</v>
      </c>
      <c r="S815" t="n">
        <v>79.3</v>
      </c>
    </row>
    <row customHeight="1" ht="15.75" r="816" s="129" spans="1:56">
      <c r="A816" s="15" t="s">
        <v>46</v>
      </c>
      <c r="B816" t="s">
        <v>572</v>
      </c>
      <c r="C816" t="n">
        <v>88.09999999999999</v>
      </c>
      <c r="D816" t="n">
        <v>86.3</v>
      </c>
      <c r="E816" s="103">
        <f>(C816-D816)</f>
        <v/>
      </c>
      <c r="F816" s="45">
        <f>((E816*0.2*0.8*1000)/B816)/1</f>
        <v/>
      </c>
      <c r="G816" t="n">
        <v>87</v>
      </c>
      <c r="H816" t="n">
        <v>85.8</v>
      </c>
      <c r="I816" s="103">
        <f>(G816-H816)</f>
        <v/>
      </c>
      <c r="J816" s="57">
        <f>(E816+I816)</f>
        <v/>
      </c>
      <c r="K816" s="57">
        <f>(J816/B816)*1000</f>
        <v/>
      </c>
      <c r="L816" s="2">
        <f>E816/J816</f>
        <v/>
      </c>
      <c r="O816" t="s">
        <v>516</v>
      </c>
      <c r="P816" t="n">
        <v>86.3</v>
      </c>
      <c r="R816" t="s">
        <v>559</v>
      </c>
      <c r="S816" t="n">
        <v>85.8</v>
      </c>
    </row>
    <row customHeight="1" ht="15.75" r="817" s="129" spans="1:56">
      <c r="A817" s="15" t="s">
        <v>50</v>
      </c>
      <c r="B817" t="s">
        <v>575</v>
      </c>
      <c r="C817" t="n">
        <v>83.2</v>
      </c>
      <c r="D817" t="n">
        <v>80.90000000000001</v>
      </c>
      <c r="E817" s="103">
        <f>(C817-D817)</f>
        <v/>
      </c>
      <c r="F817" s="45">
        <f>((E817*0.2*0.8*1000)/B817)/1</f>
        <v/>
      </c>
      <c r="G817" t="n">
        <v>91.8</v>
      </c>
      <c r="H817" t="n">
        <v>91</v>
      </c>
      <c r="I817" s="103">
        <f>(G817-H817)</f>
        <v/>
      </c>
      <c r="J817" s="57">
        <f>(E817+I817)</f>
        <v/>
      </c>
      <c r="K817" s="57">
        <f>(J817/B817)*1000</f>
        <v/>
      </c>
      <c r="L817" s="2">
        <f>E817/J817</f>
        <v/>
      </c>
      <c r="O817" t="s">
        <v>659</v>
      </c>
      <c r="P817" t="n">
        <v>80.90000000000001</v>
      </c>
      <c r="R817" t="s">
        <v>563</v>
      </c>
      <c r="S817" t="n">
        <v>91</v>
      </c>
    </row>
    <row customHeight="1" ht="15.75" r="818" s="129" spans="1:56">
      <c r="A818" s="15" t="s">
        <v>54</v>
      </c>
      <c r="B818" t="s">
        <v>577</v>
      </c>
      <c r="C818" t="n">
        <v>87.3</v>
      </c>
      <c r="D818" t="n">
        <v>85.5</v>
      </c>
      <c r="E818" s="103">
        <f>(C818-D818)</f>
        <v/>
      </c>
      <c r="F818" s="45">
        <f>((E818*0.2*0.8*1000)/B818)/1</f>
        <v/>
      </c>
      <c r="G818" t="n">
        <v>85.5</v>
      </c>
      <c r="H818" t="n">
        <v>81.3</v>
      </c>
      <c r="I818" s="103">
        <f>(G818-H818)</f>
        <v/>
      </c>
      <c r="J818" s="57">
        <f>(E818+I818)</f>
        <v/>
      </c>
      <c r="K818" s="57">
        <f>(J818/B818)*1000</f>
        <v/>
      </c>
      <c r="L818" s="2">
        <f>E818/J818</f>
        <v/>
      </c>
      <c r="O818" t="s">
        <v>644</v>
      </c>
      <c r="P818" t="n">
        <v>85.5</v>
      </c>
      <c r="R818" t="s">
        <v>607</v>
      </c>
      <c r="S818" t="n">
        <v>81.3</v>
      </c>
    </row>
    <row customHeight="1" ht="15.75" r="819" s="129" spans="1:56">
      <c r="A819" s="15" t="s">
        <v>58</v>
      </c>
      <c r="B819" t="s">
        <v>579</v>
      </c>
      <c r="C819" t="n">
        <v>78.8</v>
      </c>
      <c r="D819" t="n">
        <v>76.40000000000001</v>
      </c>
      <c r="E819" s="103">
        <f>(C819-D819)</f>
        <v/>
      </c>
      <c r="F819" s="45">
        <f>((E819*0.2*0.8*1000)/B819)/1</f>
        <v/>
      </c>
      <c r="G819" t="n">
        <v>84.40000000000001</v>
      </c>
      <c r="H819" t="n">
        <v>84.3</v>
      </c>
      <c r="I819" s="103">
        <f>(G819-H819)</f>
        <v/>
      </c>
      <c r="J819" s="57">
        <f>(E819+I819)</f>
        <v/>
      </c>
      <c r="K819" s="57">
        <f>(J819/B819)*1000</f>
        <v/>
      </c>
      <c r="L819" s="2">
        <f>E819/J819</f>
        <v/>
      </c>
      <c r="O819" t="s">
        <v>513</v>
      </c>
      <c r="P819" t="n">
        <v>76.40000000000001</v>
      </c>
      <c r="R819" t="s">
        <v>702</v>
      </c>
      <c r="S819" t="n">
        <v>84.3</v>
      </c>
    </row>
    <row customHeight="1" ht="15.75" r="820" s="129" spans="1:56">
      <c r="A820" s="15" t="s">
        <v>62</v>
      </c>
      <c r="B820" t="s">
        <v>580</v>
      </c>
      <c r="C820" t="n">
        <v>83</v>
      </c>
      <c r="D820" t="n">
        <v>80.8</v>
      </c>
      <c r="E820" s="103">
        <f>(C820-D820)</f>
        <v/>
      </c>
      <c r="F820" s="45">
        <f>((E820*0.2*0.8*1000)/B820)/1</f>
        <v/>
      </c>
      <c r="G820" t="n">
        <v>87.5</v>
      </c>
      <c r="H820" t="n">
        <v>86.59999999999999</v>
      </c>
      <c r="I820" s="103">
        <f>(G820-H820)</f>
        <v/>
      </c>
      <c r="J820" s="57">
        <f>(E820+I820)</f>
        <v/>
      </c>
      <c r="K820" s="57">
        <f>(J820/B820)*1000</f>
        <v/>
      </c>
      <c r="L820" s="2">
        <f>E820/J820</f>
        <v/>
      </c>
      <c r="O820" t="s">
        <v>613</v>
      </c>
      <c r="P820" t="n">
        <v>80.8</v>
      </c>
      <c r="R820" t="s">
        <v>503</v>
      </c>
      <c r="S820" t="n">
        <v>86.59999999999999</v>
      </c>
    </row>
    <row customHeight="1" ht="15.75" r="821" s="129" spans="1:56">
      <c r="A821" s="15" t="s">
        <v>67</v>
      </c>
      <c r="B821" t="s">
        <v>583</v>
      </c>
      <c r="C821" t="n">
        <v>82.40000000000001</v>
      </c>
      <c r="D821" t="n">
        <v>80.3</v>
      </c>
      <c r="E821" s="103">
        <f>(C821-D821)</f>
        <v/>
      </c>
      <c r="F821" s="45">
        <f>((E821*0.2*0.8*1000)/B821)/1</f>
        <v/>
      </c>
      <c r="G821" t="n">
        <v>77.2</v>
      </c>
      <c r="H821" t="n">
        <v>75.39999999999999</v>
      </c>
      <c r="I821" s="103">
        <f>(G821-H821)</f>
        <v/>
      </c>
      <c r="J821" s="57">
        <f>(E821+I821)</f>
        <v/>
      </c>
      <c r="K821" s="57">
        <f>(J821/B821)*1000</f>
        <v/>
      </c>
      <c r="L821" s="2">
        <f>E821/J821</f>
        <v/>
      </c>
      <c r="O821" t="s">
        <v>670</v>
      </c>
      <c r="P821" t="n">
        <v>80.3</v>
      </c>
      <c r="R821" t="s">
        <v>532</v>
      </c>
      <c r="S821" t="n">
        <v>75.39999999999999</v>
      </c>
    </row>
    <row customHeight="1" ht="15.75" r="822" s="129" spans="1:56">
      <c r="A822" s="15" t="s">
        <v>71</v>
      </c>
      <c r="B822" t="s">
        <v>584</v>
      </c>
      <c r="C822" t="n">
        <v>77.09999999999999</v>
      </c>
      <c r="D822" t="n">
        <v>75.2</v>
      </c>
      <c r="E822" s="103">
        <f>(C822-D822)</f>
        <v/>
      </c>
      <c r="F822" s="45">
        <f>((E822*0.2*0.8*1000)/B822)/1</f>
        <v/>
      </c>
      <c r="G822" t="n">
        <v>84.5</v>
      </c>
      <c r="H822" t="n">
        <v>82.19999999999999</v>
      </c>
      <c r="I822" s="103">
        <f>(G822-H822)</f>
        <v/>
      </c>
      <c r="J822" s="57">
        <f>(E822+I822)</f>
        <v/>
      </c>
      <c r="K822" s="57">
        <f>(J822/B822)*1000</f>
        <v/>
      </c>
      <c r="L822" s="2">
        <f>E822/J822</f>
        <v/>
      </c>
      <c r="O822" t="s">
        <v>635</v>
      </c>
      <c r="P822" t="n">
        <v>75.2</v>
      </c>
      <c r="R822" t="s">
        <v>683</v>
      </c>
      <c r="S822" t="n">
        <v>82.19999999999999</v>
      </c>
    </row>
    <row customHeight="1" ht="15.75" r="823" s="129" spans="1:56">
      <c r="A823" s="15" t="s">
        <v>75</v>
      </c>
      <c r="B823" t="s">
        <v>585</v>
      </c>
      <c r="C823" t="n">
        <v>80.7</v>
      </c>
      <c r="D823" t="n">
        <v>78</v>
      </c>
      <c r="E823" s="103">
        <f>(C823-D823)</f>
        <v/>
      </c>
      <c r="F823" s="45">
        <f>((E823*0.2*0.8*1000)/B823)/1</f>
        <v/>
      </c>
      <c r="G823" t="n">
        <v>82.3</v>
      </c>
      <c r="H823" t="n">
        <v>81.09999999999999</v>
      </c>
      <c r="I823" s="103">
        <f>(G823-H823)</f>
        <v/>
      </c>
      <c r="J823" s="57">
        <f>(E823+I823)</f>
        <v/>
      </c>
      <c r="K823" s="57">
        <f>(J823/B823)*1000</f>
        <v/>
      </c>
      <c r="L823" s="2">
        <f>E823/J823</f>
        <v/>
      </c>
      <c r="O823" t="s">
        <v>578</v>
      </c>
      <c r="P823" t="n">
        <v>78</v>
      </c>
      <c r="R823" t="s">
        <v>573</v>
      </c>
      <c r="S823" t="n">
        <v>81.09999999999999</v>
      </c>
    </row>
    <row customHeight="1" ht="15.75" r="824" s="129" spans="1:56">
      <c r="A824" s="15" t="s">
        <v>78</v>
      </c>
      <c r="B824" t="s">
        <v>586</v>
      </c>
      <c r="C824" t="n">
        <v>89.8</v>
      </c>
      <c r="D824" t="n">
        <v>87.3</v>
      </c>
      <c r="E824" s="103">
        <f>(C824-D824)</f>
        <v/>
      </c>
      <c r="F824" s="45">
        <f>((E824*0.2*0.8*1000)/B824)/1</f>
        <v/>
      </c>
      <c r="G824" t="n">
        <v>88.5</v>
      </c>
      <c r="H824" t="n">
        <v>86.39999999999999</v>
      </c>
      <c r="I824" s="103">
        <f>(G824-H824)</f>
        <v/>
      </c>
      <c r="J824" s="57">
        <f>(E824+I824)</f>
        <v/>
      </c>
      <c r="K824" s="57">
        <f>(J824/B824)*1000</f>
        <v/>
      </c>
      <c r="L824" s="2">
        <f>E824/J824</f>
        <v/>
      </c>
      <c r="O824" t="s">
        <v>640</v>
      </c>
      <c r="P824" t="n">
        <v>87.3</v>
      </c>
      <c r="R824" t="s">
        <v>610</v>
      </c>
      <c r="S824" t="n">
        <v>86.39999999999999</v>
      </c>
    </row>
    <row customHeight="1" ht="15.75" r="825" s="129" spans="1:56">
      <c r="A825" s="15" t="s">
        <v>81</v>
      </c>
      <c r="B825" t="s">
        <v>588</v>
      </c>
      <c r="C825" s="104" t="n">
        <v>85.3</v>
      </c>
      <c r="D825" s="105" t="n">
        <v>82.90000000000001</v>
      </c>
      <c r="E825" s="103">
        <f>(C825-D825)</f>
        <v/>
      </c>
      <c r="F825" s="45">
        <f>((E825*0.2*0.8*1000)/B825)/1</f>
        <v/>
      </c>
      <c r="G825" t="n">
        <v>89.5</v>
      </c>
      <c r="H825" t="n">
        <v>89.59999999999999</v>
      </c>
      <c r="I825" s="103">
        <f>(G825-H825)</f>
        <v/>
      </c>
      <c r="J825" s="57">
        <f>(E825+I825)</f>
        <v/>
      </c>
      <c r="K825" s="57">
        <f>(J825/B825)*1000</f>
        <v/>
      </c>
      <c r="L825" s="2">
        <f>E825/J825</f>
        <v/>
      </c>
      <c r="O825" t="s">
        <v>504</v>
      </c>
      <c r="P825" t="n">
        <v>82.90000000000001</v>
      </c>
      <c r="R825" t="s">
        <v>703</v>
      </c>
      <c r="S825" t="n">
        <v>89.59999999999999</v>
      </c>
    </row>
    <row customHeight="1" ht="15.75" r="826" s="129" spans="1:56">
      <c r="A826" s="15" t="s">
        <v>85</v>
      </c>
      <c r="B826" t="s">
        <v>588</v>
      </c>
      <c r="C826" s="104" t="n">
        <v>78.8</v>
      </c>
      <c r="D826" s="105" t="n">
        <v>77.5</v>
      </c>
      <c r="E826" s="103">
        <f>(C826-D826)</f>
        <v/>
      </c>
      <c r="F826" s="45">
        <f>((E826*0.2*0.8*1000)/B826)/1</f>
        <v/>
      </c>
      <c r="G826" t="n">
        <v>78.09999999999999</v>
      </c>
      <c r="H826" t="n">
        <v>75.3</v>
      </c>
      <c r="I826" s="103">
        <f>(G826-H826)</f>
        <v/>
      </c>
      <c r="J826" s="57">
        <f>(E826+I826)</f>
        <v/>
      </c>
      <c r="K826" s="57">
        <f>(J826/B826)*1000</f>
        <v/>
      </c>
      <c r="L826" s="2">
        <f>E826/J826</f>
        <v/>
      </c>
      <c r="O826" t="s">
        <v>513</v>
      </c>
      <c r="P826" t="n">
        <v>77.5</v>
      </c>
      <c r="R826" t="s">
        <v>668</v>
      </c>
      <c r="S826" t="n">
        <v>75.3</v>
      </c>
    </row>
    <row customHeight="1" ht="15.75" r="827" s="129" spans="1:56">
      <c r="A827" s="15" t="s">
        <v>89</v>
      </c>
      <c r="B827" t="s">
        <v>572</v>
      </c>
      <c r="C827" s="104" t="n">
        <v>92.59999999999999</v>
      </c>
      <c r="D827" s="105" t="n">
        <v>91</v>
      </c>
      <c r="E827" s="103">
        <f>(C827-D827)</f>
        <v/>
      </c>
      <c r="F827" s="45">
        <f>((E827*0.2*0.8*1000)/B827)/1</f>
        <v/>
      </c>
      <c r="G827" t="n">
        <v>86</v>
      </c>
      <c r="H827" t="n">
        <v>84.69999999999999</v>
      </c>
      <c r="I827" s="103">
        <f>(G827-H827)</f>
        <v/>
      </c>
      <c r="J827" s="57">
        <f>(E827+I827)</f>
        <v/>
      </c>
      <c r="K827" s="57">
        <f>(J827/B827)*1000</f>
        <v/>
      </c>
      <c r="L827" s="2">
        <f>E827/J827</f>
        <v/>
      </c>
      <c r="O827" t="s">
        <v>561</v>
      </c>
      <c r="P827" t="n">
        <v>91</v>
      </c>
      <c r="R827" t="s">
        <v>534</v>
      </c>
      <c r="S827" t="n">
        <v>84.69999999999999</v>
      </c>
    </row>
    <row customHeight="1" ht="15.75" r="828" s="129" spans="1:56">
      <c r="A828" s="15" t="s">
        <v>94</v>
      </c>
      <c r="B828" t="s">
        <v>590</v>
      </c>
      <c r="C828" s="104" t="n">
        <v>86.09999999999999</v>
      </c>
      <c r="D828" s="105" t="n">
        <v>83.2</v>
      </c>
      <c r="E828" s="103">
        <f>(C828-D828)</f>
        <v/>
      </c>
      <c r="F828" s="45">
        <f>((E828*0.2*0.8*1000)/B828)/1</f>
        <v/>
      </c>
      <c r="G828" t="n">
        <v>86.09999999999999</v>
      </c>
      <c r="H828" t="n">
        <v>84.39999999999999</v>
      </c>
      <c r="I828" s="103">
        <f>(G828-H828)</f>
        <v/>
      </c>
      <c r="J828" s="57">
        <f>(E828+I828)</f>
        <v/>
      </c>
      <c r="K828" s="57">
        <f>(J828/B828)*1000</f>
        <v/>
      </c>
      <c r="L828" s="2">
        <f>E828/J828</f>
        <v/>
      </c>
      <c r="O828" t="s">
        <v>546</v>
      </c>
      <c r="P828" t="n">
        <v>83.2</v>
      </c>
      <c r="R828" t="s">
        <v>546</v>
      </c>
      <c r="S828" t="n">
        <v>84.39999999999999</v>
      </c>
    </row>
    <row customHeight="1" ht="15.75" r="829" s="129" spans="1:56">
      <c r="A829" s="15" t="s">
        <v>99</v>
      </c>
      <c r="B829" t="s">
        <v>572</v>
      </c>
      <c r="C829" s="104" t="n">
        <v>76.5</v>
      </c>
      <c r="D829" s="105" t="n">
        <v>70.5</v>
      </c>
      <c r="E829" s="103">
        <f>(C829-D829)</f>
        <v/>
      </c>
      <c r="F829" s="45">
        <f>((E829*0.2*0.8*1000)/B829)/1</f>
        <v/>
      </c>
      <c r="G829" t="n">
        <v>93.90000000000001</v>
      </c>
      <c r="H829" t="n">
        <v>94.09999999999999</v>
      </c>
      <c r="I829" s="103">
        <f>(G829-H829)</f>
        <v/>
      </c>
      <c r="J829" s="57">
        <f>(E829+I829)</f>
        <v/>
      </c>
      <c r="K829" s="57">
        <f>(J829/B829)*1000</f>
        <v/>
      </c>
      <c r="L829" s="2">
        <f>E829/J829</f>
        <v/>
      </c>
      <c r="O829" t="s">
        <v>645</v>
      </c>
      <c r="P829" t="n">
        <v>70.5</v>
      </c>
      <c r="R829" t="s">
        <v>704</v>
      </c>
      <c r="S829" t="n">
        <v>94.09999999999999</v>
      </c>
    </row>
    <row customHeight="1" ht="15.75" r="830" s="129" spans="1:56">
      <c r="A830" s="15" t="s">
        <v>103</v>
      </c>
      <c r="B830" t="s">
        <v>593</v>
      </c>
      <c r="C830" s="104" t="n">
        <v>87.7</v>
      </c>
      <c r="D830" s="105" t="n">
        <v>86.7</v>
      </c>
      <c r="E830" s="103">
        <f>(C830-D830)</f>
        <v/>
      </c>
      <c r="F830" s="45">
        <f>((E830*0.2*0.8*1000)/B830)/1</f>
        <v/>
      </c>
      <c r="G830" t="n">
        <v>84.90000000000001</v>
      </c>
      <c r="H830" t="n">
        <v>81.59999999999999</v>
      </c>
      <c r="I830" s="103">
        <f>(G830-H830)</f>
        <v/>
      </c>
      <c r="J830" s="57">
        <f>(E830+I830)</f>
        <v/>
      </c>
      <c r="K830" s="57">
        <f>(J830/B830)*1000</f>
        <v/>
      </c>
      <c r="L830" s="2">
        <f>E830/J830</f>
        <v/>
      </c>
      <c r="O830" t="s">
        <v>692</v>
      </c>
      <c r="P830" t="n">
        <v>86.7</v>
      </c>
      <c r="R830" t="s">
        <v>602</v>
      </c>
      <c r="S830" t="n">
        <v>81.59999999999999</v>
      </c>
    </row>
    <row customHeight="1" ht="15.75" r="831" s="129" spans="1:56">
      <c r="A831" s="15" t="s">
        <v>108</v>
      </c>
      <c r="B831" t="s">
        <v>594</v>
      </c>
      <c r="C831" s="104" t="n">
        <v>84.90000000000001</v>
      </c>
      <c r="D831" s="105" t="n">
        <v>81.3</v>
      </c>
      <c r="E831" s="103">
        <f>(C831-D831)</f>
        <v/>
      </c>
      <c r="F831" s="45">
        <f>((E831*0.2*0.8*1000)/B831)/1</f>
        <v/>
      </c>
      <c r="G831" t="n">
        <v>87.59999999999999</v>
      </c>
      <c r="H831" t="n">
        <v>86.5</v>
      </c>
      <c r="I831" s="103">
        <f>(G831-H831)</f>
        <v/>
      </c>
      <c r="J831" s="57">
        <f>(E831+I831)</f>
        <v/>
      </c>
      <c r="K831" s="57">
        <f>(J831/B831)*1000</f>
        <v/>
      </c>
      <c r="L831" s="2">
        <f>E831/J831</f>
        <v/>
      </c>
      <c r="O831" t="s">
        <v>602</v>
      </c>
      <c r="P831" t="n">
        <v>81.3</v>
      </c>
      <c r="R831" t="s">
        <v>541</v>
      </c>
      <c r="S831" t="n">
        <v>86.5</v>
      </c>
    </row>
    <row customHeight="1" ht="15.75" r="832" s="129" spans="1:56">
      <c r="A832" s="15" t="s">
        <v>113</v>
      </c>
      <c r="B832" t="s">
        <v>596</v>
      </c>
      <c r="C832" s="104" t="n">
        <v>82.8</v>
      </c>
      <c r="D832" s="105" t="n">
        <v>80.7</v>
      </c>
      <c r="E832" s="103">
        <f>(C832-D832)</f>
        <v/>
      </c>
      <c r="F832" s="45">
        <f>((E832*0.2*0.8*1000)/B832)/1</f>
        <v/>
      </c>
      <c r="G832" t="n">
        <v>77</v>
      </c>
      <c r="H832" t="n">
        <v>75.69999999999999</v>
      </c>
      <c r="I832" s="103">
        <f>(G832-H832)</f>
        <v/>
      </c>
      <c r="J832" s="57">
        <f>(E832+I832)</f>
        <v/>
      </c>
      <c r="K832" s="57">
        <f>(J832/B832)*1000</f>
        <v/>
      </c>
      <c r="L832" s="2">
        <f>E832/J832</f>
        <v/>
      </c>
      <c r="O832" t="s">
        <v>536</v>
      </c>
      <c r="P832" t="n">
        <v>80.7</v>
      </c>
      <c r="R832" t="s">
        <v>705</v>
      </c>
      <c r="S832" t="n">
        <v>75.69999999999999</v>
      </c>
    </row>
    <row customHeight="1" ht="15.75" r="833" s="129" spans="1:56">
      <c r="A833" s="15" t="s">
        <v>117</v>
      </c>
      <c r="B833" t="s">
        <v>598</v>
      </c>
      <c r="C833" s="104" t="n">
        <v>79.59999999999999</v>
      </c>
      <c r="D833" s="105" t="n">
        <v>76.7</v>
      </c>
      <c r="E833" s="103">
        <f>(C833-D833)</f>
        <v/>
      </c>
      <c r="F833" s="45">
        <f>((E833*0.2*0.8*1000)/B833)/1</f>
        <v/>
      </c>
      <c r="G833" t="n">
        <v>94.3</v>
      </c>
      <c r="H833" t="n">
        <v>48.59999999999999</v>
      </c>
      <c r="I833" s="103">
        <f>(G833-H833)</f>
        <v/>
      </c>
      <c r="J833" s="57">
        <f>(E833+I833)</f>
        <v/>
      </c>
      <c r="K833" s="57">
        <f>(J833/B833)*1000</f>
        <v/>
      </c>
      <c r="L833" s="2">
        <f>E833/J833</f>
        <v/>
      </c>
      <c r="O833" t="s">
        <v>616</v>
      </c>
      <c r="P833" t="n">
        <v>76.7</v>
      </c>
      <c r="R833" t="s">
        <v>706</v>
      </c>
      <c r="S833" t="n">
        <v>48.6</v>
      </c>
    </row>
    <row customHeight="1" ht="15.75" r="834" s="129" spans="1:56">
      <c r="A834" s="15" t="s">
        <v>120</v>
      </c>
      <c r="B834" t="s">
        <v>600</v>
      </c>
      <c r="C834" s="104" t="n">
        <v>82.90000000000001</v>
      </c>
      <c r="D834" s="105" t="n">
        <v>81</v>
      </c>
      <c r="E834" s="103">
        <f>(C834-D834)</f>
        <v/>
      </c>
      <c r="F834" s="45">
        <f>((E834*0.2*0.8*1000)/B834)/1</f>
        <v/>
      </c>
      <c r="G834" t="n">
        <v>81.2</v>
      </c>
      <c r="H834" t="n">
        <v>79.19999999999999</v>
      </c>
      <c r="I834" s="103">
        <f>(G834-H834)</f>
        <v/>
      </c>
      <c r="J834" s="57">
        <f>(E834+I834)</f>
        <v/>
      </c>
      <c r="K834" s="57">
        <f>(J834/B834)*1000</f>
        <v/>
      </c>
      <c r="L834" s="2">
        <f>E834/J834</f>
        <v/>
      </c>
      <c r="O834" t="s">
        <v>525</v>
      </c>
      <c r="P834" t="n">
        <v>81</v>
      </c>
      <c r="R834" t="s">
        <v>625</v>
      </c>
      <c r="S834" t="n">
        <v>79.19999999999999</v>
      </c>
    </row>
    <row customHeight="1" ht="15.75" r="835" s="129" spans="1:56">
      <c r="A835" s="15" t="s">
        <v>125</v>
      </c>
      <c r="B835" t="s">
        <v>603</v>
      </c>
      <c r="C835" s="104" t="n">
        <v>78.2</v>
      </c>
      <c r="D835" s="105" t="n">
        <v>75.40000000000001</v>
      </c>
      <c r="E835" s="103">
        <f>(C835-D835)</f>
        <v/>
      </c>
      <c r="F835" s="45">
        <f>((E835*0.2*0.8*1000)/B835)/1</f>
        <v/>
      </c>
      <c r="G835" t="n">
        <v>84.59999999999999</v>
      </c>
      <c r="H835" t="n">
        <v>84.69999999999999</v>
      </c>
      <c r="I835" s="103">
        <f>(G835-H835)</f>
        <v/>
      </c>
      <c r="J835" s="57">
        <f>(E835+I835)</f>
        <v/>
      </c>
      <c r="K835" s="57">
        <f>(J835/B835)*1000</f>
        <v/>
      </c>
      <c r="L835" s="2">
        <f>E835/J835</f>
        <v/>
      </c>
      <c r="O835" t="s">
        <v>548</v>
      </c>
      <c r="P835" t="n">
        <v>75.40000000000001</v>
      </c>
      <c r="R835" t="s">
        <v>707</v>
      </c>
      <c r="S835" t="n">
        <v>84.69999999999999</v>
      </c>
    </row>
    <row customHeight="1" ht="15.75" r="836" s="129" spans="1:56">
      <c r="A836" s="15" t="s">
        <v>130</v>
      </c>
      <c r="B836" t="s">
        <v>606</v>
      </c>
      <c r="C836" s="104" t="n">
        <v>76.90000000000001</v>
      </c>
      <c r="D836" s="105" t="n">
        <v>74.8</v>
      </c>
      <c r="E836" s="103">
        <f>(C836-D836)</f>
        <v/>
      </c>
      <c r="F836" s="45">
        <f>((E836*0.2*0.8*1000)/B836)/1</f>
        <v/>
      </c>
      <c r="G836" t="n">
        <v>93.2</v>
      </c>
      <c r="H836" t="n">
        <v>47.09999999999999</v>
      </c>
      <c r="I836" s="103">
        <f>(G836-H836)</f>
        <v/>
      </c>
      <c r="J836" s="57">
        <f>(E836+I836)</f>
        <v/>
      </c>
      <c r="K836" s="57">
        <f>(J836/B836)*1000</f>
        <v/>
      </c>
      <c r="L836" s="2">
        <f>E836/J836</f>
        <v/>
      </c>
      <c r="O836" t="s">
        <v>653</v>
      </c>
      <c r="P836" t="n">
        <v>74.8</v>
      </c>
      <c r="R836" t="s">
        <v>708</v>
      </c>
      <c r="S836" t="n">
        <v>47.1</v>
      </c>
    </row>
    <row customHeight="1" ht="15.75" r="837" s="129" spans="1:56">
      <c r="A837" s="15" t="s">
        <v>134</v>
      </c>
      <c r="B837" t="s">
        <v>609</v>
      </c>
      <c r="C837" s="104" t="n">
        <v>79.40000000000001</v>
      </c>
      <c r="D837" s="105" t="n">
        <v>76.90000000000001</v>
      </c>
      <c r="E837" s="103">
        <f>(C837-D837)</f>
        <v/>
      </c>
      <c r="F837" s="45">
        <f>((E837*0.2*0.8*1000)/B837)/1</f>
        <v/>
      </c>
      <c r="G837" t="n">
        <v>90.40000000000001</v>
      </c>
      <c r="H837" t="n">
        <v>90.3</v>
      </c>
      <c r="I837" s="103">
        <f>(G837-H837)</f>
        <v/>
      </c>
      <c r="J837" s="57">
        <f>(E837+I837)</f>
        <v/>
      </c>
      <c r="K837" s="57">
        <f>(J837/B837)*1000</f>
        <v/>
      </c>
      <c r="L837" s="2">
        <f>E837/J837</f>
        <v/>
      </c>
      <c r="O837" t="s">
        <v>667</v>
      </c>
      <c r="P837" t="n">
        <v>76.90000000000001</v>
      </c>
      <c r="R837" t="s">
        <v>688</v>
      </c>
      <c r="S837" t="n">
        <v>90.3</v>
      </c>
    </row>
    <row customHeight="1" ht="15.75" r="838" s="129" spans="1:56">
      <c r="A838" s="15" t="s">
        <v>138</v>
      </c>
      <c r="B838" t="s">
        <v>603</v>
      </c>
      <c r="C838" s="104" t="n">
        <v>83.3</v>
      </c>
      <c r="D838" s="105" t="n">
        <v>79.5</v>
      </c>
      <c r="E838" s="103">
        <f>(C838-D838)</f>
        <v/>
      </c>
      <c r="F838" s="45">
        <f>((E838*0.2*0.8*1000)/B838)/1</f>
        <v/>
      </c>
      <c r="G838" t="n">
        <v>91</v>
      </c>
      <c r="H838" t="n">
        <v>91</v>
      </c>
      <c r="I838" s="103">
        <f>(G838-H838)</f>
        <v/>
      </c>
      <c r="J838" s="57">
        <f>(E838+I838)</f>
        <v/>
      </c>
      <c r="K838" s="57">
        <f>(J838/B838)*1000</f>
        <v/>
      </c>
      <c r="L838" s="2">
        <f>E838/J838</f>
        <v/>
      </c>
      <c r="O838" t="s">
        <v>551</v>
      </c>
      <c r="P838" t="n">
        <v>79.5</v>
      </c>
      <c r="R838" t="s">
        <v>684</v>
      </c>
      <c r="S838" t="n">
        <v>91</v>
      </c>
    </row>
    <row customHeight="1" ht="15.75" r="839" s="129" spans="1:56">
      <c r="A839" s="15" t="s">
        <v>143</v>
      </c>
      <c r="B839" t="s">
        <v>612</v>
      </c>
      <c r="C839" s="104" t="n">
        <v>82.5</v>
      </c>
      <c r="D839" s="105" t="n">
        <v>69.59999999999999</v>
      </c>
      <c r="E839" s="103">
        <f>(C839-D839)</f>
        <v/>
      </c>
      <c r="F839" s="45">
        <f>((E839*0.2*0.8*1000)/B839)/1</f>
        <v/>
      </c>
      <c r="G839" t="n">
        <v>88.90000000000001</v>
      </c>
      <c r="H839" t="n">
        <v>85.39999999999999</v>
      </c>
      <c r="I839" s="103">
        <f>(G839-H839)</f>
        <v/>
      </c>
      <c r="J839" s="57">
        <f>(E839+I839)</f>
        <v/>
      </c>
      <c r="K839" s="57">
        <f>(J839/B839)*1000</f>
        <v/>
      </c>
      <c r="L839" s="2">
        <f>E839/J839</f>
        <v/>
      </c>
      <c r="O839" t="s">
        <v>547</v>
      </c>
      <c r="P839" t="n">
        <v>69.59999999999999</v>
      </c>
      <c r="R839" t="s">
        <v>597</v>
      </c>
      <c r="S839" t="n">
        <v>85.39999999999999</v>
      </c>
    </row>
    <row customHeight="1" ht="15.75" r="840" s="129" spans="1:56">
      <c r="A840" s="15" t="s">
        <v>148</v>
      </c>
      <c r="B840" t="s">
        <v>615</v>
      </c>
      <c r="C840" s="104" t="n">
        <v>82.09999999999999</v>
      </c>
      <c r="D840" s="105" t="n">
        <v>79.59999999999999</v>
      </c>
      <c r="E840" s="103">
        <f>(C840-D840)</f>
        <v/>
      </c>
      <c r="F840" s="45">
        <f>((E840*0.2*0.8*1000)/B840)/1</f>
        <v/>
      </c>
      <c r="G840" t="n">
        <v>86.7</v>
      </c>
      <c r="H840" t="n">
        <v>86.19999999999999</v>
      </c>
      <c r="I840" s="103">
        <f>(G840-H840)</f>
        <v/>
      </c>
      <c r="J840" s="57">
        <f>(E840+I840)</f>
        <v/>
      </c>
      <c r="K840" s="57">
        <f>(J840/B840)*1000</f>
        <v/>
      </c>
      <c r="L840" s="2">
        <f>E840/J840</f>
        <v/>
      </c>
      <c r="O840" t="s">
        <v>508</v>
      </c>
      <c r="P840" t="n">
        <v>79.59999999999999</v>
      </c>
      <c r="R840" t="s">
        <v>570</v>
      </c>
      <c r="S840" t="n">
        <v>86.19999999999999</v>
      </c>
    </row>
    <row customHeight="1" ht="15.75" r="841" s="129" spans="1:56">
      <c r="A841" s="15" t="s">
        <v>150</v>
      </c>
      <c r="B841" t="s">
        <v>617</v>
      </c>
      <c r="C841" s="104" t="n">
        <v>79.40000000000001</v>
      </c>
      <c r="D841" s="105" t="n">
        <v>77</v>
      </c>
      <c r="E841" s="103">
        <f>(C841-D841)</f>
        <v/>
      </c>
      <c r="F841" s="45">
        <f>((E841*0.2*0.8*1000)/B841)/1</f>
        <v/>
      </c>
      <c r="G841" t="n">
        <v>76.59999999999999</v>
      </c>
      <c r="H841" t="n">
        <v>76.59999999999999</v>
      </c>
      <c r="I841" s="103">
        <f>(G841-H841)</f>
        <v/>
      </c>
      <c r="J841" s="57">
        <f>(E841+I841)</f>
        <v/>
      </c>
      <c r="K841" s="57">
        <f>(J841/B841)*1000</f>
        <v/>
      </c>
      <c r="L841" s="2">
        <f>E841/J841</f>
        <v/>
      </c>
      <c r="O841" t="s">
        <v>667</v>
      </c>
      <c r="P841" t="n">
        <v>77</v>
      </c>
      <c r="R841" t="s">
        <v>557</v>
      </c>
      <c r="S841" t="n">
        <v>76.59999999999999</v>
      </c>
    </row>
    <row customHeight="1" ht="15.75" r="842" s="129" spans="1:56">
      <c r="A842" s="15" t="s">
        <v>155</v>
      </c>
      <c r="B842" t="s">
        <v>619</v>
      </c>
      <c r="C842" s="104" t="n">
        <v>81.5</v>
      </c>
      <c r="D842" s="105" t="n">
        <v>79</v>
      </c>
      <c r="E842" s="103">
        <f>(C842-D842)</f>
        <v/>
      </c>
      <c r="F842" s="45">
        <f>((E842*0.2*0.8*1000)/B842)/1</f>
        <v/>
      </c>
      <c r="G842" t="n">
        <v>80.59999999999999</v>
      </c>
      <c r="H842" t="n">
        <v>80.69999999999999</v>
      </c>
      <c r="I842" s="103">
        <f>(G842-H842)</f>
        <v/>
      </c>
      <c r="J842" s="57">
        <f>(E842+I842)</f>
        <v/>
      </c>
      <c r="K842" s="57">
        <f>(J842/B842)*1000</f>
        <v/>
      </c>
      <c r="L842" s="2">
        <f>E842/J842</f>
        <v/>
      </c>
      <c r="O842" t="s">
        <v>517</v>
      </c>
      <c r="P842" t="n">
        <v>79</v>
      </c>
      <c r="R842" t="s">
        <v>674</v>
      </c>
      <c r="S842" t="n">
        <v>80.69999999999999</v>
      </c>
    </row>
    <row customHeight="1" ht="15.75" r="843" s="129" spans="1:56">
      <c r="A843" s="15" t="s">
        <v>159</v>
      </c>
      <c r="B843" t="s">
        <v>621</v>
      </c>
      <c r="C843" s="104" t="n">
        <v>79.2</v>
      </c>
      <c r="D843" s="104" t="n">
        <v>75.7</v>
      </c>
      <c r="E843" s="103">
        <f>(C843-D843)</f>
        <v/>
      </c>
      <c r="F843" s="45">
        <f>((E843*0.2*0.8*1000)/B843)/1</f>
        <v/>
      </c>
      <c r="G843" t="n">
        <v>79.3</v>
      </c>
      <c r="H843" t="n">
        <v>78.39999999999999</v>
      </c>
      <c r="I843" s="103">
        <f>(G843-H843)</f>
        <v/>
      </c>
      <c r="J843" s="57">
        <f>(E843+I843)</f>
        <v/>
      </c>
      <c r="K843" s="57">
        <f>(J843/B843)*1000</f>
        <v/>
      </c>
      <c r="L843" s="2">
        <f>E843/J843</f>
        <v/>
      </c>
      <c r="O843" t="s">
        <v>627</v>
      </c>
      <c r="P843" t="n">
        <v>75.7</v>
      </c>
      <c r="R843" t="s">
        <v>526</v>
      </c>
      <c r="S843" t="n">
        <v>78.39999999999999</v>
      </c>
    </row>
    <row customHeight="1" ht="15.75" r="844" s="129" spans="1:56">
      <c r="A844" s="15" t="s">
        <v>163</v>
      </c>
      <c r="B844" t="s">
        <v>623</v>
      </c>
      <c r="C844" s="104" t="n">
        <v>80.40000000000001</v>
      </c>
      <c r="D844" s="104" t="n">
        <v>78.3</v>
      </c>
      <c r="E844" s="103">
        <f>(C844-D844)</f>
        <v/>
      </c>
      <c r="F844" s="45">
        <f>((E844*0.2*0.8*1000)/B844)/1</f>
        <v/>
      </c>
      <c r="G844" t="n">
        <v>92.8</v>
      </c>
      <c r="H844" t="n">
        <v>91.19999999999999</v>
      </c>
      <c r="I844" s="103">
        <f>(G844-H844)</f>
        <v/>
      </c>
      <c r="J844" s="57">
        <f>(E844+I844)</f>
        <v/>
      </c>
      <c r="K844" s="57">
        <f>(J844/B844)*1000</f>
        <v/>
      </c>
      <c r="L844" s="2">
        <f>E844/J844</f>
        <v/>
      </c>
      <c r="O844" t="s">
        <v>694</v>
      </c>
      <c r="P844" t="n">
        <v>78.3</v>
      </c>
      <c r="R844" t="s">
        <v>709</v>
      </c>
      <c r="S844" t="n">
        <v>91.19999999999999</v>
      </c>
    </row>
    <row customHeight="1" ht="15.75" r="845" s="129" spans="1:56">
      <c r="A845" s="15" t="s">
        <v>167</v>
      </c>
      <c r="B845" t="s">
        <v>626</v>
      </c>
      <c r="C845" s="104" t="n">
        <v>87.09999999999999</v>
      </c>
      <c r="D845" s="104" t="n">
        <v>84.59999999999999</v>
      </c>
      <c r="E845" s="103">
        <f>(C845-D845)</f>
        <v/>
      </c>
      <c r="F845" s="45">
        <f>((E845*0.2*0.8*1000)/B845)/1</f>
        <v/>
      </c>
      <c r="G845" t="n">
        <v>79.09999999999999</v>
      </c>
      <c r="H845" t="n">
        <v>79.19999999999999</v>
      </c>
      <c r="I845" s="103">
        <f>(G845-H845)</f>
        <v/>
      </c>
      <c r="J845" s="57">
        <f>(E845+I845)</f>
        <v/>
      </c>
      <c r="K845" s="57">
        <f>(J845/B845)*1000</f>
        <v/>
      </c>
      <c r="L845" s="2">
        <f>E845/J845</f>
        <v/>
      </c>
      <c r="O845" t="s">
        <v>664</v>
      </c>
      <c r="P845" t="n">
        <v>84.59999999999999</v>
      </c>
      <c r="R845" t="s">
        <v>622</v>
      </c>
      <c r="S845" t="n">
        <v>79.19999999999999</v>
      </c>
    </row>
    <row customHeight="1" ht="15.75" r="846" s="129" spans="1:56">
      <c r="A846" s="15" t="s">
        <v>171</v>
      </c>
      <c r="B846" t="s">
        <v>628</v>
      </c>
      <c r="C846" s="104" t="n">
        <v>89</v>
      </c>
      <c r="D846" s="104" t="n">
        <v>87.09999999999999</v>
      </c>
      <c r="E846" s="103">
        <f>(C846-D846)</f>
        <v/>
      </c>
      <c r="F846" s="45">
        <f>((E846*0.2*0.8*1000)/B846)/1</f>
        <v/>
      </c>
      <c r="G846" t="n">
        <v>87.5</v>
      </c>
      <c r="H846" t="n">
        <v>87.59999999999999</v>
      </c>
      <c r="I846" s="103">
        <f>(G846-H846)</f>
        <v/>
      </c>
      <c r="J846" s="57">
        <f>(E846+I846)</f>
        <v/>
      </c>
      <c r="K846" s="57">
        <f>(J846/B846)*1000</f>
        <v/>
      </c>
      <c r="L846" s="2">
        <f>E846/J846</f>
        <v/>
      </c>
      <c r="O846" t="s">
        <v>710</v>
      </c>
      <c r="P846" t="n">
        <v>87.09999999999999</v>
      </c>
      <c r="R846" t="s">
        <v>503</v>
      </c>
      <c r="S846" t="n">
        <v>87.59999999999999</v>
      </c>
    </row>
    <row customHeight="1" ht="15.75" r="847" s="129" spans="1:56">
      <c r="A847" s="15" t="s">
        <v>175</v>
      </c>
      <c r="B847" t="s">
        <v>630</v>
      </c>
      <c r="C847" s="104" t="n">
        <v>77.59999999999999</v>
      </c>
      <c r="D847" s="104" t="n">
        <v>75.8</v>
      </c>
      <c r="E847" s="103">
        <f>(C847-D847)</f>
        <v/>
      </c>
      <c r="F847" s="45">
        <f>((E847*0.2*0.8*1000)/B847)/1</f>
        <v/>
      </c>
      <c r="G847" t="n">
        <v>82.2</v>
      </c>
      <c r="H847" t="n">
        <v>79.39999999999999</v>
      </c>
      <c r="I847" s="103">
        <f>(G847-H847)</f>
        <v/>
      </c>
      <c r="J847" s="57">
        <f>(E847+I847)</f>
        <v/>
      </c>
      <c r="K847" s="57">
        <f>(J847/B847)*1000</f>
        <v/>
      </c>
      <c r="L847" s="2">
        <f>E847/J847</f>
        <v/>
      </c>
      <c r="O847" t="s">
        <v>592</v>
      </c>
      <c r="P847" t="n">
        <v>75.8</v>
      </c>
      <c r="R847" t="s">
        <v>527</v>
      </c>
      <c r="S847" t="n">
        <v>79.39999999999999</v>
      </c>
    </row>
    <row customHeight="1" ht="15.75" r="848" s="129" spans="1:56">
      <c r="A848" s="15" t="s">
        <v>178</v>
      </c>
      <c r="B848" t="s">
        <v>632</v>
      </c>
      <c r="C848" s="104" t="n">
        <v>81</v>
      </c>
      <c r="D848" s="104" t="n">
        <v>79.3</v>
      </c>
      <c r="E848" s="103">
        <f>(C848-D848)</f>
        <v/>
      </c>
      <c r="F848" s="45">
        <f>((E848*0.2*0.8*1000)/B848)/1</f>
        <v/>
      </c>
      <c r="G848" t="n">
        <v>80.90000000000001</v>
      </c>
      <c r="H848" t="n">
        <v>78.09999999999999</v>
      </c>
      <c r="I848" s="103">
        <f>(G848-H848)</f>
        <v/>
      </c>
      <c r="J848" s="57">
        <f>(E848+I848)</f>
        <v/>
      </c>
      <c r="K848" s="57">
        <f>(J848/B848)*1000</f>
        <v/>
      </c>
      <c r="L848" s="2">
        <f>E848/J848</f>
        <v/>
      </c>
      <c r="O848" t="s">
        <v>663</v>
      </c>
      <c r="P848" t="n">
        <v>79.3</v>
      </c>
      <c r="R848" t="s">
        <v>646</v>
      </c>
      <c r="S848" t="n">
        <v>78.09999999999999</v>
      </c>
    </row>
    <row customHeight="1" ht="15.75" r="849" s="129" spans="1:56">
      <c r="A849" s="15" t="s">
        <v>182</v>
      </c>
      <c r="B849" t="s">
        <v>634</v>
      </c>
      <c r="C849" s="104" t="n">
        <v>81</v>
      </c>
      <c r="D849" s="104" t="n">
        <v>79.2</v>
      </c>
      <c r="E849" s="103">
        <f>(C849-D849)</f>
        <v/>
      </c>
      <c r="F849" s="45">
        <f>((E849*0.2*0.8*1000)/B849)/1</f>
        <v/>
      </c>
      <c r="G849" t="n">
        <v>81</v>
      </c>
      <c r="H849" t="n">
        <v>79.59999999999999</v>
      </c>
      <c r="I849" s="103">
        <f>(G849-H849)</f>
        <v/>
      </c>
      <c r="J849" s="57">
        <f>(E849+I849)</f>
        <v/>
      </c>
      <c r="K849" s="57">
        <f>(J849/B849)*1000</f>
        <v/>
      </c>
      <c r="L849" s="2">
        <f>E849/J849</f>
        <v/>
      </c>
      <c r="O849" t="s">
        <v>663</v>
      </c>
      <c r="P849" t="n">
        <v>79.2</v>
      </c>
      <c r="R849" t="s">
        <v>663</v>
      </c>
      <c r="S849" t="n">
        <v>79.59999999999999</v>
      </c>
    </row>
    <row customHeight="1" ht="15.75" r="850" s="129" spans="1:56">
      <c r="A850" s="15" t="s">
        <v>187</v>
      </c>
      <c r="B850" t="s">
        <v>636</v>
      </c>
      <c r="C850" s="104" t="n">
        <v>82.7</v>
      </c>
      <c r="D850" s="104" t="n">
        <v>79.90000000000001</v>
      </c>
      <c r="E850" s="103">
        <f>(C850-D850)</f>
        <v/>
      </c>
      <c r="F850" s="45">
        <f>((E850*0.2*0.8*1000)/B850)/1</f>
        <v/>
      </c>
      <c r="G850" t="n">
        <v>80.3</v>
      </c>
      <c r="H850" t="n">
        <v>77.8</v>
      </c>
      <c r="I850" s="103">
        <f>(G850-H850)</f>
        <v/>
      </c>
      <c r="J850" s="57">
        <f>(E850+I850)</f>
        <v/>
      </c>
      <c r="K850" s="57">
        <f>(J850/B850)*1000</f>
        <v/>
      </c>
      <c r="L850" s="2">
        <f>E850/J850</f>
        <v/>
      </c>
      <c r="O850" t="s">
        <v>530</v>
      </c>
      <c r="P850" t="n">
        <v>79.90000000000001</v>
      </c>
      <c r="R850" t="s">
        <v>509</v>
      </c>
      <c r="S850" t="n">
        <v>77.8</v>
      </c>
    </row>
    <row customHeight="1" ht="15.75" r="851" s="129" spans="1:56">
      <c r="A851" s="15" t="s">
        <v>191</v>
      </c>
      <c r="B851" t="s">
        <v>638</v>
      </c>
      <c r="C851" s="104" t="n">
        <v>91.59999999999999</v>
      </c>
      <c r="D851" s="104" t="n">
        <v>89.5</v>
      </c>
      <c r="E851" s="103">
        <f>(C851-D851)</f>
        <v/>
      </c>
      <c r="F851" s="45">
        <f>((E851*0.2*0.8*1000)/B851)/1</f>
        <v/>
      </c>
      <c r="G851" t="n">
        <v>90</v>
      </c>
      <c r="H851" t="n">
        <v>89.8</v>
      </c>
      <c r="I851" s="103">
        <f>(G851-H851)</f>
        <v/>
      </c>
      <c r="J851" s="57">
        <f>(E851+I851)</f>
        <v/>
      </c>
      <c r="K851" s="57">
        <f>(J851/B851)*1000</f>
        <v/>
      </c>
      <c r="L851" s="2">
        <f>E851/J851</f>
        <v/>
      </c>
      <c r="O851" t="s">
        <v>576</v>
      </c>
      <c r="P851" t="n">
        <v>89.5</v>
      </c>
      <c r="R851" t="s">
        <v>671</v>
      </c>
      <c r="S851" t="n">
        <v>89.8</v>
      </c>
    </row>
    <row customHeight="1" ht="15.75" r="852" s="129" spans="1:56" thickBot="1">
      <c r="A852" s="15" t="s">
        <v>196</v>
      </c>
      <c r="B852" t="s">
        <v>639</v>
      </c>
      <c r="C852" s="104" t="n">
        <v>86</v>
      </c>
      <c r="D852" s="104" t="n">
        <v>82.09999999999999</v>
      </c>
      <c r="E852" s="103">
        <f>(C852-D852)</f>
        <v/>
      </c>
      <c r="F852" s="45">
        <f>((E852*0.2*0.8*1000)/B852)/1</f>
        <v/>
      </c>
      <c r="G852" t="n">
        <v>91.59999999999999</v>
      </c>
      <c r="H852" t="n">
        <v>90.8</v>
      </c>
      <c r="I852" s="103">
        <f>(G852-H852)</f>
        <v/>
      </c>
      <c r="J852" s="57">
        <f>(E852+I852)</f>
        <v/>
      </c>
      <c r="K852" s="57">
        <f>(J852/B852)*1000</f>
        <v/>
      </c>
      <c r="L852" s="2">
        <f>E852/J852</f>
        <v/>
      </c>
      <c r="O852" t="s">
        <v>534</v>
      </c>
      <c r="P852" t="n">
        <v>82.09999999999999</v>
      </c>
      <c r="R852" t="s">
        <v>576</v>
      </c>
      <c r="S852" t="n">
        <v>90.8</v>
      </c>
    </row>
    <row customHeight="1" ht="15.75" r="853" s="129" spans="1:56">
      <c r="A853" s="16" t="s">
        <v>200</v>
      </c>
      <c r="B853" s="106">
        <f>AVERAGE(B813:B842)</f>
        <v/>
      </c>
      <c r="C853" s="107" t="n"/>
      <c r="D853" s="107" t="n"/>
      <c r="E853" s="5">
        <f>AVERAGE(E813:E842)</f>
        <v/>
      </c>
      <c r="F853" s="106">
        <f>AVERAGE(F813:F842)</f>
        <v/>
      </c>
      <c r="G853" s="107" t="n"/>
      <c r="H853" s="107" t="n"/>
      <c r="I853" s="5">
        <f>AVERAGE(I813:I842)</f>
        <v/>
      </c>
      <c r="J853" s="106">
        <f>AVERAGE(J813:J842)</f>
        <v/>
      </c>
      <c r="K853" s="106">
        <f>AVERAGE(K813:K842)</f>
        <v/>
      </c>
      <c r="L853" s="106">
        <f>AVERAGE(L813:L842)</f>
        <v/>
      </c>
    </row>
    <row customHeight="1" ht="15.75" r="854" s="129" spans="1:56" thickBot="1">
      <c r="A854" s="17" t="s">
        <v>14</v>
      </c>
      <c r="B854" s="6">
        <f>STDEV(B813:B842)/SQRT(COUNTA(B813:B842))</f>
        <v/>
      </c>
      <c r="C854" s="108" t="n"/>
      <c r="D854" s="108" t="n"/>
      <c r="E854" s="8" t="n"/>
      <c r="F854" s="6">
        <f>STDEV(F813:F842)/SQRT(COUNTA(F813:F842))</f>
        <v/>
      </c>
      <c r="G854" s="108" t="n"/>
      <c r="H854" s="108" t="n"/>
      <c r="I854" s="8" t="n"/>
      <c r="J854" s="6">
        <f>STDEV(J813:J842)/SQRT(COUNTA(J813:J842))</f>
        <v/>
      </c>
      <c r="K854" s="6">
        <f>STDEV(K813:K842)/SQRT(COUNTA(K813:K842))</f>
        <v/>
      </c>
      <c r="L854" s="6">
        <f>STDEV(L813:L842)/SQRT(COUNTA(L813:L842))</f>
        <v/>
      </c>
    </row>
    <row customHeight="1" ht="15.75" r="855" s="129" spans="1:56" thickBot="1"/>
    <row customHeight="1" ht="15.75" r="856" s="129" spans="1:56" thickBot="1">
      <c r="A856" s="14" t="s">
        <v>711</v>
      </c>
      <c r="B856" s="54" t="n"/>
      <c r="C856" s="127" t="s">
        <v>17</v>
      </c>
      <c r="F856" s="58" t="n"/>
      <c r="G856" s="127" t="s">
        <v>18</v>
      </c>
      <c r="J856" s="132" t="s">
        <v>19</v>
      </c>
    </row>
    <row customHeight="1" ht="15.75" r="857" s="129" spans="1:56" thickBot="1">
      <c r="A857" s="38" t="s">
        <v>712</v>
      </c>
      <c r="B857" s="9" t="s">
        <v>22</v>
      </c>
      <c r="C857" s="99" t="s">
        <v>23</v>
      </c>
      <c r="D857" s="100" t="s">
        <v>24</v>
      </c>
      <c r="E857" s="43" t="s">
        <v>25</v>
      </c>
      <c r="F857" s="59" t="s">
        <v>26</v>
      </c>
      <c r="G857" s="101" t="s">
        <v>23</v>
      </c>
      <c r="H857" s="102" t="s">
        <v>24</v>
      </c>
      <c r="I857" s="43" t="s">
        <v>25</v>
      </c>
      <c r="J857" s="61" t="s">
        <v>27</v>
      </c>
      <c r="K857" s="62" t="s">
        <v>28</v>
      </c>
      <c r="L857" s="63" t="s">
        <v>29</v>
      </c>
    </row>
    <row customHeight="1" ht="15.75" r="858" s="129" spans="1:56">
      <c r="A858" s="15" t="s">
        <v>31</v>
      </c>
      <c r="B858" t="s">
        <v>566</v>
      </c>
      <c r="C858" t="n">
        <v>78.2</v>
      </c>
      <c r="D858" t="n">
        <v>76.59999999999999</v>
      </c>
      <c r="E858" s="103">
        <f>(C858-D858)</f>
        <v/>
      </c>
      <c r="F858" s="45">
        <f>((E858*0.2*0.8*1000)/B858)/1</f>
        <v/>
      </c>
      <c r="G858" t="n">
        <v>77.8</v>
      </c>
      <c r="H858" t="n">
        <v>75.89999999999999</v>
      </c>
      <c r="I858" s="103">
        <f>(G858-H858)</f>
        <v/>
      </c>
      <c r="J858" s="57">
        <f>(E858+I858)</f>
        <v/>
      </c>
      <c r="K858" s="57">
        <f>(J858/B858)*1000</f>
        <v/>
      </c>
      <c r="L858" s="2">
        <f>E858/J858</f>
        <v/>
      </c>
      <c r="O858" t="s">
        <v>548</v>
      </c>
      <c r="P858" t="n">
        <v>76.59999999999999</v>
      </c>
      <c r="R858" t="s">
        <v>611</v>
      </c>
      <c r="S858" t="n">
        <v>75.89999999999999</v>
      </c>
    </row>
    <row customHeight="1" ht="15.75" r="859" s="129" spans="1:56">
      <c r="A859" s="15" t="s">
        <v>36</v>
      </c>
      <c r="B859" t="s">
        <v>568</v>
      </c>
      <c r="C859" t="n">
        <v>88.5</v>
      </c>
      <c r="D859" t="n">
        <v>87.09999999999999</v>
      </c>
      <c r="E859" s="103">
        <f>(C859-D859)</f>
        <v/>
      </c>
      <c r="F859" s="45">
        <f>((E859*0.2*0.8*1000)/B859)/1</f>
        <v/>
      </c>
      <c r="G859" t="n">
        <v>78</v>
      </c>
      <c r="H859" t="n">
        <v>75.8</v>
      </c>
      <c r="I859" s="103">
        <f>(G859-H859)</f>
        <v/>
      </c>
      <c r="J859" s="57">
        <f>(E859+I859)</f>
        <v/>
      </c>
      <c r="K859" s="57">
        <f>(J859/B859)*1000</f>
        <v/>
      </c>
      <c r="L859" s="2">
        <f>E859/J859</f>
        <v/>
      </c>
      <c r="O859" t="s">
        <v>610</v>
      </c>
      <c r="P859" t="n">
        <v>87.09999999999999</v>
      </c>
      <c r="R859" t="s">
        <v>507</v>
      </c>
      <c r="S859" t="n">
        <v>75.8</v>
      </c>
    </row>
    <row customHeight="1" ht="15.75" r="860" s="129" spans="1:56">
      <c r="A860" s="15" t="s">
        <v>41</v>
      </c>
      <c r="B860" t="s">
        <v>571</v>
      </c>
      <c r="C860" t="n">
        <v>81.59999999999999</v>
      </c>
      <c r="D860" t="n">
        <v>79.59999999999999</v>
      </c>
      <c r="E860" s="103">
        <f>(C860-D860)</f>
        <v/>
      </c>
      <c r="F860" s="45">
        <f>((E860*0.2*0.8*1000)/B860)/1</f>
        <v/>
      </c>
      <c r="G860" t="n">
        <v>79.2</v>
      </c>
      <c r="H860" t="n">
        <v>78</v>
      </c>
      <c r="I860" s="103">
        <f>(G860-H860)</f>
        <v/>
      </c>
      <c r="J860" s="57">
        <f>(E860+I860)</f>
        <v/>
      </c>
      <c r="K860" s="57">
        <f>(J860/B860)*1000</f>
        <v/>
      </c>
      <c r="L860" s="2">
        <f>E860/J860</f>
        <v/>
      </c>
      <c r="O860" t="s">
        <v>608</v>
      </c>
      <c r="P860" t="n">
        <v>79.59999999999999</v>
      </c>
      <c r="R860" t="s">
        <v>627</v>
      </c>
      <c r="S860" t="n">
        <v>78</v>
      </c>
    </row>
    <row customHeight="1" ht="15.75" r="861" s="129" spans="1:56">
      <c r="A861" s="15" t="s">
        <v>46</v>
      </c>
      <c r="B861" t="s">
        <v>572</v>
      </c>
      <c r="C861" t="n">
        <v>85.8</v>
      </c>
      <c r="D861" t="n">
        <v>83.7</v>
      </c>
      <c r="E861" s="103">
        <f>(C861-D861)</f>
        <v/>
      </c>
      <c r="F861" s="45">
        <f>((E861*0.2*0.8*1000)/B861)/1</f>
        <v/>
      </c>
      <c r="G861" t="n">
        <v>85.7</v>
      </c>
      <c r="H861" t="n">
        <v>84.5</v>
      </c>
      <c r="I861" s="103">
        <f>(G861-H861)</f>
        <v/>
      </c>
      <c r="J861" s="57">
        <f>(E861+I861)</f>
        <v/>
      </c>
      <c r="K861" s="57">
        <f>(J861/B861)*1000</f>
        <v/>
      </c>
      <c r="L861" s="2">
        <f>E861/J861</f>
        <v/>
      </c>
      <c r="O861" t="s">
        <v>713</v>
      </c>
      <c r="P861" t="n">
        <v>83.7</v>
      </c>
      <c r="R861" t="s">
        <v>523</v>
      </c>
      <c r="S861" t="n">
        <v>84.5</v>
      </c>
    </row>
    <row customHeight="1" ht="15.75" r="862" s="129" spans="1:56">
      <c r="A862" s="15" t="s">
        <v>50</v>
      </c>
      <c r="B862" t="s">
        <v>575</v>
      </c>
      <c r="C862" t="n">
        <v>80.40000000000001</v>
      </c>
      <c r="D862" t="n">
        <v>76.90000000000001</v>
      </c>
      <c r="E862" s="103">
        <f>(C862-D862)</f>
        <v/>
      </c>
      <c r="F862" s="45">
        <f>((E862*0.2*0.8*1000)/B862)/1</f>
        <v/>
      </c>
      <c r="G862" t="n">
        <v>90.90000000000001</v>
      </c>
      <c r="H862" t="n">
        <v>91.2</v>
      </c>
      <c r="I862" s="103">
        <f>(G862-H862)</f>
        <v/>
      </c>
      <c r="J862" s="57">
        <f>(E862+I862)</f>
        <v/>
      </c>
      <c r="K862" s="57">
        <f>(J862/B862)*1000</f>
        <v/>
      </c>
      <c r="L862" s="2">
        <f>E862/J862</f>
        <v/>
      </c>
      <c r="O862" t="s">
        <v>694</v>
      </c>
      <c r="P862" t="n">
        <v>76.90000000000001</v>
      </c>
      <c r="R862" t="s">
        <v>714</v>
      </c>
      <c r="S862" t="n">
        <v>91.2</v>
      </c>
    </row>
    <row customHeight="1" ht="15.75" r="863" s="129" spans="1:56">
      <c r="A863" s="15" t="s">
        <v>54</v>
      </c>
      <c r="B863" t="s">
        <v>577</v>
      </c>
      <c r="C863" t="n">
        <v>85</v>
      </c>
      <c r="D863" t="n">
        <v>83.2</v>
      </c>
      <c r="E863" s="103">
        <f>(C863-D863)</f>
        <v/>
      </c>
      <c r="F863" s="45">
        <f>((E863*0.2*0.8*1000)/B863)/1</f>
        <v/>
      </c>
      <c r="G863" t="n">
        <v>81.2</v>
      </c>
      <c r="H863" t="n">
        <v>78.89999999999999</v>
      </c>
      <c r="I863" s="103">
        <f>(G863-H863)</f>
        <v/>
      </c>
      <c r="J863" s="57">
        <f>(E863+I863)</f>
        <v/>
      </c>
      <c r="K863" s="57">
        <f>(J863/B863)*1000</f>
        <v/>
      </c>
      <c r="L863" s="2">
        <f>E863/J863</f>
        <v/>
      </c>
      <c r="O863" t="s">
        <v>649</v>
      </c>
      <c r="P863" t="n">
        <v>83.2</v>
      </c>
      <c r="R863" t="s">
        <v>625</v>
      </c>
      <c r="S863" t="n">
        <v>78.89999999999999</v>
      </c>
    </row>
    <row customHeight="1" ht="15.75" r="864" s="129" spans="1:56">
      <c r="A864" s="15" t="s">
        <v>58</v>
      </c>
      <c r="B864" t="s">
        <v>579</v>
      </c>
      <c r="C864" t="n">
        <v>90.09999999999999</v>
      </c>
      <c r="D864" t="n">
        <v>87.59999999999999</v>
      </c>
      <c r="E864" s="103">
        <f>(C864-D864)</f>
        <v/>
      </c>
      <c r="F864" s="45">
        <f>((E864*0.2*0.8*1000)/B864)/1</f>
        <v/>
      </c>
      <c r="G864" t="n">
        <v>84.2</v>
      </c>
      <c r="H864" t="n">
        <v>84.3</v>
      </c>
      <c r="I864" s="103">
        <f>(G864-H864)</f>
        <v/>
      </c>
      <c r="J864" s="57">
        <f>(E864+I864)</f>
        <v/>
      </c>
      <c r="K864" s="57">
        <f>(J864/B864)*1000</f>
        <v/>
      </c>
      <c r="L864" s="2">
        <f>E864/J864</f>
        <v/>
      </c>
      <c r="O864" t="s">
        <v>498</v>
      </c>
      <c r="P864" t="n">
        <v>87.59999999999999</v>
      </c>
      <c r="R864" t="s">
        <v>662</v>
      </c>
      <c r="S864" t="n">
        <v>84.3</v>
      </c>
    </row>
    <row customHeight="1" ht="15.75" r="865" s="129" spans="1:56">
      <c r="A865" s="15" t="s">
        <v>62</v>
      </c>
      <c r="B865" t="s">
        <v>580</v>
      </c>
      <c r="C865" t="n">
        <v>80.3</v>
      </c>
      <c r="D865" t="n">
        <v>78.2</v>
      </c>
      <c r="E865" s="103">
        <f>(C865-D865)</f>
        <v/>
      </c>
      <c r="F865" s="45">
        <f>((E865*0.2*0.8*1000)/B865)/1</f>
        <v/>
      </c>
      <c r="G865" t="n">
        <v>86.5</v>
      </c>
      <c r="H865" t="n">
        <v>86.09999999999999</v>
      </c>
      <c r="I865" s="103">
        <f>(G865-H865)</f>
        <v/>
      </c>
      <c r="J865" s="57">
        <f>(E865+I865)</f>
        <v/>
      </c>
      <c r="K865" s="57">
        <f>(J865/B865)*1000</f>
        <v/>
      </c>
      <c r="L865" s="2">
        <f>E865/J865</f>
        <v/>
      </c>
      <c r="O865" t="s">
        <v>509</v>
      </c>
      <c r="P865" t="n">
        <v>78.2</v>
      </c>
      <c r="R865" t="s">
        <v>531</v>
      </c>
      <c r="S865" t="n">
        <v>86.09999999999999</v>
      </c>
    </row>
    <row customHeight="1" ht="15.75" r="866" s="129" spans="1:56">
      <c r="A866" s="15" t="s">
        <v>67</v>
      </c>
      <c r="B866" t="s">
        <v>583</v>
      </c>
      <c r="C866" t="n">
        <v>79.8</v>
      </c>
      <c r="D866" t="n">
        <v>77.59999999999999</v>
      </c>
      <c r="E866" s="103">
        <f>(C866-D866)</f>
        <v/>
      </c>
      <c r="F866" s="45">
        <f>((E866*0.2*0.8*1000)/B866)/1</f>
        <v/>
      </c>
      <c r="G866" t="n">
        <v>90.59999999999999</v>
      </c>
      <c r="H866" t="n">
        <v>89.09999999999999</v>
      </c>
      <c r="I866" s="103">
        <f>(G866-H866)</f>
        <v/>
      </c>
      <c r="J866" s="57">
        <f>(E866+I866)</f>
        <v/>
      </c>
      <c r="K866" s="57">
        <f>(J866/B866)*1000</f>
        <v/>
      </c>
      <c r="L866" s="2">
        <f>E866/J866</f>
        <v/>
      </c>
      <c r="O866" t="s">
        <v>554</v>
      </c>
      <c r="P866" t="n">
        <v>77.59999999999999</v>
      </c>
      <c r="R866" t="s">
        <v>599</v>
      </c>
      <c r="S866" t="n">
        <v>89.09999999999999</v>
      </c>
    </row>
    <row customHeight="1" ht="15.75" r="867" s="129" spans="1:56">
      <c r="A867" s="15" t="s">
        <v>71</v>
      </c>
      <c r="B867" t="s">
        <v>584</v>
      </c>
      <c r="C867" t="n">
        <v>88.09999999999999</v>
      </c>
      <c r="D867" t="n">
        <v>85.5</v>
      </c>
      <c r="E867" s="103">
        <f>(C867-D867)</f>
        <v/>
      </c>
      <c r="F867" s="45">
        <f>((E867*0.2*0.8*1000)/B867)/1</f>
        <v/>
      </c>
      <c r="G867" t="n">
        <v>82.09999999999999</v>
      </c>
      <c r="H867" t="n">
        <v>80.7</v>
      </c>
      <c r="I867" s="103">
        <f>(G867-H867)</f>
        <v/>
      </c>
      <c r="J867" s="57">
        <f>(E867+I867)</f>
        <v/>
      </c>
      <c r="K867" s="57">
        <f>(J867/B867)*1000</f>
        <v/>
      </c>
      <c r="L867" s="2">
        <f>E867/J867</f>
        <v/>
      </c>
      <c r="O867" t="s">
        <v>516</v>
      </c>
      <c r="P867" t="n">
        <v>85.5</v>
      </c>
      <c r="R867" t="s">
        <v>508</v>
      </c>
      <c r="S867" t="n">
        <v>80.7</v>
      </c>
    </row>
    <row customHeight="1" ht="15.75" r="868" s="129" spans="1:56">
      <c r="A868" s="15" t="s">
        <v>75</v>
      </c>
      <c r="B868" t="s">
        <v>585</v>
      </c>
      <c r="C868" t="n">
        <v>77.5</v>
      </c>
      <c r="D868" t="n">
        <v>74.5</v>
      </c>
      <c r="E868" s="103">
        <f>(C868-D868)</f>
        <v/>
      </c>
      <c r="F868" s="45">
        <f>((E868*0.2*0.8*1000)/B868)/1</f>
        <v/>
      </c>
      <c r="G868" t="n">
        <v>81</v>
      </c>
      <c r="H868" t="n">
        <v>81.09999999999999</v>
      </c>
      <c r="I868" s="103">
        <f>(G868-H868)</f>
        <v/>
      </c>
      <c r="J868" s="57">
        <f>(E868+I868)</f>
        <v/>
      </c>
      <c r="K868" s="57">
        <f>(J868/B868)*1000</f>
        <v/>
      </c>
      <c r="L868" s="2">
        <f>E868/J868</f>
        <v/>
      </c>
      <c r="O868" t="s">
        <v>651</v>
      </c>
      <c r="P868" t="n">
        <v>74.5</v>
      </c>
      <c r="R868" t="s">
        <v>663</v>
      </c>
      <c r="S868" t="n">
        <v>81.09999999999999</v>
      </c>
    </row>
    <row customHeight="1" ht="15.75" r="869" s="129" spans="1:56">
      <c r="A869" s="15" t="s">
        <v>78</v>
      </c>
      <c r="B869" t="s">
        <v>586</v>
      </c>
      <c r="C869" t="n">
        <v>86.8</v>
      </c>
      <c r="D869" t="n">
        <v>84.40000000000001</v>
      </c>
      <c r="E869" s="103">
        <f>(C869-D869)</f>
        <v/>
      </c>
      <c r="F869" s="45">
        <f>((E869*0.2*0.8*1000)/B869)/1</f>
        <v/>
      </c>
      <c r="G869" t="n">
        <v>86.3</v>
      </c>
      <c r="H869" t="n">
        <v>85.3</v>
      </c>
      <c r="I869" s="103">
        <f>(G869-H869)</f>
        <v/>
      </c>
      <c r="J869" s="57">
        <f>(E869+I869)</f>
        <v/>
      </c>
      <c r="K869" s="57">
        <f>(J869/B869)*1000</f>
        <v/>
      </c>
      <c r="L869" s="2">
        <f>E869/J869</f>
        <v/>
      </c>
      <c r="O869" t="s">
        <v>656</v>
      </c>
      <c r="P869" t="n">
        <v>84.40000000000001</v>
      </c>
      <c r="R869" t="s">
        <v>538</v>
      </c>
      <c r="S869" t="n">
        <v>85.3</v>
      </c>
    </row>
    <row customHeight="1" ht="15.75" r="870" s="129" spans="1:56">
      <c r="A870" s="15" t="s">
        <v>81</v>
      </c>
      <c r="B870" t="s">
        <v>588</v>
      </c>
      <c r="C870" s="104" t="n">
        <v>82.40000000000001</v>
      </c>
      <c r="D870" s="105" t="n">
        <v>80.09999999999999</v>
      </c>
      <c r="E870" s="103">
        <f>(C870-D870)</f>
        <v/>
      </c>
      <c r="F870" s="45">
        <f>((E870*0.2*0.8*1000)/B870)/1</f>
        <v/>
      </c>
      <c r="G870" t="n">
        <v>89.5</v>
      </c>
      <c r="H870" t="n">
        <v>89.8</v>
      </c>
      <c r="I870" s="103">
        <f>(G870-H870)</f>
        <v/>
      </c>
      <c r="J870" s="57">
        <f>(E870+I870)</f>
        <v/>
      </c>
      <c r="K870" s="57">
        <f>(J870/B870)*1000</f>
        <v/>
      </c>
      <c r="L870" s="2">
        <f>E870/J870</f>
        <v/>
      </c>
      <c r="O870" t="s">
        <v>670</v>
      </c>
      <c r="P870" t="n">
        <v>80.09999999999999</v>
      </c>
      <c r="R870" t="s">
        <v>703</v>
      </c>
      <c r="S870" t="n">
        <v>89.8</v>
      </c>
    </row>
    <row customHeight="1" ht="15.75" r="871" s="129" spans="1:56">
      <c r="A871" s="15" t="s">
        <v>85</v>
      </c>
      <c r="B871" t="s">
        <v>588</v>
      </c>
      <c r="C871" s="104" t="n">
        <v>77</v>
      </c>
      <c r="D871" s="105" t="n">
        <v>73.40000000000001</v>
      </c>
      <c r="E871" s="103">
        <f>(C871-D871)</f>
        <v/>
      </c>
      <c r="F871" s="45">
        <f>((E871*0.2*0.8*1000)/B871)/1</f>
        <v/>
      </c>
      <c r="G871" t="n">
        <v>92.40000000000001</v>
      </c>
      <c r="H871" t="n">
        <v>91.7</v>
      </c>
      <c r="I871" s="103">
        <f>(G871-H871)</f>
        <v/>
      </c>
      <c r="J871" s="57">
        <f>(E871+I871)</f>
        <v/>
      </c>
      <c r="K871" s="57">
        <f>(J871/B871)*1000</f>
        <v/>
      </c>
      <c r="L871" s="2">
        <f>E871/J871</f>
        <v/>
      </c>
      <c r="O871" t="s">
        <v>705</v>
      </c>
      <c r="P871" t="n">
        <v>73.40000000000001</v>
      </c>
      <c r="R871" t="s">
        <v>658</v>
      </c>
      <c r="S871" t="n">
        <v>91.7</v>
      </c>
    </row>
    <row customHeight="1" ht="15.75" r="872" s="129" spans="1:56">
      <c r="A872" s="15" t="s">
        <v>89</v>
      </c>
      <c r="B872" t="s">
        <v>572</v>
      </c>
      <c r="C872" s="104" t="n">
        <v>90.5</v>
      </c>
      <c r="D872" s="105" t="n">
        <v>88.40000000000001</v>
      </c>
      <c r="E872" s="103">
        <f>(C872-D872)</f>
        <v/>
      </c>
      <c r="F872" s="45">
        <f>((E872*0.2*0.8*1000)/B872)/1</f>
        <v/>
      </c>
      <c r="G872" t="n">
        <v>84.59999999999999</v>
      </c>
      <c r="H872" t="n">
        <v>84.89999999999999</v>
      </c>
      <c r="I872" s="103">
        <f>(G872-H872)</f>
        <v/>
      </c>
      <c r="J872" s="57">
        <f>(E872+I872)</f>
        <v/>
      </c>
      <c r="K872" s="57">
        <f>(J872/B872)*1000</f>
        <v/>
      </c>
      <c r="L872" s="2">
        <f>E872/J872</f>
        <v/>
      </c>
      <c r="O872" t="s">
        <v>687</v>
      </c>
      <c r="P872" t="n">
        <v>88.40000000000001</v>
      </c>
      <c r="R872" t="s">
        <v>707</v>
      </c>
      <c r="S872" t="n">
        <v>84.89999999999999</v>
      </c>
    </row>
    <row customHeight="1" ht="15.75" r="873" s="129" spans="1:56">
      <c r="A873" s="15" t="s">
        <v>94</v>
      </c>
      <c r="B873" t="s">
        <v>590</v>
      </c>
      <c r="C873" s="104" t="n">
        <v>82.7</v>
      </c>
      <c r="D873" s="105" t="n">
        <v>80.3</v>
      </c>
      <c r="E873" s="103">
        <f>(C873-D873)</f>
        <v/>
      </c>
      <c r="F873" s="45">
        <f>((E873*0.2*0.8*1000)/B873)/1</f>
        <v/>
      </c>
      <c r="G873" t="n">
        <v>84.3</v>
      </c>
      <c r="H873" t="n">
        <v>84.7</v>
      </c>
      <c r="I873" s="103">
        <f>(G873-H873)</f>
        <v/>
      </c>
      <c r="J873" s="57">
        <f>(E873+I873)</f>
        <v/>
      </c>
      <c r="K873" s="57">
        <f>(J873/B873)*1000</f>
        <v/>
      </c>
      <c r="L873" s="2">
        <f>E873/J873</f>
        <v/>
      </c>
      <c r="O873" t="s">
        <v>530</v>
      </c>
      <c r="P873" t="n">
        <v>80.3</v>
      </c>
      <c r="R873" t="s">
        <v>550</v>
      </c>
      <c r="S873" t="n">
        <v>84.7</v>
      </c>
    </row>
    <row customHeight="1" ht="15.75" r="874" s="129" spans="1:56">
      <c r="A874" s="15" t="s">
        <v>99</v>
      </c>
      <c r="B874" t="s">
        <v>572</v>
      </c>
      <c r="C874" s="104" t="n">
        <v>90.09999999999999</v>
      </c>
      <c r="D874" s="105" t="n">
        <v>87.09999999999999</v>
      </c>
      <c r="E874" s="103">
        <f>(C874-D874)</f>
        <v/>
      </c>
      <c r="F874" s="45">
        <f>((E874*0.2*0.8*1000)/B874)/1</f>
        <v/>
      </c>
      <c r="G874" t="n">
        <v>94</v>
      </c>
      <c r="H874" t="n">
        <v>94.3</v>
      </c>
      <c r="I874" s="103">
        <f>(G874-H874)</f>
        <v/>
      </c>
      <c r="J874" s="57">
        <f>(E874+I874)</f>
        <v/>
      </c>
      <c r="K874" s="57">
        <f>(J874/B874)*1000</f>
        <v/>
      </c>
      <c r="L874" s="2">
        <f>E874/J874</f>
        <v/>
      </c>
      <c r="O874" t="s">
        <v>498</v>
      </c>
      <c r="P874" t="n">
        <v>87.09999999999999</v>
      </c>
      <c r="R874" t="s">
        <v>686</v>
      </c>
      <c r="S874" t="n">
        <v>94.3</v>
      </c>
    </row>
    <row customHeight="1" ht="15.75" r="875" s="129" spans="1:56">
      <c r="A875" s="15" t="s">
        <v>103</v>
      </c>
      <c r="B875" t="s">
        <v>593</v>
      </c>
      <c r="C875" s="104" t="n">
        <v>86.2</v>
      </c>
      <c r="D875" s="105" t="n">
        <v>83.90000000000001</v>
      </c>
      <c r="E875" s="103">
        <f>(C875-D875)</f>
        <v/>
      </c>
      <c r="F875" s="45">
        <f>((E875*0.2*0.8*1000)/B875)/1</f>
        <v/>
      </c>
      <c r="G875" t="n">
        <v>81.5</v>
      </c>
      <c r="H875" t="n">
        <v>81.3</v>
      </c>
      <c r="I875" s="103">
        <f>(G875-H875)</f>
        <v/>
      </c>
      <c r="J875" s="57">
        <f>(E875+I875)</f>
        <v/>
      </c>
      <c r="K875" s="57">
        <f>(J875/B875)*1000</f>
        <v/>
      </c>
      <c r="L875" s="2">
        <f>E875/J875</f>
        <v/>
      </c>
      <c r="O875" t="s">
        <v>715</v>
      </c>
      <c r="P875" t="n">
        <v>83.90000000000001</v>
      </c>
      <c r="R875" t="s">
        <v>517</v>
      </c>
      <c r="S875" t="n">
        <v>81.3</v>
      </c>
    </row>
    <row customHeight="1" ht="15.75" r="876" s="129" spans="1:56">
      <c r="A876" s="15" t="s">
        <v>108</v>
      </c>
      <c r="B876" t="s">
        <v>594</v>
      </c>
      <c r="C876" s="104" t="n">
        <v>80.8</v>
      </c>
      <c r="D876" s="105" t="n">
        <v>78.5</v>
      </c>
      <c r="E876" s="103">
        <f>(C876-D876)</f>
        <v/>
      </c>
      <c r="F876" s="45">
        <f>((E876*0.2*0.8*1000)/B876)/1</f>
        <v/>
      </c>
      <c r="G876" t="n">
        <v>86.40000000000001</v>
      </c>
      <c r="H876" t="n">
        <v>85.09999999999999</v>
      </c>
      <c r="I876" s="103">
        <f>(G876-H876)</f>
        <v/>
      </c>
      <c r="J876" s="57">
        <f>(E876+I876)</f>
        <v/>
      </c>
      <c r="K876" s="57">
        <f>(J876/B876)*1000</f>
        <v/>
      </c>
      <c r="L876" s="2">
        <f>E876/J876</f>
        <v/>
      </c>
      <c r="O876" t="s">
        <v>581</v>
      </c>
      <c r="P876" t="n">
        <v>78.5</v>
      </c>
      <c r="R876" t="s">
        <v>555</v>
      </c>
      <c r="S876" t="n">
        <v>85.09999999999999</v>
      </c>
    </row>
    <row customHeight="1" ht="15.75" r="877" s="129" spans="1:56">
      <c r="A877" s="15" t="s">
        <v>113</v>
      </c>
      <c r="B877" t="s">
        <v>596</v>
      </c>
      <c r="C877" s="104" t="n">
        <v>80.2</v>
      </c>
      <c r="D877" s="105" t="n">
        <v>78.5</v>
      </c>
      <c r="E877" s="103">
        <f>(C877-D877)</f>
        <v/>
      </c>
      <c r="F877" s="45">
        <f>((E877*0.2*0.8*1000)/B877)/1</f>
        <v/>
      </c>
      <c r="G877" t="n">
        <v>94.40000000000001</v>
      </c>
      <c r="H877" t="n">
        <v>92.89999999999999</v>
      </c>
      <c r="I877" s="103">
        <f>(G877-H877)</f>
        <v/>
      </c>
      <c r="J877" s="57">
        <f>(E877+I877)</f>
        <v/>
      </c>
      <c r="K877" s="57">
        <f>(J877/B877)*1000</f>
        <v/>
      </c>
      <c r="L877" s="2">
        <f>E877/J877</f>
        <v/>
      </c>
      <c r="O877" t="s">
        <v>701</v>
      </c>
      <c r="P877" t="n">
        <v>78.5</v>
      </c>
      <c r="R877" t="s">
        <v>716</v>
      </c>
      <c r="S877" t="n">
        <v>92.89999999999999</v>
      </c>
    </row>
    <row customHeight="1" ht="15.75" r="878" s="129" spans="1:56">
      <c r="A878" s="15" t="s">
        <v>117</v>
      </c>
      <c r="B878" t="s">
        <v>598</v>
      </c>
      <c r="C878" s="104" t="n">
        <v>76.2</v>
      </c>
      <c r="D878" s="105" t="n">
        <v>73.3</v>
      </c>
      <c r="E878" s="103">
        <f>(C878-D878)</f>
        <v/>
      </c>
      <c r="F878" s="45">
        <f>((E878*0.2*0.8*1000)/B878)/1</f>
        <v/>
      </c>
      <c r="G878" t="n">
        <v>89.2</v>
      </c>
      <c r="H878" t="n">
        <v>49</v>
      </c>
      <c r="I878" s="103">
        <f>(G878-H878)</f>
        <v/>
      </c>
      <c r="J878" s="57">
        <f>(E878+I878)</f>
        <v/>
      </c>
      <c r="K878" s="57">
        <f>(J878/B878)*1000</f>
        <v/>
      </c>
      <c r="L878" s="2">
        <f>E878/J878</f>
        <v/>
      </c>
      <c r="O878" t="s">
        <v>535</v>
      </c>
      <c r="P878" t="n">
        <v>73.3</v>
      </c>
      <c r="R878" t="s">
        <v>681</v>
      </c>
      <c r="S878" t="n">
        <v>49</v>
      </c>
    </row>
    <row customHeight="1" ht="15.75" r="879" s="129" spans="1:56">
      <c r="A879" s="15" t="s">
        <v>120</v>
      </c>
      <c r="B879" t="s">
        <v>600</v>
      </c>
      <c r="C879" s="104" t="n">
        <v>80.5</v>
      </c>
      <c r="D879" s="105" t="n">
        <v>78.90000000000001</v>
      </c>
      <c r="E879" s="103">
        <f>(C879-D879)</f>
        <v/>
      </c>
      <c r="F879" s="45">
        <f>((E879*0.2*0.8*1000)/B879)/1</f>
        <v/>
      </c>
      <c r="G879" t="n">
        <v>79.09999999999999</v>
      </c>
      <c r="H879" t="n">
        <v>77.59999999999999</v>
      </c>
      <c r="I879" s="103">
        <f>(G879-H879)</f>
        <v/>
      </c>
      <c r="J879" s="57">
        <f>(E879+I879)</f>
        <v/>
      </c>
      <c r="K879" s="57">
        <f>(J879/B879)*1000</f>
        <v/>
      </c>
      <c r="L879" s="2">
        <f>E879/J879</f>
        <v/>
      </c>
      <c r="O879" t="s">
        <v>700</v>
      </c>
      <c r="P879" t="n">
        <v>78.90000000000001</v>
      </c>
      <c r="R879" t="s">
        <v>622</v>
      </c>
      <c r="S879" t="n">
        <v>77.59999999999999</v>
      </c>
    </row>
    <row customHeight="1" ht="15.75" r="880" s="129" spans="1:56">
      <c r="A880" s="15" t="s">
        <v>125</v>
      </c>
      <c r="B880" t="s">
        <v>603</v>
      </c>
      <c r="C880" s="104" t="n">
        <v>89.40000000000001</v>
      </c>
      <c r="D880" s="105" t="n">
        <v>87.5</v>
      </c>
      <c r="E880" s="103">
        <f>(C880-D880)</f>
        <v/>
      </c>
      <c r="F880" s="45">
        <f>((E880*0.2*0.8*1000)/B880)/1</f>
        <v/>
      </c>
      <c r="G880" t="n">
        <v>84.59999999999999</v>
      </c>
      <c r="H880" t="n">
        <v>84</v>
      </c>
      <c r="I880" s="103">
        <f>(G880-H880)</f>
        <v/>
      </c>
      <c r="J880" s="57">
        <f>(E880+I880)</f>
        <v/>
      </c>
      <c r="K880" s="57">
        <f>(J880/B880)*1000</f>
        <v/>
      </c>
      <c r="L880" s="2">
        <f>E880/J880</f>
        <v/>
      </c>
      <c r="O880" t="s">
        <v>717</v>
      </c>
      <c r="P880" t="n">
        <v>87.5</v>
      </c>
      <c r="R880" t="s">
        <v>707</v>
      </c>
      <c r="S880" t="n">
        <v>84</v>
      </c>
    </row>
    <row customHeight="1" ht="15.75" r="881" s="129" spans="1:56">
      <c r="A881" s="15" t="s">
        <v>130</v>
      </c>
      <c r="B881" t="s">
        <v>606</v>
      </c>
      <c r="C881" s="104" t="n">
        <v>87.09999999999999</v>
      </c>
      <c r="D881" s="105" t="n">
        <v>84.59999999999999</v>
      </c>
      <c r="E881" s="103">
        <f>(C881-D881)</f>
        <v/>
      </c>
      <c r="F881" s="45">
        <f>((E881*0.2*0.8*1000)/B881)/1</f>
        <v/>
      </c>
      <c r="G881" t="n">
        <v>93.90000000000001</v>
      </c>
      <c r="H881" t="n">
        <v>93</v>
      </c>
      <c r="I881" s="103">
        <f>(G881-H881)</f>
        <v/>
      </c>
      <c r="J881" s="57">
        <f>(E881+I881)</f>
        <v/>
      </c>
      <c r="K881" s="57">
        <f>(J881/B881)*1000</f>
        <v/>
      </c>
      <c r="L881" s="2">
        <f>E881/J881</f>
        <v/>
      </c>
      <c r="O881" t="s">
        <v>664</v>
      </c>
      <c r="P881" t="n">
        <v>84.59999999999999</v>
      </c>
      <c r="R881" t="s">
        <v>704</v>
      </c>
      <c r="S881" t="n">
        <v>93</v>
      </c>
    </row>
    <row customHeight="1" ht="15.75" r="882" s="129" spans="1:56">
      <c r="A882" s="15" t="s">
        <v>134</v>
      </c>
      <c r="B882" t="s">
        <v>609</v>
      </c>
      <c r="C882" s="104" t="n">
        <v>76.40000000000001</v>
      </c>
      <c r="D882" s="105" t="n">
        <v>74.09999999999999</v>
      </c>
      <c r="E882" s="103">
        <f>(C882-D882)</f>
        <v/>
      </c>
      <c r="F882" s="45">
        <f>((E882*0.2*0.8*1000)/B882)/1</f>
        <v/>
      </c>
      <c r="G882" t="n">
        <v>90.2</v>
      </c>
      <c r="H882" t="n">
        <v>90.59999999999999</v>
      </c>
      <c r="I882" s="103">
        <f>(G882-H882)</f>
        <v/>
      </c>
      <c r="J882" s="57">
        <f>(E882+I882)</f>
        <v/>
      </c>
      <c r="K882" s="57">
        <f>(J882/B882)*1000</f>
        <v/>
      </c>
      <c r="L882" s="2">
        <f>E882/J882</f>
        <v/>
      </c>
      <c r="O882" t="s">
        <v>506</v>
      </c>
      <c r="P882" t="n">
        <v>74.09999999999999</v>
      </c>
      <c r="R882" t="s">
        <v>556</v>
      </c>
      <c r="S882" t="n">
        <v>90.59999999999999</v>
      </c>
    </row>
    <row customHeight="1" ht="15.75" r="883" s="129" spans="1:56">
      <c r="A883" s="15" t="s">
        <v>138</v>
      </c>
      <c r="B883" t="s">
        <v>603</v>
      </c>
      <c r="C883" s="104" t="n">
        <v>79</v>
      </c>
      <c r="D883" s="105" t="n">
        <v>77.59999999999999</v>
      </c>
      <c r="E883" s="103">
        <f>(C883-D883)</f>
        <v/>
      </c>
      <c r="F883" s="45">
        <f>((E883*0.2*0.8*1000)/B883)/1</f>
        <v/>
      </c>
      <c r="G883" t="n">
        <v>90.90000000000001</v>
      </c>
      <c r="H883" t="n">
        <v>88.39999999999999</v>
      </c>
      <c r="I883" s="103">
        <f>(G883-H883)</f>
        <v/>
      </c>
      <c r="J883" s="57">
        <f>(E883+I883)</f>
        <v/>
      </c>
      <c r="K883" s="57">
        <f>(J883/B883)*1000</f>
        <v/>
      </c>
      <c r="L883" s="2">
        <f>E883/J883</f>
        <v/>
      </c>
      <c r="O883" t="s">
        <v>691</v>
      </c>
      <c r="P883" t="n">
        <v>77.59999999999999</v>
      </c>
      <c r="R883" t="s">
        <v>714</v>
      </c>
      <c r="S883" t="n">
        <v>88.39999999999999</v>
      </c>
    </row>
    <row customHeight="1" ht="15.75" r="884" s="129" spans="1:56">
      <c r="A884" s="15" t="s">
        <v>143</v>
      </c>
      <c r="B884" t="s">
        <v>612</v>
      </c>
      <c r="C884" s="104" t="n">
        <v>69.09999999999999</v>
      </c>
      <c r="D884" s="105" t="n">
        <v>66.90000000000001</v>
      </c>
      <c r="E884" s="103">
        <f>(C884-D884)</f>
        <v/>
      </c>
      <c r="F884" s="45">
        <f>((E884*0.2*0.8*1000)/B884)/1</f>
        <v/>
      </c>
      <c r="G884" t="n">
        <v>85.3</v>
      </c>
      <c r="H884" t="n">
        <v>83.8</v>
      </c>
      <c r="I884" s="103">
        <f>(G884-H884)</f>
        <v/>
      </c>
      <c r="J884" s="57">
        <f>(E884+I884)</f>
        <v/>
      </c>
      <c r="K884" s="57">
        <f>(J884/B884)*1000</f>
        <v/>
      </c>
      <c r="L884" s="2">
        <f>E884/J884</f>
        <v/>
      </c>
      <c r="O884" t="s">
        <v>718</v>
      </c>
      <c r="P884" t="n">
        <v>66.90000000000001</v>
      </c>
      <c r="R884" t="s">
        <v>504</v>
      </c>
      <c r="S884" t="n">
        <v>83.8</v>
      </c>
    </row>
    <row customHeight="1" ht="15.75" r="885" s="129" spans="1:56">
      <c r="A885" s="15" t="s">
        <v>148</v>
      </c>
      <c r="B885" t="s">
        <v>615</v>
      </c>
      <c r="C885" s="104" t="n">
        <v>79.09999999999999</v>
      </c>
      <c r="D885" s="105" t="n">
        <v>76.40000000000001</v>
      </c>
      <c r="E885" s="103">
        <f>(C885-D885)</f>
        <v/>
      </c>
      <c r="F885" s="45">
        <f>((E885*0.2*0.8*1000)/B885)/1</f>
        <v/>
      </c>
      <c r="G885" t="n">
        <v>86.09999999999999</v>
      </c>
      <c r="H885" t="n">
        <v>85.2</v>
      </c>
      <c r="I885" s="103">
        <f>(G885-H885)</f>
        <v/>
      </c>
      <c r="J885" s="57">
        <f>(E885+I885)</f>
        <v/>
      </c>
      <c r="K885" s="57">
        <f>(J885/B885)*1000</f>
        <v/>
      </c>
      <c r="L885" s="2">
        <f>E885/J885</f>
        <v/>
      </c>
      <c r="O885" t="s">
        <v>622</v>
      </c>
      <c r="P885" t="n">
        <v>76.40000000000001</v>
      </c>
      <c r="R885" t="s">
        <v>546</v>
      </c>
      <c r="S885" t="n">
        <v>85.2</v>
      </c>
    </row>
    <row customHeight="1" ht="15.75" r="886" s="129" spans="1:56">
      <c r="A886" s="15" t="s">
        <v>150</v>
      </c>
      <c r="B886" t="s">
        <v>617</v>
      </c>
      <c r="C886" s="104" t="n">
        <v>76.5</v>
      </c>
      <c r="D886" s="105" t="n">
        <v>74.8</v>
      </c>
      <c r="E886" s="103">
        <f>(C886-D886)</f>
        <v/>
      </c>
      <c r="F886" s="45">
        <f>((E886*0.2*0.8*1000)/B886)/1</f>
        <v/>
      </c>
      <c r="G886" t="n">
        <v>76.5</v>
      </c>
      <c r="H886" t="n">
        <v>75</v>
      </c>
      <c r="I886" s="103">
        <f>(G886-H886)</f>
        <v/>
      </c>
      <c r="J886" s="57">
        <f>(E886+I886)</f>
        <v/>
      </c>
      <c r="K886" s="57">
        <f>(J886/B886)*1000</f>
        <v/>
      </c>
      <c r="L886" s="2">
        <f>E886/J886</f>
        <v/>
      </c>
      <c r="O886" t="s">
        <v>645</v>
      </c>
      <c r="P886" t="n">
        <v>74.8</v>
      </c>
      <c r="R886" t="s">
        <v>645</v>
      </c>
      <c r="S886" t="n">
        <v>75</v>
      </c>
    </row>
    <row customHeight="1" ht="15.75" r="887" s="129" spans="1:56">
      <c r="A887" s="15" t="s">
        <v>155</v>
      </c>
      <c r="B887" t="s">
        <v>619</v>
      </c>
      <c r="C887" s="104" t="n">
        <v>78.5</v>
      </c>
      <c r="D887" s="105" t="n">
        <v>75.09999999999999</v>
      </c>
      <c r="E887" s="103">
        <f>(C887-D887)</f>
        <v/>
      </c>
      <c r="F887" s="45">
        <f>((E887*0.2*0.8*1000)/B887)/1</f>
        <v/>
      </c>
      <c r="G887" t="n">
        <v>80.59999999999999</v>
      </c>
      <c r="H887" t="n">
        <v>80.8</v>
      </c>
      <c r="I887" s="103">
        <f>(G887-H887)</f>
        <v/>
      </c>
      <c r="J887" s="57">
        <f>(E887+I887)</f>
        <v/>
      </c>
      <c r="K887" s="57">
        <f>(J887/B887)*1000</f>
        <v/>
      </c>
      <c r="L887" s="2">
        <f>E887/J887</f>
        <v/>
      </c>
      <c r="O887" t="s">
        <v>591</v>
      </c>
      <c r="P887" t="n">
        <v>75.09999999999999</v>
      </c>
      <c r="R887" t="s">
        <v>674</v>
      </c>
      <c r="S887" t="n">
        <v>80.8</v>
      </c>
    </row>
    <row customHeight="1" ht="15.75" r="888" s="129" spans="1:56">
      <c r="A888" s="15" t="s">
        <v>159</v>
      </c>
      <c r="B888" t="s">
        <v>621</v>
      </c>
      <c r="C888" s="104" t="n">
        <v>87.90000000000001</v>
      </c>
      <c r="D888" s="104" t="n">
        <v>85</v>
      </c>
      <c r="E888" s="103">
        <f>(C888-D888)</f>
        <v/>
      </c>
      <c r="F888" s="45">
        <f>((E888*0.2*0.8*1000)/B888)/1</f>
        <v/>
      </c>
      <c r="G888" t="n">
        <v>78.3</v>
      </c>
      <c r="H888" t="n">
        <v>77.5</v>
      </c>
      <c r="I888" s="103">
        <f>(G888-H888)</f>
        <v/>
      </c>
      <c r="J888" s="57">
        <f>(E888+I888)</f>
        <v/>
      </c>
      <c r="K888" s="57">
        <f>(J888/B888)*1000</f>
        <v/>
      </c>
      <c r="L888" s="2">
        <f>E888/J888</f>
        <v/>
      </c>
      <c r="O888" t="s">
        <v>719</v>
      </c>
      <c r="P888" t="n">
        <v>85</v>
      </c>
      <c r="R888" t="s">
        <v>582</v>
      </c>
      <c r="S888" t="n">
        <v>77.5</v>
      </c>
    </row>
    <row customHeight="1" ht="15.75" r="889" s="129" spans="1:56">
      <c r="A889" s="15" t="s">
        <v>163</v>
      </c>
      <c r="B889" t="s">
        <v>623</v>
      </c>
      <c r="C889" s="104" t="n">
        <v>77.8</v>
      </c>
      <c r="D889" s="104" t="n">
        <v>76</v>
      </c>
      <c r="E889" s="103">
        <f>(C889-D889)</f>
        <v/>
      </c>
      <c r="F889" s="45">
        <f>((E889*0.2*0.8*1000)/B889)/1</f>
        <v/>
      </c>
      <c r="G889" t="n">
        <v>91.09999999999999</v>
      </c>
      <c r="H889" t="n">
        <v>89.5</v>
      </c>
      <c r="I889" s="103">
        <f>(G889-H889)</f>
        <v/>
      </c>
      <c r="J889" s="57">
        <f>(E889+I889)</f>
        <v/>
      </c>
      <c r="K889" s="57">
        <f>(J889/B889)*1000</f>
        <v/>
      </c>
      <c r="L889" s="2">
        <f>E889/J889</f>
        <v/>
      </c>
      <c r="O889" t="s">
        <v>611</v>
      </c>
      <c r="P889" t="n">
        <v>76</v>
      </c>
      <c r="R889" t="s">
        <v>660</v>
      </c>
      <c r="S889" t="n">
        <v>89.5</v>
      </c>
    </row>
    <row customHeight="1" ht="15.75" r="890" s="129" spans="1:56">
      <c r="A890" s="15" t="s">
        <v>167</v>
      </c>
      <c r="B890" t="s">
        <v>626</v>
      </c>
      <c r="C890" s="104" t="n">
        <v>84.09999999999999</v>
      </c>
      <c r="D890" s="104" t="n">
        <v>82.09999999999999</v>
      </c>
      <c r="E890" s="103">
        <f>(C890-D890)</f>
        <v/>
      </c>
      <c r="F890" s="45">
        <f>((E890*0.2*0.8*1000)/B890)/1</f>
        <v/>
      </c>
      <c r="G890" t="n">
        <v>79.09999999999999</v>
      </c>
      <c r="H890" t="n">
        <v>78.09999999999999</v>
      </c>
      <c r="I890" s="103">
        <f>(G890-H890)</f>
        <v/>
      </c>
      <c r="J890" s="57">
        <f>(E890+I890)</f>
        <v/>
      </c>
      <c r="K890" s="57">
        <f>(J890/B890)*1000</f>
        <v/>
      </c>
      <c r="L890" s="2">
        <f>E890/J890</f>
        <v/>
      </c>
      <c r="O890" t="s">
        <v>637</v>
      </c>
      <c r="P890" t="n">
        <v>82.09999999999999</v>
      </c>
      <c r="R890" t="s">
        <v>622</v>
      </c>
      <c r="S890" t="n">
        <v>78.09999999999999</v>
      </c>
    </row>
    <row customHeight="1" ht="15.75" r="891" s="129" spans="1:56">
      <c r="A891" s="15" t="s">
        <v>171</v>
      </c>
      <c r="B891" t="s">
        <v>628</v>
      </c>
      <c r="C891" s="104" t="n">
        <v>86.59999999999999</v>
      </c>
      <c r="D891" s="104" t="n">
        <v>85.2</v>
      </c>
      <c r="E891" s="103">
        <f>(C891-D891)</f>
        <v/>
      </c>
      <c r="F891" s="45">
        <f>((E891*0.2*0.8*1000)/B891)/1</f>
        <v/>
      </c>
      <c r="G891" t="n">
        <v>87.5</v>
      </c>
      <c r="H891" t="n">
        <v>85.8</v>
      </c>
      <c r="I891" s="103">
        <f>(G891-H891)</f>
        <v/>
      </c>
      <c r="J891" s="57">
        <f>(E891+I891)</f>
        <v/>
      </c>
      <c r="K891" s="57">
        <f>(J891/B891)*1000</f>
        <v/>
      </c>
      <c r="L891" s="2">
        <f>E891/J891</f>
        <v/>
      </c>
      <c r="O891" t="s">
        <v>501</v>
      </c>
      <c r="P891" t="n">
        <v>85.2</v>
      </c>
      <c r="R891" t="s">
        <v>503</v>
      </c>
      <c r="S891" t="n">
        <v>85.8</v>
      </c>
    </row>
    <row customHeight="1" ht="15.75" r="892" s="129" spans="1:56">
      <c r="A892" s="15" t="s">
        <v>175</v>
      </c>
      <c r="B892" t="s">
        <v>630</v>
      </c>
      <c r="C892" s="104" t="n">
        <v>88.7</v>
      </c>
      <c r="D892" s="104" t="n">
        <v>87.3</v>
      </c>
      <c r="E892" s="103">
        <f>(C892-D892)</f>
        <v/>
      </c>
      <c r="F892" s="45">
        <f>((E892*0.2*0.8*1000)/B892)/1</f>
        <v/>
      </c>
      <c r="G892" t="n">
        <v>79.3</v>
      </c>
      <c r="H892" t="n">
        <v>77.5</v>
      </c>
      <c r="I892" s="103">
        <f>(G892-H892)</f>
        <v/>
      </c>
      <c r="J892" s="57">
        <f>(E892+I892)</f>
        <v/>
      </c>
      <c r="K892" s="57">
        <f>(J892/B892)*1000</f>
        <v/>
      </c>
      <c r="L892" s="2">
        <f>E892/J892</f>
        <v/>
      </c>
      <c r="O892" t="s">
        <v>605</v>
      </c>
      <c r="P892" t="n">
        <v>87.3</v>
      </c>
      <c r="R892" t="s">
        <v>526</v>
      </c>
      <c r="S892" t="n">
        <v>77.5</v>
      </c>
    </row>
    <row customHeight="1" ht="15.75" r="893" s="129" spans="1:56">
      <c r="A893" s="15" t="s">
        <v>178</v>
      </c>
      <c r="B893" t="s">
        <v>632</v>
      </c>
      <c r="C893" s="104" t="n">
        <v>78.8</v>
      </c>
      <c r="D893" s="104" t="n">
        <v>76.09999999999999</v>
      </c>
      <c r="E893" s="103">
        <f>(C893-D893)</f>
        <v/>
      </c>
      <c r="F893" s="45">
        <f>((E893*0.2*0.8*1000)/B893)/1</f>
        <v/>
      </c>
      <c r="G893" t="n">
        <v>78</v>
      </c>
      <c r="H893" t="n">
        <v>76</v>
      </c>
      <c r="I893" s="103">
        <f>(G893-H893)</f>
        <v/>
      </c>
      <c r="J893" s="57">
        <f>(E893+I893)</f>
        <v/>
      </c>
      <c r="K893" s="57">
        <f>(J893/B893)*1000</f>
        <v/>
      </c>
      <c r="L893" s="2">
        <f>E893/J893</f>
        <v/>
      </c>
      <c r="O893" t="s">
        <v>513</v>
      </c>
      <c r="P893" t="n">
        <v>76.09999999999999</v>
      </c>
      <c r="R893" t="s">
        <v>507</v>
      </c>
      <c r="S893" t="n">
        <v>76</v>
      </c>
    </row>
    <row customHeight="1" ht="15.75" r="894" s="129" spans="1:56">
      <c r="A894" s="15" t="s">
        <v>182</v>
      </c>
      <c r="B894" t="s">
        <v>634</v>
      </c>
      <c r="C894" s="104" t="n">
        <v>78.7</v>
      </c>
      <c r="D894" s="104" t="n">
        <v>75.7</v>
      </c>
      <c r="E894" s="103">
        <f>(C894-D894)</f>
        <v/>
      </c>
      <c r="F894" s="45">
        <f>((E894*0.2*0.8*1000)/B894)/1</f>
        <v/>
      </c>
      <c r="G894" t="n">
        <v>79.5</v>
      </c>
      <c r="H894" t="n">
        <v>79.8</v>
      </c>
      <c r="I894" s="103">
        <f>(G894-H894)</f>
        <v/>
      </c>
      <c r="J894" s="57">
        <f>(E894+I894)</f>
        <v/>
      </c>
      <c r="K894" s="57">
        <f>(J894/B894)*1000</f>
        <v/>
      </c>
      <c r="L894" s="2">
        <f>E894/J894</f>
        <v/>
      </c>
      <c r="O894" t="s">
        <v>655</v>
      </c>
      <c r="P894" t="n">
        <v>75.7</v>
      </c>
      <c r="R894" t="s">
        <v>528</v>
      </c>
      <c r="S894" t="n">
        <v>79.8</v>
      </c>
    </row>
    <row customHeight="1" ht="15.75" r="895" s="129" spans="1:56">
      <c r="A895" s="15" t="s">
        <v>187</v>
      </c>
      <c r="B895" t="s">
        <v>636</v>
      </c>
      <c r="C895" s="104" t="n">
        <v>79.40000000000001</v>
      </c>
      <c r="D895" s="104" t="n">
        <v>76.3</v>
      </c>
      <c r="E895" s="103">
        <f>(C895-D895)</f>
        <v/>
      </c>
      <c r="F895" s="45">
        <f>((E895*0.2*0.8*1000)/B895)/1</f>
        <v/>
      </c>
      <c r="G895" t="n">
        <v>77.7</v>
      </c>
      <c r="H895" t="n">
        <v>75.3</v>
      </c>
      <c r="I895" s="103">
        <f>(G895-H895)</f>
        <v/>
      </c>
      <c r="J895" s="57">
        <f>(E895+I895)</f>
        <v/>
      </c>
      <c r="K895" s="57">
        <f>(J895/B895)*1000</f>
        <v/>
      </c>
      <c r="L895" s="2">
        <f>E895/J895</f>
        <v/>
      </c>
      <c r="O895" t="s">
        <v>667</v>
      </c>
      <c r="P895" t="n">
        <v>76.3</v>
      </c>
      <c r="R895" t="s">
        <v>537</v>
      </c>
      <c r="S895" t="n">
        <v>75.3</v>
      </c>
    </row>
    <row customHeight="1" ht="15.75" r="896" s="129" spans="1:56">
      <c r="A896" s="15" t="s">
        <v>191</v>
      </c>
      <c r="B896" t="s">
        <v>638</v>
      </c>
      <c r="C896" s="104" t="n">
        <v>89</v>
      </c>
      <c r="D896" s="104" t="n">
        <v>87.59999999999999</v>
      </c>
      <c r="E896" s="103">
        <f>(C896-D896)</f>
        <v/>
      </c>
      <c r="F896" s="45">
        <f>((E896*0.2*0.8*1000)/B896)/1</f>
        <v/>
      </c>
      <c r="G896" t="n">
        <v>89.7</v>
      </c>
      <c r="H896" t="n">
        <v>88.5</v>
      </c>
      <c r="I896" s="103">
        <f>(G896-H896)</f>
        <v/>
      </c>
      <c r="J896" s="57">
        <f>(E896+I896)</f>
        <v/>
      </c>
      <c r="K896" s="57">
        <f>(J896/B896)*1000</f>
        <v/>
      </c>
      <c r="L896" s="2">
        <f>E896/J896</f>
        <v/>
      </c>
      <c r="O896" t="s">
        <v>710</v>
      </c>
      <c r="P896" t="n">
        <v>87.59999999999999</v>
      </c>
      <c r="R896" t="s">
        <v>720</v>
      </c>
      <c r="S896" t="n">
        <v>88.5</v>
      </c>
    </row>
    <row customHeight="1" ht="15.75" r="897" s="129" spans="1:56" thickBot="1">
      <c r="A897" s="15" t="s">
        <v>196</v>
      </c>
      <c r="B897" t="s">
        <v>639</v>
      </c>
      <c r="C897" s="104" t="n">
        <v>81.59999999999999</v>
      </c>
      <c r="D897" s="104" t="n">
        <v>77.8</v>
      </c>
      <c r="E897" s="103">
        <f>(C897-D897)</f>
        <v/>
      </c>
      <c r="F897" s="45">
        <f>((E897*0.2*0.8*1000)/B897)/1</f>
        <v/>
      </c>
      <c r="G897" t="n">
        <v>90.7</v>
      </c>
      <c r="H897" t="n">
        <v>90.39999999999999</v>
      </c>
      <c r="I897" s="103">
        <f>(G897-H897)</f>
        <v/>
      </c>
      <c r="J897" s="57">
        <f>(E897+I897)</f>
        <v/>
      </c>
      <c r="K897" s="57">
        <f>(J897/B897)*1000</f>
        <v/>
      </c>
      <c r="L897" s="2">
        <f>E897/J897</f>
        <v/>
      </c>
      <c r="O897" t="s">
        <v>608</v>
      </c>
      <c r="P897" t="n">
        <v>77.8</v>
      </c>
      <c r="R897" t="s">
        <v>533</v>
      </c>
      <c r="S897" t="n">
        <v>90.39999999999999</v>
      </c>
    </row>
    <row customHeight="1" ht="15.75" r="898" s="129" spans="1:56">
      <c r="A898" s="16" t="s">
        <v>200</v>
      </c>
      <c r="B898" s="106">
        <f>AVERAGE(B858:B887)</f>
        <v/>
      </c>
      <c r="C898" s="107" t="n"/>
      <c r="D898" s="107" t="n"/>
      <c r="E898" s="5">
        <f>AVERAGE(E858:E887)</f>
        <v/>
      </c>
      <c r="F898" s="106">
        <f>AVERAGE(F858:F887)</f>
        <v/>
      </c>
      <c r="G898" s="107" t="n"/>
      <c r="H898" s="107" t="n"/>
      <c r="I898" s="5">
        <f>AVERAGE(I858:I887)</f>
        <v/>
      </c>
      <c r="J898" s="106">
        <f>AVERAGE(J858:J887)</f>
        <v/>
      </c>
      <c r="K898" s="106">
        <f>AVERAGE(K858:K887)</f>
        <v/>
      </c>
      <c r="L898" s="106">
        <f>AVERAGE(L858:L887)</f>
        <v/>
      </c>
    </row>
    <row customHeight="1" ht="15.75" r="899" s="129" spans="1:56" thickBot="1">
      <c r="A899" s="17" t="s">
        <v>14</v>
      </c>
      <c r="B899" s="6">
        <f>STDEV(B858:B887)/SQRT(COUNTA(B858:B887))</f>
        <v/>
      </c>
      <c r="C899" s="108" t="n"/>
      <c r="D899" s="108" t="n"/>
      <c r="E899" s="8" t="n"/>
      <c r="F899" s="6">
        <f>STDEV(F858:F887)/SQRT(COUNTA(F858:F887))</f>
        <v/>
      </c>
      <c r="G899" s="108" t="n"/>
      <c r="H899" s="108" t="n"/>
      <c r="I899" s="8" t="n"/>
      <c r="J899" s="6">
        <f>STDEV(J858:J887)/SQRT(COUNTA(J858:J887))</f>
        <v/>
      </c>
      <c r="K899" s="6">
        <f>STDEV(K858:K887)/SQRT(COUNTA(K858:K887))</f>
        <v/>
      </c>
      <c r="L899" s="6">
        <f>STDEV(L858:L887)/SQRT(COUNTA(L858:L887))</f>
        <v/>
      </c>
    </row>
    <row customHeight="1" ht="15.75" r="900" s="129" spans="1:56" thickBot="1">
      <c r="A900" s="76" t="n"/>
      <c r="B900" s="77" t="n"/>
      <c r="C900" s="113" t="n"/>
      <c r="D900" s="114" t="n"/>
      <c r="E900" s="115" t="n"/>
      <c r="F900" s="78" t="n"/>
      <c r="G900" s="114" t="n"/>
      <c r="H900" s="113" t="n"/>
      <c r="I900" s="115" t="n"/>
      <c r="J900" s="79" t="n"/>
      <c r="K900" s="79" t="n"/>
      <c r="L900" s="80" t="n"/>
    </row>
    <row customHeight="1" ht="15.75" r="901" s="129" spans="1:56" thickBot="1">
      <c r="A901" s="14" t="s">
        <v>721</v>
      </c>
      <c r="B901" s="54" t="n"/>
      <c r="C901" s="127" t="s">
        <v>17</v>
      </c>
      <c r="F901" s="58" t="n"/>
      <c r="G901" s="127" t="s">
        <v>18</v>
      </c>
      <c r="J901" s="132" t="s">
        <v>19</v>
      </c>
    </row>
    <row customHeight="1" ht="15.75" r="902" s="129" spans="1:56" thickBot="1">
      <c r="A902" s="38" t="s">
        <v>722</v>
      </c>
      <c r="B902" s="9" t="s">
        <v>22</v>
      </c>
      <c r="C902" s="99" t="s">
        <v>23</v>
      </c>
      <c r="D902" s="100" t="s">
        <v>24</v>
      </c>
      <c r="E902" s="43" t="s">
        <v>25</v>
      </c>
      <c r="F902" s="59" t="s">
        <v>26</v>
      </c>
      <c r="G902" s="101" t="s">
        <v>23</v>
      </c>
      <c r="H902" s="102" t="s">
        <v>24</v>
      </c>
      <c r="I902" s="43" t="s">
        <v>25</v>
      </c>
      <c r="J902" s="61" t="s">
        <v>27</v>
      </c>
      <c r="K902" s="62" t="s">
        <v>28</v>
      </c>
      <c r="L902" s="63" t="s">
        <v>29</v>
      </c>
    </row>
    <row customHeight="1" ht="15.75" r="903" s="129" spans="1:56">
      <c r="A903" s="15" t="s">
        <v>31</v>
      </c>
      <c r="B903" t="s">
        <v>566</v>
      </c>
      <c r="C903" t="n">
        <v>76.09999999999999</v>
      </c>
      <c r="E903" s="103">
        <f>(C903-D903)</f>
        <v/>
      </c>
      <c r="F903" s="45">
        <f>((E903*0.2*0.8*1000)/B903)/1</f>
        <v/>
      </c>
      <c r="G903" t="n">
        <v>89.40000000000001</v>
      </c>
      <c r="I903" s="103">
        <f>(G903-H903)</f>
        <v/>
      </c>
      <c r="J903" s="57">
        <f>(E903+I903)</f>
        <v/>
      </c>
      <c r="K903" s="57">
        <f>(J903/B903)*1000</f>
        <v/>
      </c>
      <c r="L903" s="2">
        <f>E903/J903</f>
        <v/>
      </c>
      <c r="O903" t="s">
        <v>543</v>
      </c>
      <c r="R903" t="s">
        <v>717</v>
      </c>
    </row>
    <row customHeight="1" ht="15.75" r="904" s="129" spans="1:56">
      <c r="A904" s="15" t="s">
        <v>36</v>
      </c>
      <c r="B904" t="s">
        <v>568</v>
      </c>
      <c r="C904" t="n">
        <v>86.59999999999999</v>
      </c>
      <c r="E904" s="103">
        <f>(C904-D904)</f>
        <v/>
      </c>
      <c r="F904" s="45">
        <f>((E904*0.2*0.8*1000)/B904)/1</f>
        <v/>
      </c>
      <c r="G904" t="n">
        <v>88.5</v>
      </c>
      <c r="I904" s="103">
        <f>(G904-H904)</f>
        <v/>
      </c>
      <c r="J904" s="57">
        <f>(E904+I904)</f>
        <v/>
      </c>
      <c r="K904" s="57">
        <f>(J904/B904)*1000</f>
        <v/>
      </c>
      <c r="L904" s="2">
        <f>E904/J904</f>
        <v/>
      </c>
      <c r="O904" t="s">
        <v>501</v>
      </c>
      <c r="R904" t="s">
        <v>610</v>
      </c>
    </row>
    <row customHeight="1" ht="15.75" r="905" s="129" spans="1:56">
      <c r="A905" s="15" t="s">
        <v>41</v>
      </c>
      <c r="B905" t="s">
        <v>571</v>
      </c>
      <c r="C905" t="n">
        <v>79.09999999999999</v>
      </c>
      <c r="E905" s="103">
        <f>(C905-D905)</f>
        <v/>
      </c>
      <c r="F905" s="45">
        <f>((E905*0.2*0.8*1000)/B905)/1</f>
        <v/>
      </c>
      <c r="G905" t="n">
        <v>77.7</v>
      </c>
      <c r="I905" s="103">
        <f>(G905-H905)</f>
        <v/>
      </c>
      <c r="J905" s="57">
        <f>(E905+I905)</f>
        <v/>
      </c>
      <c r="K905" s="57">
        <f>(J905/B905)*1000</f>
        <v/>
      </c>
      <c r="L905" s="2">
        <f>E905/J905</f>
        <v/>
      </c>
      <c r="O905" t="s">
        <v>622</v>
      </c>
      <c r="R905" t="s">
        <v>537</v>
      </c>
    </row>
    <row customHeight="1" ht="15.75" r="906" s="129" spans="1:56">
      <c r="A906" s="15" t="s">
        <v>46</v>
      </c>
      <c r="B906" t="s">
        <v>572</v>
      </c>
      <c r="C906" t="n">
        <v>83.2</v>
      </c>
      <c r="E906" s="103">
        <f>(C906-D906)</f>
        <v/>
      </c>
      <c r="F906" s="45">
        <f>((E906*0.2*0.8*1000)/B906)/1</f>
        <v/>
      </c>
      <c r="G906" t="n">
        <v>84.2</v>
      </c>
      <c r="I906" s="103">
        <f>(G906-H906)</f>
        <v/>
      </c>
      <c r="J906" s="57">
        <f>(E906+I906)</f>
        <v/>
      </c>
      <c r="K906" s="57">
        <f>(J906/B906)*1000</f>
        <v/>
      </c>
      <c r="L906" s="2">
        <f>E906/J906</f>
        <v/>
      </c>
      <c r="O906" t="s">
        <v>659</v>
      </c>
      <c r="R906" t="s">
        <v>662</v>
      </c>
    </row>
    <row customHeight="1" ht="15.75" r="907" s="129" spans="1:56">
      <c r="A907" s="15" t="s">
        <v>50</v>
      </c>
      <c r="B907" t="s">
        <v>575</v>
      </c>
      <c r="C907" t="n">
        <v>76.40000000000001</v>
      </c>
      <c r="E907" s="103">
        <f>(C907-D907)</f>
        <v/>
      </c>
      <c r="F907" s="45">
        <f>((E907*0.2*0.8*1000)/B907)/1</f>
        <v/>
      </c>
      <c r="G907" t="n">
        <v>90.90000000000001</v>
      </c>
      <c r="I907" s="103">
        <f>(G907-H907)</f>
        <v/>
      </c>
      <c r="J907" s="57">
        <f>(E907+I907)</f>
        <v/>
      </c>
      <c r="K907" s="57">
        <f>(J907/B907)*1000</f>
        <v/>
      </c>
      <c r="L907" s="2">
        <f>E907/J907</f>
        <v/>
      </c>
      <c r="O907" t="s">
        <v>506</v>
      </c>
      <c r="R907" t="s">
        <v>714</v>
      </c>
    </row>
    <row customHeight="1" ht="15.75" r="908" s="129" spans="1:56">
      <c r="A908" s="15" t="s">
        <v>54</v>
      </c>
      <c r="B908" t="s">
        <v>577</v>
      </c>
      <c r="C908" t="n">
        <v>82.7</v>
      </c>
      <c r="E908" s="103">
        <f>(C908-D908)</f>
        <v/>
      </c>
      <c r="F908" s="45">
        <f>((E908*0.2*0.8*1000)/B908)/1</f>
        <v/>
      </c>
      <c r="G908" t="n">
        <v>78.59999999999999</v>
      </c>
      <c r="I908" s="103">
        <f>(G908-H908)</f>
        <v/>
      </c>
      <c r="J908" s="57">
        <f>(E908+I908)</f>
        <v/>
      </c>
      <c r="K908" s="57">
        <f>(J908/B908)*1000</f>
        <v/>
      </c>
      <c r="L908" s="2">
        <f>E908/J908</f>
        <v/>
      </c>
      <c r="O908" t="s">
        <v>530</v>
      </c>
      <c r="R908" t="s">
        <v>500</v>
      </c>
    </row>
    <row customHeight="1" ht="15.75" r="909" s="129" spans="1:56">
      <c r="A909" s="15" t="s">
        <v>58</v>
      </c>
      <c r="B909" t="s">
        <v>579</v>
      </c>
      <c r="C909" t="n">
        <v>87.09999999999999</v>
      </c>
      <c r="E909" s="103">
        <f>(C909-D909)</f>
        <v/>
      </c>
      <c r="F909" s="45">
        <f>((E909*0.2*0.8*1000)/B909)/1</f>
        <v/>
      </c>
      <c r="G909" t="n">
        <v>84</v>
      </c>
      <c r="I909" s="103">
        <f>(G909-H909)</f>
        <v/>
      </c>
      <c r="J909" s="57">
        <f>(E909+I909)</f>
        <v/>
      </c>
      <c r="K909" s="57">
        <f>(J909/B909)*1000</f>
        <v/>
      </c>
      <c r="L909" s="2">
        <f>E909/J909</f>
        <v/>
      </c>
      <c r="O909" t="s">
        <v>664</v>
      </c>
      <c r="R909" t="s">
        <v>512</v>
      </c>
    </row>
    <row customHeight="1" ht="15.75" r="910" s="129" spans="1:56">
      <c r="A910" s="15" t="s">
        <v>62</v>
      </c>
      <c r="B910" t="s">
        <v>580</v>
      </c>
      <c r="C910" t="n">
        <v>77.7</v>
      </c>
      <c r="E910" s="103">
        <f>(C910-D910)</f>
        <v/>
      </c>
      <c r="F910" s="45">
        <f>((E910*0.2*0.8*1000)/B910)/1</f>
        <v/>
      </c>
      <c r="G910" t="n">
        <v>85.8</v>
      </c>
      <c r="I910" s="103">
        <f>(G910-H910)</f>
        <v/>
      </c>
      <c r="J910" s="57">
        <f>(E910+I910)</f>
        <v/>
      </c>
      <c r="K910" s="57">
        <f>(J910/B910)*1000</f>
        <v/>
      </c>
      <c r="L910" s="2">
        <f>E910/J910</f>
        <v/>
      </c>
      <c r="O910" t="s">
        <v>537</v>
      </c>
      <c r="R910" t="s">
        <v>713</v>
      </c>
    </row>
    <row customHeight="1" ht="15.75" r="911" s="129" spans="1:56">
      <c r="A911" s="15" t="s">
        <v>67</v>
      </c>
      <c r="B911" t="s">
        <v>583</v>
      </c>
      <c r="C911" t="n">
        <v>77.09999999999999</v>
      </c>
      <c r="E911" s="103">
        <f>(C911-D911)</f>
        <v/>
      </c>
      <c r="F911" s="45">
        <f>((E911*0.2*0.8*1000)/B911)/1</f>
        <v/>
      </c>
      <c r="G911" t="n">
        <v>88.8</v>
      </c>
      <c r="I911" s="103">
        <f>(G911-H911)</f>
        <v/>
      </c>
      <c r="J911" s="57">
        <f>(E911+I911)</f>
        <v/>
      </c>
      <c r="K911" s="57">
        <f>(J911/B911)*1000</f>
        <v/>
      </c>
      <c r="L911" s="2">
        <f>E911/J911</f>
        <v/>
      </c>
      <c r="O911" t="s">
        <v>635</v>
      </c>
      <c r="R911" t="s">
        <v>524</v>
      </c>
    </row>
    <row customHeight="1" ht="15.75" r="912" s="129" spans="1:56">
      <c r="A912" s="15" t="s">
        <v>71</v>
      </c>
      <c r="B912" t="s">
        <v>584</v>
      </c>
      <c r="C912" t="n">
        <v>85</v>
      </c>
      <c r="E912" s="103">
        <f>(C912-D912)</f>
        <v/>
      </c>
      <c r="F912" s="45">
        <f>((E912*0.2*0.8*1000)/B912)/1</f>
        <v/>
      </c>
      <c r="G912" t="n">
        <v>80.40000000000001</v>
      </c>
      <c r="I912" s="103">
        <f>(G912-H912)</f>
        <v/>
      </c>
      <c r="J912" s="57">
        <f>(E912+I912)</f>
        <v/>
      </c>
      <c r="K912" s="57">
        <f>(J912/B912)*1000</f>
        <v/>
      </c>
      <c r="L912" s="2">
        <f>E912/J912</f>
        <v/>
      </c>
      <c r="O912" t="s">
        <v>649</v>
      </c>
      <c r="R912" t="s">
        <v>694</v>
      </c>
    </row>
    <row customHeight="1" ht="15.75" r="913" s="129" spans="1:56">
      <c r="A913" s="15" t="s">
        <v>75</v>
      </c>
      <c r="B913" t="s">
        <v>585</v>
      </c>
      <c r="C913" t="n">
        <v>88.09999999999999</v>
      </c>
      <c r="E913" s="103">
        <f>(C913-D913)</f>
        <v/>
      </c>
      <c r="F913" s="45">
        <f>((E913*0.2*0.8*1000)/B913)/1</f>
        <v/>
      </c>
      <c r="G913" t="n">
        <v>80.8</v>
      </c>
      <c r="I913" s="103">
        <f>(G913-H913)</f>
        <v/>
      </c>
      <c r="J913" s="57">
        <f>(E913+I913)</f>
        <v/>
      </c>
      <c r="K913" s="57">
        <f>(J913/B913)*1000</f>
        <v/>
      </c>
      <c r="L913" s="2">
        <f>E913/J913</f>
        <v/>
      </c>
      <c r="O913" t="s">
        <v>516</v>
      </c>
      <c r="R913" t="s">
        <v>581</v>
      </c>
    </row>
    <row customHeight="1" ht="15.75" r="914" s="129" spans="1:56">
      <c r="A914" s="15" t="s">
        <v>78</v>
      </c>
      <c r="B914" t="s">
        <v>586</v>
      </c>
      <c r="C914" t="n">
        <v>83.90000000000001</v>
      </c>
      <c r="E914" s="103">
        <f>(C914-D914)</f>
        <v/>
      </c>
      <c r="F914" s="45">
        <f>((E914*0.2*0.8*1000)/B914)/1</f>
        <v/>
      </c>
      <c r="G914" t="n">
        <v>85</v>
      </c>
      <c r="I914" s="103">
        <f>(G914-H914)</f>
        <v/>
      </c>
      <c r="J914" s="57">
        <f>(E914+I914)</f>
        <v/>
      </c>
      <c r="K914" s="57">
        <f>(J914/B914)*1000</f>
        <v/>
      </c>
      <c r="L914" s="2">
        <f>E914/J914</f>
        <v/>
      </c>
      <c r="O914" t="s">
        <v>693</v>
      </c>
      <c r="R914" t="s">
        <v>649</v>
      </c>
    </row>
    <row customHeight="1" ht="15.75" r="915" s="129" spans="1:56">
      <c r="A915" s="15" t="s">
        <v>81</v>
      </c>
      <c r="B915" t="s">
        <v>588</v>
      </c>
      <c r="C915" s="104" t="n">
        <v>79.59999999999999</v>
      </c>
      <c r="D915" s="105" t="n"/>
      <c r="E915" s="103">
        <f>(C915-D915)</f>
        <v/>
      </c>
      <c r="F915" s="45">
        <f>((E915*0.2*0.8*1000)/B915)/1</f>
        <v/>
      </c>
      <c r="G915" t="n">
        <v>89.5</v>
      </c>
      <c r="I915" s="103">
        <f>(G915-H915)</f>
        <v/>
      </c>
      <c r="J915" s="57">
        <f>(E915+I915)</f>
        <v/>
      </c>
      <c r="K915" s="57">
        <f>(J915/B915)*1000</f>
        <v/>
      </c>
      <c r="L915" s="2">
        <f>E915/J915</f>
        <v/>
      </c>
      <c r="O915" t="s">
        <v>616</v>
      </c>
      <c r="R915" t="s">
        <v>703</v>
      </c>
    </row>
    <row customHeight="1" ht="15.75" r="916" s="129" spans="1:56">
      <c r="A916" s="15" t="s">
        <v>85</v>
      </c>
      <c r="B916" t="s">
        <v>588</v>
      </c>
      <c r="C916" s="104" t="n">
        <v>89.8</v>
      </c>
      <c r="D916" s="105" t="n"/>
      <c r="E916" s="103">
        <f>(C916-D916)</f>
        <v/>
      </c>
      <c r="F916" s="45">
        <f>((E916*0.2*0.8*1000)/B916)/1</f>
        <v/>
      </c>
      <c r="G916" t="n">
        <v>91.40000000000001</v>
      </c>
      <c r="I916" s="103">
        <f>(G916-H916)</f>
        <v/>
      </c>
      <c r="J916" s="57">
        <f>(E916+I916)</f>
        <v/>
      </c>
      <c r="K916" s="57">
        <f>(J916/B916)*1000</f>
        <v/>
      </c>
      <c r="L916" s="2">
        <f>E916/J916</f>
        <v/>
      </c>
      <c r="O916" t="s">
        <v>640</v>
      </c>
      <c r="R916" t="s">
        <v>723</v>
      </c>
    </row>
    <row customHeight="1" ht="15.75" r="917" s="129" spans="1:56">
      <c r="A917" s="15" t="s">
        <v>89</v>
      </c>
      <c r="B917" t="s">
        <v>572</v>
      </c>
      <c r="C917" s="104" t="n">
        <v>87.90000000000001</v>
      </c>
      <c r="D917" s="105" t="n"/>
      <c r="E917" s="103">
        <f>(C917-D917)</f>
        <v/>
      </c>
      <c r="F917" s="45">
        <f>((E917*0.2*0.8*1000)/B917)/1</f>
        <v/>
      </c>
      <c r="G917" t="n">
        <v>84.59999999999999</v>
      </c>
      <c r="I917" s="103">
        <f>(G917-H917)</f>
        <v/>
      </c>
      <c r="J917" s="57">
        <f>(E917+I917)</f>
        <v/>
      </c>
      <c r="K917" s="57">
        <f>(J917/B917)*1000</f>
        <v/>
      </c>
      <c r="L917" s="2">
        <f>E917/J917</f>
        <v/>
      </c>
      <c r="O917" t="s">
        <v>719</v>
      </c>
      <c r="R917" t="s">
        <v>707</v>
      </c>
    </row>
    <row customHeight="1" ht="15.75" r="918" s="129" spans="1:56">
      <c r="A918" s="15" t="s">
        <v>94</v>
      </c>
      <c r="B918" t="s">
        <v>590</v>
      </c>
      <c r="C918" s="104" t="n">
        <v>79.8</v>
      </c>
      <c r="D918" s="105" t="n"/>
      <c r="E918" s="103">
        <f>(C918-D918)</f>
        <v/>
      </c>
      <c r="F918" s="45">
        <f>((E918*0.2*0.8*1000)/B918)/1</f>
        <v/>
      </c>
      <c r="G918" t="n">
        <v>84.40000000000001</v>
      </c>
      <c r="I918" s="103">
        <f>(G918-H918)</f>
        <v/>
      </c>
      <c r="J918" s="57">
        <f>(E918+I918)</f>
        <v/>
      </c>
      <c r="K918" s="57">
        <f>(J918/B918)*1000</f>
        <v/>
      </c>
      <c r="L918" s="2">
        <f>E918/J918</f>
        <v/>
      </c>
      <c r="O918" t="s">
        <v>554</v>
      </c>
      <c r="R918" t="s">
        <v>702</v>
      </c>
    </row>
    <row customHeight="1" ht="15.75" r="919" s="129" spans="1:56">
      <c r="A919" s="15" t="s">
        <v>99</v>
      </c>
      <c r="B919" t="s">
        <v>572</v>
      </c>
      <c r="C919" s="104" t="n">
        <v>86.59999999999999</v>
      </c>
      <c r="D919" s="105" t="n"/>
      <c r="E919" s="103">
        <f>(C919-D919)</f>
        <v/>
      </c>
      <c r="F919" s="45">
        <f>((E919*0.2*0.8*1000)/B919)/1</f>
        <v/>
      </c>
      <c r="G919" t="n">
        <v>94</v>
      </c>
      <c r="I919" s="103">
        <f>(G919-H919)</f>
        <v/>
      </c>
      <c r="J919" s="57">
        <f>(E919+I919)</f>
        <v/>
      </c>
      <c r="K919" s="57">
        <f>(J919/B919)*1000</f>
        <v/>
      </c>
      <c r="L919" s="2">
        <f>E919/J919</f>
        <v/>
      </c>
      <c r="O919" t="s">
        <v>501</v>
      </c>
      <c r="R919" t="s">
        <v>686</v>
      </c>
    </row>
    <row customHeight="1" ht="15.75" r="920" s="129" spans="1:56">
      <c r="A920" s="15" t="s">
        <v>103</v>
      </c>
      <c r="B920" t="s">
        <v>593</v>
      </c>
      <c r="C920" s="104" t="n">
        <v>83.40000000000001</v>
      </c>
      <c r="D920" s="105" t="n"/>
      <c r="E920" s="103">
        <f>(C920-D920)</f>
        <v/>
      </c>
      <c r="F920" s="45">
        <f>((E920*0.2*0.8*1000)/B920)/1</f>
        <v/>
      </c>
      <c r="G920" t="n">
        <v>81</v>
      </c>
      <c r="I920" s="103">
        <f>(G920-H920)</f>
        <v/>
      </c>
      <c r="J920" s="57">
        <f>(E920+I920)</f>
        <v/>
      </c>
      <c r="K920" s="57">
        <f>(J920/B920)*1000</f>
        <v/>
      </c>
      <c r="L920" s="2">
        <f>E920/J920</f>
        <v/>
      </c>
      <c r="O920" t="s">
        <v>515</v>
      </c>
      <c r="R920" t="s">
        <v>663</v>
      </c>
    </row>
    <row customHeight="1" ht="15.75" r="921" s="129" spans="1:56">
      <c r="A921" s="15" t="s">
        <v>108</v>
      </c>
      <c r="B921" t="s">
        <v>594</v>
      </c>
      <c r="C921" s="104" t="n">
        <v>78</v>
      </c>
      <c r="D921" s="105" t="n"/>
      <c r="E921" s="103">
        <f>(C921-D921)</f>
        <v/>
      </c>
      <c r="F921" s="45">
        <f>((E921*0.2*0.8*1000)/B921)/1</f>
        <v/>
      </c>
      <c r="G921" t="n">
        <v>84.8</v>
      </c>
      <c r="I921" s="103">
        <f>(G921-H921)</f>
        <v/>
      </c>
      <c r="J921" s="57">
        <f>(E921+I921)</f>
        <v/>
      </c>
      <c r="K921" s="57">
        <f>(J921/B921)*1000</f>
        <v/>
      </c>
      <c r="L921" s="2">
        <f>E921/J921</f>
        <v/>
      </c>
      <c r="O921" t="s">
        <v>507</v>
      </c>
      <c r="R921" t="s">
        <v>661</v>
      </c>
    </row>
    <row customHeight="1" ht="15.75" r="922" s="129" spans="1:56">
      <c r="A922" s="15" t="s">
        <v>113</v>
      </c>
      <c r="B922" t="s">
        <v>596</v>
      </c>
      <c r="C922" s="104" t="n">
        <v>78</v>
      </c>
      <c r="D922" s="105" t="n"/>
      <c r="E922" s="103">
        <f>(C922-D922)</f>
        <v/>
      </c>
      <c r="F922" s="45">
        <f>((E922*0.2*0.8*1000)/B922)/1</f>
        <v/>
      </c>
      <c r="G922" t="n">
        <v>92.59999999999999</v>
      </c>
      <c r="I922" s="103">
        <f>(G922-H922)</f>
        <v/>
      </c>
      <c r="J922" s="57">
        <f>(E922+I922)</f>
        <v/>
      </c>
      <c r="K922" s="57">
        <f>(J922/B922)*1000</f>
        <v/>
      </c>
      <c r="L922" s="2">
        <f>E922/J922</f>
        <v/>
      </c>
      <c r="O922" t="s">
        <v>507</v>
      </c>
      <c r="R922" t="s">
        <v>561</v>
      </c>
    </row>
    <row customHeight="1" ht="15.75" r="923" s="129" spans="1:56">
      <c r="A923" s="15" t="s">
        <v>117</v>
      </c>
      <c r="B923" t="s">
        <v>598</v>
      </c>
      <c r="C923" s="104" t="n">
        <v>90.09999999999999</v>
      </c>
      <c r="D923" s="105" t="n"/>
      <c r="E923" s="103">
        <f>(C923-D923)</f>
        <v/>
      </c>
      <c r="F923" s="45">
        <f>((E923*0.2*0.8*1000)/B923)/1</f>
        <v/>
      </c>
      <c r="G923" t="n">
        <v>93.5</v>
      </c>
      <c r="I923" s="103">
        <f>(G923-H923)</f>
        <v/>
      </c>
      <c r="J923" s="57">
        <f>(E923+I923)</f>
        <v/>
      </c>
      <c r="K923" s="57">
        <f>(J923/B923)*1000</f>
        <v/>
      </c>
      <c r="L923" s="2">
        <f>E923/J923</f>
        <v/>
      </c>
      <c r="O923" t="s">
        <v>498</v>
      </c>
      <c r="R923" t="s">
        <v>589</v>
      </c>
    </row>
    <row customHeight="1" ht="15.75" r="924" s="129" spans="1:56">
      <c r="A924" s="15" t="s">
        <v>120</v>
      </c>
      <c r="B924" t="s">
        <v>600</v>
      </c>
      <c r="C924" s="104" t="n">
        <v>78.40000000000001</v>
      </c>
      <c r="D924" s="105" t="n"/>
      <c r="E924" s="103">
        <f>(C924-D924)</f>
        <v/>
      </c>
      <c r="F924" s="45">
        <f>((E924*0.2*0.8*1000)/B924)/1</f>
        <v/>
      </c>
      <c r="G924" t="n">
        <v>77.3</v>
      </c>
      <c r="I924" s="103">
        <f>(G924-H924)</f>
        <v/>
      </c>
      <c r="J924" s="57">
        <f>(E924+I924)</f>
        <v/>
      </c>
      <c r="K924" s="57">
        <f>(J924/B924)*1000</f>
        <v/>
      </c>
      <c r="L924" s="2">
        <f>E924/J924</f>
        <v/>
      </c>
      <c r="O924" t="s">
        <v>680</v>
      </c>
      <c r="R924" t="s">
        <v>521</v>
      </c>
    </row>
    <row customHeight="1" ht="15.75" r="925" s="129" spans="1:56">
      <c r="A925" s="15" t="s">
        <v>125</v>
      </c>
      <c r="B925" t="s">
        <v>603</v>
      </c>
      <c r="C925" s="104" t="n">
        <v>87</v>
      </c>
      <c r="D925" s="105" t="n"/>
      <c r="E925" s="103">
        <f>(C925-D925)</f>
        <v/>
      </c>
      <c r="F925" s="45">
        <f>((E925*0.2*0.8*1000)/B925)/1</f>
        <v/>
      </c>
      <c r="G925" t="n">
        <v>83.7</v>
      </c>
      <c r="I925" s="103">
        <f>(G925-H925)</f>
        <v/>
      </c>
      <c r="J925" s="57">
        <f>(E925+I925)</f>
        <v/>
      </c>
      <c r="K925" s="57">
        <f>(J925/B925)*1000</f>
        <v/>
      </c>
      <c r="L925" s="2">
        <f>E925/J925</f>
        <v/>
      </c>
      <c r="O925" t="s">
        <v>559</v>
      </c>
      <c r="R925" t="s">
        <v>672</v>
      </c>
    </row>
    <row customHeight="1" ht="15.75" r="926" s="129" spans="1:56">
      <c r="A926" s="15" t="s">
        <v>130</v>
      </c>
      <c r="B926" t="s">
        <v>606</v>
      </c>
      <c r="C926" s="104" t="n">
        <v>84.09999999999999</v>
      </c>
      <c r="D926" s="105" t="n"/>
      <c r="E926" s="103">
        <f>(C926-D926)</f>
        <v/>
      </c>
      <c r="F926" s="45">
        <f>((E926*0.2*0.8*1000)/B926)/1</f>
        <v/>
      </c>
      <c r="G926" t="n">
        <v>92.7</v>
      </c>
      <c r="I926" s="103">
        <f>(G926-H926)</f>
        <v/>
      </c>
      <c r="J926" s="57">
        <f>(E926+I926)</f>
        <v/>
      </c>
      <c r="K926" s="57">
        <f>(J926/B926)*1000</f>
        <v/>
      </c>
      <c r="L926" s="2">
        <f>E926/J926</f>
        <v/>
      </c>
      <c r="O926" t="s">
        <v>637</v>
      </c>
      <c r="R926" t="s">
        <v>724</v>
      </c>
    </row>
    <row customHeight="1" ht="15.75" r="927" s="129" spans="1:56">
      <c r="A927" s="15" t="s">
        <v>134</v>
      </c>
      <c r="B927" t="s">
        <v>609</v>
      </c>
      <c r="C927" s="104" t="n">
        <v>86.7</v>
      </c>
      <c r="D927" s="105" t="n"/>
      <c r="E927" s="103">
        <f>(C927-D927)</f>
        <v/>
      </c>
      <c r="F927" s="45">
        <f>((E927*0.2*0.8*1000)/B927)/1</f>
        <v/>
      </c>
      <c r="G927" t="n">
        <v>90.3</v>
      </c>
      <c r="I927" s="103">
        <f>(G927-H927)</f>
        <v/>
      </c>
      <c r="J927" s="57">
        <f>(E927+I927)</f>
        <v/>
      </c>
      <c r="K927" s="57">
        <f>(J927/B927)*1000</f>
        <v/>
      </c>
      <c r="L927" s="2">
        <f>E927/J927</f>
        <v/>
      </c>
      <c r="O927" t="s">
        <v>570</v>
      </c>
      <c r="R927" t="s">
        <v>725</v>
      </c>
    </row>
    <row customHeight="1" ht="15.75" r="928" s="129" spans="1:56">
      <c r="A928" s="15" t="s">
        <v>138</v>
      </c>
      <c r="B928" t="s">
        <v>603</v>
      </c>
      <c r="C928" s="104" t="n">
        <v>77.09999999999999</v>
      </c>
      <c r="D928" s="105" t="n"/>
      <c r="E928" s="103">
        <f>(C928-D928)</f>
        <v/>
      </c>
      <c r="F928" s="45">
        <f>((E928*0.2*0.8*1000)/B928)/1</f>
        <v/>
      </c>
      <c r="G928" t="n">
        <v>88.09999999999999</v>
      </c>
      <c r="I928" s="103">
        <f>(G928-H928)</f>
        <v/>
      </c>
      <c r="J928" s="57">
        <f>(E928+I928)</f>
        <v/>
      </c>
      <c r="K928" s="57">
        <f>(J928/B928)*1000</f>
        <v/>
      </c>
      <c r="L928" s="2">
        <f>E928/J928</f>
        <v/>
      </c>
      <c r="O928" t="s">
        <v>635</v>
      </c>
      <c r="R928" t="s">
        <v>516</v>
      </c>
    </row>
    <row customHeight="1" ht="15.75" r="929" s="129" spans="1:56">
      <c r="A929" s="15" t="s">
        <v>143</v>
      </c>
      <c r="B929" t="s">
        <v>612</v>
      </c>
      <c r="C929" s="104" t="n">
        <v>86</v>
      </c>
      <c r="D929" s="105" t="n"/>
      <c r="E929" s="103">
        <f>(C929-D929)</f>
        <v/>
      </c>
      <c r="F929" s="45">
        <f>((E929*0.2*0.8*1000)/B929)/1</f>
        <v/>
      </c>
      <c r="G929" t="n">
        <v>83.5</v>
      </c>
      <c r="I929" s="103">
        <f>(G929-H929)</f>
        <v/>
      </c>
      <c r="J929" s="57">
        <f>(E929+I929)</f>
        <v/>
      </c>
      <c r="K929" s="57">
        <f>(J929/B929)*1000</f>
        <v/>
      </c>
      <c r="L929" s="2">
        <f>E929/J929</f>
        <v/>
      </c>
      <c r="O929" t="s">
        <v>534</v>
      </c>
      <c r="R929" t="s">
        <v>629</v>
      </c>
    </row>
    <row customHeight="1" ht="15.75" r="930" s="129" spans="1:56">
      <c r="A930" s="15" t="s">
        <v>148</v>
      </c>
      <c r="B930" t="s">
        <v>615</v>
      </c>
      <c r="C930" s="104" t="n">
        <v>75.90000000000001</v>
      </c>
      <c r="D930" s="105" t="n"/>
      <c r="E930" s="103">
        <f>(C930-D930)</f>
        <v/>
      </c>
      <c r="F930" s="45">
        <f>((E930*0.2*0.8*1000)/B930)/1</f>
        <v/>
      </c>
      <c r="G930" t="n">
        <v>84.90000000000001</v>
      </c>
      <c r="I930" s="103">
        <f>(G930-H930)</f>
        <v/>
      </c>
      <c r="J930" s="57">
        <f>(E930+I930)</f>
        <v/>
      </c>
      <c r="K930" s="57">
        <f>(J930/B930)*1000</f>
        <v/>
      </c>
      <c r="L930" s="2">
        <f>E930/J930</f>
        <v/>
      </c>
      <c r="O930" t="s">
        <v>726</v>
      </c>
      <c r="R930" t="s">
        <v>602</v>
      </c>
    </row>
    <row customHeight="1" ht="15.75" r="931" s="129" spans="1:56">
      <c r="A931" s="15" t="s">
        <v>150</v>
      </c>
      <c r="B931" t="s">
        <v>617</v>
      </c>
      <c r="C931" s="104" t="n">
        <v>91.3</v>
      </c>
      <c r="D931" s="105" t="n"/>
      <c r="E931" s="103">
        <f>(C931-D931)</f>
        <v/>
      </c>
      <c r="F931" s="45">
        <f>((E931*0.2*0.8*1000)/B931)/1</f>
        <v/>
      </c>
      <c r="G931" t="n">
        <v>94</v>
      </c>
      <c r="I931" s="103">
        <f>(G931-H931)</f>
        <v/>
      </c>
      <c r="J931" s="57">
        <f>(E931+I931)</f>
        <v/>
      </c>
      <c r="K931" s="57">
        <f>(J931/B931)*1000</f>
        <v/>
      </c>
      <c r="L931" s="2">
        <f>E931/J931</f>
        <v/>
      </c>
      <c r="O931" t="s">
        <v>553</v>
      </c>
      <c r="R931" t="s">
        <v>686</v>
      </c>
    </row>
    <row customHeight="1" ht="15.75" r="932" s="129" spans="1:56">
      <c r="A932" s="15" t="s">
        <v>155</v>
      </c>
      <c r="B932" t="s">
        <v>619</v>
      </c>
      <c r="C932" s="104" t="n">
        <v>88.3</v>
      </c>
      <c r="D932" s="105" t="n"/>
      <c r="E932" s="103">
        <f>(C932-D932)</f>
        <v/>
      </c>
      <c r="F932" s="45">
        <f>((E932*0.2*0.8*1000)/B932)/1</f>
        <v/>
      </c>
      <c r="G932" t="n">
        <v>80.5</v>
      </c>
      <c r="I932" s="103">
        <f>(G932-H932)</f>
        <v/>
      </c>
      <c r="J932" s="57">
        <f>(E932+I932)</f>
        <v/>
      </c>
      <c r="K932" s="57">
        <f>(J932/B932)*1000</f>
        <v/>
      </c>
      <c r="L932" s="2">
        <f>E932/J932</f>
        <v/>
      </c>
      <c r="O932" t="s">
        <v>633</v>
      </c>
      <c r="R932" t="s">
        <v>700</v>
      </c>
    </row>
    <row customHeight="1" ht="15.75" r="933" s="129" spans="1:56">
      <c r="A933" s="15" t="s">
        <v>159</v>
      </c>
      <c r="B933" t="s">
        <v>621</v>
      </c>
      <c r="C933" s="104" t="n">
        <v>84.5</v>
      </c>
      <c r="D933" s="104" t="n"/>
      <c r="E933" s="103">
        <f>(C933-D933)</f>
        <v/>
      </c>
      <c r="F933" s="45">
        <f>((E933*0.2*0.8*1000)/B933)/1</f>
        <v/>
      </c>
      <c r="G933" t="n">
        <v>77.2</v>
      </c>
      <c r="I933" s="103">
        <f>(G933-H933)</f>
        <v/>
      </c>
      <c r="J933" s="57">
        <f>(E933+I933)</f>
        <v/>
      </c>
      <c r="K933" s="57">
        <f>(J933/B933)*1000</f>
        <v/>
      </c>
      <c r="L933" s="2">
        <f>E933/J933</f>
        <v/>
      </c>
      <c r="O933" t="s">
        <v>683</v>
      </c>
      <c r="R933" t="s">
        <v>532</v>
      </c>
    </row>
    <row customHeight="1" ht="15.75" r="934" s="129" spans="1:56">
      <c r="A934" s="15" t="s">
        <v>163</v>
      </c>
      <c r="B934" t="s">
        <v>623</v>
      </c>
      <c r="C934" s="104" t="n">
        <v>91</v>
      </c>
      <c r="D934" s="104" t="n"/>
      <c r="E934" s="103">
        <f>(C934-D934)</f>
        <v/>
      </c>
      <c r="F934" s="45">
        <f>((E934*0.2*0.8*1000)/B934)/1</f>
        <v/>
      </c>
      <c r="G934" t="n">
        <v>89.2</v>
      </c>
      <c r="I934" s="103">
        <f>(G934-H934)</f>
        <v/>
      </c>
      <c r="J934" s="57">
        <f>(E934+I934)</f>
        <v/>
      </c>
      <c r="K934" s="57">
        <f>(J934/B934)*1000</f>
        <v/>
      </c>
      <c r="L934" s="2">
        <f>E934/J934</f>
        <v/>
      </c>
      <c r="O934" t="s">
        <v>684</v>
      </c>
      <c r="R934" t="s">
        <v>681</v>
      </c>
    </row>
    <row customHeight="1" ht="15.75" r="935" s="129" spans="1:56">
      <c r="A935" s="15" t="s">
        <v>167</v>
      </c>
      <c r="B935" t="s">
        <v>626</v>
      </c>
      <c r="C935" s="104" t="n">
        <v>81.59999999999999</v>
      </c>
      <c r="D935" s="104" t="n"/>
      <c r="E935" s="103">
        <f>(C935-D935)</f>
        <v/>
      </c>
      <c r="F935" s="45">
        <f>((E935*0.2*0.8*1000)/B935)/1</f>
        <v/>
      </c>
      <c r="G935" t="n">
        <v>77.8</v>
      </c>
      <c r="I935" s="103">
        <f>(G935-H935)</f>
        <v/>
      </c>
      <c r="J935" s="57">
        <f>(E935+I935)</f>
        <v/>
      </c>
      <c r="K935" s="57">
        <f>(J935/B935)*1000</f>
        <v/>
      </c>
      <c r="L935" s="2">
        <f>E935/J935</f>
        <v/>
      </c>
      <c r="O935" t="s">
        <v>608</v>
      </c>
      <c r="R935" t="s">
        <v>611</v>
      </c>
    </row>
    <row customHeight="1" ht="15.75" r="936" s="129" spans="1:56">
      <c r="A936" s="15" t="s">
        <v>171</v>
      </c>
      <c r="B936" t="s">
        <v>628</v>
      </c>
      <c r="C936" s="104" t="n">
        <v>84.7</v>
      </c>
      <c r="D936" s="104" t="n"/>
      <c r="E936" s="103">
        <f>(C936-D936)</f>
        <v/>
      </c>
      <c r="F936" s="45">
        <f>((E936*0.2*0.8*1000)/B936)/1</f>
        <v/>
      </c>
      <c r="G936" t="n">
        <v>85.5</v>
      </c>
      <c r="I936" s="103">
        <f>(G936-H936)</f>
        <v/>
      </c>
      <c r="J936" s="57">
        <f>(E936+I936)</f>
        <v/>
      </c>
      <c r="K936" s="57">
        <f>(J936/B936)*1000</f>
        <v/>
      </c>
      <c r="L936" s="2">
        <f>E936/J936</f>
        <v/>
      </c>
      <c r="O936" t="s">
        <v>679</v>
      </c>
      <c r="R936" t="s">
        <v>607</v>
      </c>
    </row>
    <row customHeight="1" ht="15.75" r="937" s="129" spans="1:56">
      <c r="A937" s="15" t="s">
        <v>175</v>
      </c>
      <c r="B937" t="s">
        <v>630</v>
      </c>
      <c r="C937" s="104" t="n">
        <v>86.8</v>
      </c>
      <c r="D937" s="104" t="n"/>
      <c r="E937" s="103">
        <f>(C937-D937)</f>
        <v/>
      </c>
      <c r="F937" s="45">
        <f>((E937*0.2*0.8*1000)/B937)/1</f>
        <v/>
      </c>
      <c r="G937" t="n">
        <v>77.2</v>
      </c>
      <c r="I937" s="103">
        <f>(G937-H937)</f>
        <v/>
      </c>
      <c r="J937" s="57">
        <f>(E937+I937)</f>
        <v/>
      </c>
      <c r="K937" s="57">
        <f>(J937/B937)*1000</f>
        <v/>
      </c>
      <c r="L937" s="2">
        <f>E937/J937</f>
        <v/>
      </c>
      <c r="O937" t="s">
        <v>656</v>
      </c>
      <c r="R937" t="s">
        <v>532</v>
      </c>
    </row>
    <row customHeight="1" ht="15.75" r="938" s="129" spans="1:56">
      <c r="A938" s="15" t="s">
        <v>178</v>
      </c>
      <c r="B938" t="s">
        <v>632</v>
      </c>
      <c r="C938" s="104" t="n">
        <v>75.59999999999999</v>
      </c>
      <c r="D938" s="104" t="n"/>
      <c r="E938" s="103">
        <f>(C938-D938)</f>
        <v/>
      </c>
      <c r="F938" s="45">
        <f>((E938*0.2*0.8*1000)/B938)/1</f>
        <v/>
      </c>
      <c r="G938" t="n">
        <v>84.09999999999999</v>
      </c>
      <c r="I938" s="103">
        <f>(G938-H938)</f>
        <v/>
      </c>
      <c r="J938" s="57">
        <f>(E938+I938)</f>
        <v/>
      </c>
      <c r="K938" s="57">
        <f>(J938/B938)*1000</f>
        <v/>
      </c>
      <c r="L938" s="2">
        <f>E938/J938</f>
        <v/>
      </c>
      <c r="O938" t="s">
        <v>685</v>
      </c>
      <c r="R938" t="s">
        <v>637</v>
      </c>
    </row>
    <row customHeight="1" ht="15.75" r="939" s="129" spans="1:56">
      <c r="A939" s="15" t="s">
        <v>182</v>
      </c>
      <c r="B939" t="s">
        <v>634</v>
      </c>
      <c r="C939" s="104" t="n">
        <v>89.59999999999999</v>
      </c>
      <c r="D939" s="104" t="n"/>
      <c r="E939" s="103">
        <f>(C939-D939)</f>
        <v/>
      </c>
      <c r="F939" s="45">
        <f>((E939*0.2*0.8*1000)/B939)/1</f>
        <v/>
      </c>
      <c r="G939" t="n">
        <v>79.5</v>
      </c>
      <c r="I939" s="103">
        <f>(G939-H939)</f>
        <v/>
      </c>
      <c r="J939" s="57">
        <f>(E939+I939)</f>
        <v/>
      </c>
      <c r="K939" s="57">
        <f>(J939/B939)*1000</f>
        <v/>
      </c>
      <c r="L939" s="2">
        <f>E939/J939</f>
        <v/>
      </c>
      <c r="O939" t="s">
        <v>569</v>
      </c>
      <c r="R939" t="s">
        <v>528</v>
      </c>
    </row>
    <row customHeight="1" ht="15.75" r="940" s="129" spans="1:56">
      <c r="A940" s="15" t="s">
        <v>187</v>
      </c>
      <c r="B940" t="s">
        <v>636</v>
      </c>
      <c r="C940" s="104" t="n">
        <v>75.8</v>
      </c>
      <c r="D940" s="104" t="n"/>
      <c r="E940" s="103">
        <f>(C940-D940)</f>
        <v/>
      </c>
      <c r="F940" s="45">
        <f>((E940*0.2*0.8*1000)/B940)/1</f>
        <v/>
      </c>
      <c r="G940" t="n">
        <v>86.3</v>
      </c>
      <c r="I940" s="103">
        <f>(G940-H940)</f>
        <v/>
      </c>
      <c r="J940" s="57">
        <f>(E940+I940)</f>
        <v/>
      </c>
      <c r="K940" s="57">
        <f>(J940/B940)*1000</f>
        <v/>
      </c>
      <c r="L940" s="2">
        <f>E940/J940</f>
        <v/>
      </c>
      <c r="O940" t="s">
        <v>727</v>
      </c>
      <c r="R940" t="s">
        <v>538</v>
      </c>
    </row>
    <row customHeight="1" ht="15.75" r="941" s="129" spans="1:56">
      <c r="A941" s="15" t="s">
        <v>191</v>
      </c>
      <c r="B941" t="s">
        <v>638</v>
      </c>
      <c r="C941" s="104" t="n">
        <v>87.09999999999999</v>
      </c>
      <c r="D941" s="104" t="n"/>
      <c r="E941" s="103">
        <f>(C941-D941)</f>
        <v/>
      </c>
      <c r="F941" s="45">
        <f>((E941*0.2*0.8*1000)/B941)/1</f>
        <v/>
      </c>
      <c r="G941" t="n">
        <v>88.2</v>
      </c>
      <c r="I941" s="103">
        <f>(G941-H941)</f>
        <v/>
      </c>
      <c r="J941" s="57">
        <f>(E941+I941)</f>
        <v/>
      </c>
      <c r="K941" s="57">
        <f>(J941/B941)*1000</f>
        <v/>
      </c>
      <c r="L941" s="2">
        <f>E941/J941</f>
        <v/>
      </c>
      <c r="O941" t="s">
        <v>664</v>
      </c>
      <c r="R941" t="s">
        <v>624</v>
      </c>
    </row>
    <row customHeight="1" ht="15.75" r="942" s="129" spans="1:56" thickBot="1">
      <c r="A942" s="15" t="s">
        <v>196</v>
      </c>
      <c r="B942" t="s">
        <v>639</v>
      </c>
      <c r="C942" s="104" t="n">
        <v>77.3</v>
      </c>
      <c r="D942" s="104" t="n"/>
      <c r="E942" s="103">
        <f>(C942-D942)</f>
        <v/>
      </c>
      <c r="F942" s="45">
        <f>((E942*0.2*0.8*1000)/B942)/1</f>
        <v/>
      </c>
      <c r="G942" t="n">
        <v>90.09999999999999</v>
      </c>
      <c r="I942" s="103">
        <f>(G942-H942)</f>
        <v/>
      </c>
      <c r="J942" s="57">
        <f>(E942+I942)</f>
        <v/>
      </c>
      <c r="K942" s="57">
        <f>(J942/B942)*1000</f>
        <v/>
      </c>
      <c r="L942" s="2">
        <f>E942/J942</f>
        <v/>
      </c>
      <c r="O942" t="s">
        <v>521</v>
      </c>
      <c r="R942" t="s">
        <v>498</v>
      </c>
    </row>
    <row customHeight="1" ht="15.75" r="943" s="129" spans="1:56">
      <c r="A943" s="16" t="s">
        <v>200</v>
      </c>
      <c r="B943" s="106">
        <f>AVERAGE(B903:B932)</f>
        <v/>
      </c>
      <c r="C943" s="107" t="n"/>
      <c r="D943" s="107" t="n"/>
      <c r="E943" s="5">
        <f>AVERAGE(E903:E932)</f>
        <v/>
      </c>
      <c r="F943" s="106">
        <f>AVERAGE(F903:F932)</f>
        <v/>
      </c>
      <c r="G943" s="107" t="n"/>
      <c r="H943" s="107" t="n"/>
      <c r="I943" s="5">
        <f>AVERAGE(I903:I932)</f>
        <v/>
      </c>
      <c r="J943" s="106">
        <f>AVERAGE(J903:J932)</f>
        <v/>
      </c>
      <c r="K943" s="106">
        <f>AVERAGE(K903:K932)</f>
        <v/>
      </c>
      <c r="L943" s="106">
        <f>AVERAGE(L903:L932)</f>
        <v/>
      </c>
    </row>
    <row customHeight="1" ht="15.75" r="944" s="129" spans="1:56" thickBot="1">
      <c r="A944" s="17" t="s">
        <v>14</v>
      </c>
      <c r="B944" s="6">
        <f>STDEV(B903:B932)/SQRT(COUNTA(B903:B932))</f>
        <v/>
      </c>
      <c r="C944" s="108" t="n"/>
      <c r="D944" s="108" t="n"/>
      <c r="E944" s="8" t="n"/>
      <c r="F944" s="6">
        <f>STDEV(F903:F932)/SQRT(COUNTA(F903:F932))</f>
        <v/>
      </c>
      <c r="G944" s="108" t="n"/>
      <c r="H944" s="108" t="n"/>
      <c r="I944" s="8" t="n"/>
      <c r="J944" s="6">
        <f>STDEV(J903:J932)/SQRT(COUNTA(J903:J932))</f>
        <v/>
      </c>
      <c r="K944" s="6">
        <f>STDEV(K903:K932)/SQRT(COUNTA(K903:K932))</f>
        <v/>
      </c>
      <c r="L944" s="6">
        <f>STDEV(L903:L932)/SQRT(COUNTA(L903:L932))</f>
        <v/>
      </c>
    </row>
    <row customHeight="1" ht="15.75" r="945" s="129" spans="1:56" thickBot="1"/>
    <row customHeight="1" ht="15.75" r="946" s="129" spans="1:56" thickBot="1">
      <c r="A946" s="14" t="n"/>
      <c r="B946" s="54" t="n"/>
      <c r="C946" s="127" t="s">
        <v>17</v>
      </c>
      <c r="F946" s="58" t="n"/>
      <c r="G946" s="127" t="s">
        <v>18</v>
      </c>
      <c r="J946" s="132" t="s">
        <v>19</v>
      </c>
    </row>
    <row customHeight="1" ht="15.75" r="947" s="129" spans="1:56" thickBot="1">
      <c r="A947" s="38" t="n"/>
      <c r="B947" s="9" t="s">
        <v>22</v>
      </c>
      <c r="C947" s="99" t="s">
        <v>23</v>
      </c>
      <c r="D947" s="100" t="s">
        <v>24</v>
      </c>
      <c r="E947" s="43" t="s">
        <v>25</v>
      </c>
      <c r="F947" s="59" t="s">
        <v>26</v>
      </c>
      <c r="G947" s="101" t="s">
        <v>23</v>
      </c>
      <c r="H947" s="102" t="s">
        <v>24</v>
      </c>
      <c r="I947" s="43" t="s">
        <v>25</v>
      </c>
      <c r="J947" s="61" t="s">
        <v>27</v>
      </c>
      <c r="K947" s="62" t="s">
        <v>28</v>
      </c>
      <c r="L947" s="63" t="s">
        <v>29</v>
      </c>
    </row>
    <row customHeight="1" ht="15.75" r="948" s="129" spans="1:56">
      <c r="A948" s="15" t="s">
        <v>31</v>
      </c>
      <c r="E948" s="103">
        <f>(C948-D948)</f>
        <v/>
      </c>
      <c r="F948" s="45">
        <f>((E948*0.2*0.8*1000)/B948)/1</f>
        <v/>
      </c>
      <c r="I948" s="103">
        <f>(G948-H948)</f>
        <v/>
      </c>
      <c r="J948" s="57">
        <f>(E948+I948)</f>
        <v/>
      </c>
      <c r="K948" s="57">
        <f>(J948/B948)*1000</f>
        <v/>
      </c>
      <c r="L948" s="2">
        <f>E948/J948</f>
        <v/>
      </c>
    </row>
    <row customHeight="1" ht="15.75" r="949" s="129" spans="1:56">
      <c r="A949" s="15" t="s">
        <v>36</v>
      </c>
      <c r="E949" s="103">
        <f>(C949-D949)</f>
        <v/>
      </c>
      <c r="F949" s="45">
        <f>((E949*0.2*0.8*1000)/B949)/1</f>
        <v/>
      </c>
      <c r="I949" s="103">
        <f>(G949-H949)</f>
        <v/>
      </c>
      <c r="J949" s="57">
        <f>(E949+I949)</f>
        <v/>
      </c>
      <c r="K949" s="57">
        <f>(J949/B949)*1000</f>
        <v/>
      </c>
      <c r="L949" s="2">
        <f>E949/J949</f>
        <v/>
      </c>
    </row>
    <row customHeight="1" ht="15.75" r="950" s="129" spans="1:56">
      <c r="A950" s="15" t="s">
        <v>41</v>
      </c>
      <c r="E950" s="103">
        <f>(C950-D950)</f>
        <v/>
      </c>
      <c r="F950" s="45">
        <f>((E950*0.2*0.8*1000)/B950)/1</f>
        <v/>
      </c>
      <c r="I950" s="103">
        <f>(G950-H950)</f>
        <v/>
      </c>
      <c r="J950" s="57">
        <f>(E950+I950)</f>
        <v/>
      </c>
      <c r="K950" s="57">
        <f>(J950/B950)*1000</f>
        <v/>
      </c>
      <c r="L950" s="2">
        <f>E950/J950</f>
        <v/>
      </c>
    </row>
    <row customHeight="1" ht="15.75" r="951" s="129" spans="1:56">
      <c r="A951" s="15" t="s">
        <v>46</v>
      </c>
      <c r="E951" s="103">
        <f>(C951-D951)</f>
        <v/>
      </c>
      <c r="F951" s="45">
        <f>((E951*0.2*0.8*1000)/B951)/1</f>
        <v/>
      </c>
      <c r="I951" s="103">
        <f>(G951-H951)</f>
        <v/>
      </c>
      <c r="J951" s="57">
        <f>(E951+I951)</f>
        <v/>
      </c>
      <c r="K951" s="57">
        <f>(J951/B951)*1000</f>
        <v/>
      </c>
      <c r="L951" s="2">
        <f>E951/J951</f>
        <v/>
      </c>
    </row>
    <row customHeight="1" ht="15.75" r="952" s="129" spans="1:56">
      <c r="A952" s="15" t="s">
        <v>50</v>
      </c>
      <c r="E952" s="103">
        <f>(C952-D952)</f>
        <v/>
      </c>
      <c r="F952" s="45">
        <f>((E952*0.2*0.8*1000)/B952)/1</f>
        <v/>
      </c>
      <c r="I952" s="103">
        <f>(G952-H952)</f>
        <v/>
      </c>
      <c r="J952" s="57">
        <f>(E952+I952)</f>
        <v/>
      </c>
      <c r="K952" s="57">
        <f>(J952/B952)*1000</f>
        <v/>
      </c>
      <c r="L952" s="2">
        <f>E952/J952</f>
        <v/>
      </c>
    </row>
    <row customHeight="1" ht="15.75" r="953" s="129" spans="1:56">
      <c r="A953" s="15" t="s">
        <v>54</v>
      </c>
      <c r="E953" s="103">
        <f>(C953-D953)</f>
        <v/>
      </c>
      <c r="F953" s="45">
        <f>((E953*0.2*0.8*1000)/B953)/1</f>
        <v/>
      </c>
      <c r="I953" s="103">
        <f>(G953-H953)</f>
        <v/>
      </c>
      <c r="J953" s="57">
        <f>(E953+I953)</f>
        <v/>
      </c>
      <c r="K953" s="57">
        <f>(J953/B953)*1000</f>
        <v/>
      </c>
      <c r="L953" s="2">
        <f>E953/J953</f>
        <v/>
      </c>
    </row>
    <row customHeight="1" ht="15.75" r="954" s="129" spans="1:56">
      <c r="A954" s="15" t="s">
        <v>58</v>
      </c>
      <c r="E954" s="103">
        <f>(C954-D954)</f>
        <v/>
      </c>
      <c r="F954" s="45">
        <f>((E954*0.2*0.8*1000)/B954)/1</f>
        <v/>
      </c>
      <c r="I954" s="103">
        <f>(G954-H954)</f>
        <v/>
      </c>
      <c r="J954" s="57">
        <f>(E954+I954)</f>
        <v/>
      </c>
      <c r="K954" s="57">
        <f>(J954/B954)*1000</f>
        <v/>
      </c>
      <c r="L954" s="2">
        <f>E954/J954</f>
        <v/>
      </c>
    </row>
    <row customHeight="1" ht="15.75" r="955" s="129" spans="1:56">
      <c r="A955" s="15" t="s">
        <v>62</v>
      </c>
      <c r="E955" s="103">
        <f>(C955-D955)</f>
        <v/>
      </c>
      <c r="F955" s="45">
        <f>((E955*0.2*0.8*1000)/B955)/1</f>
        <v/>
      </c>
      <c r="I955" s="103">
        <f>(G955-H955)</f>
        <v/>
      </c>
      <c r="J955" s="57">
        <f>(E955+I955)</f>
        <v/>
      </c>
      <c r="K955" s="57">
        <f>(J955/B955)*1000</f>
        <v/>
      </c>
      <c r="L955" s="2">
        <f>E955/J955</f>
        <v/>
      </c>
    </row>
    <row customHeight="1" ht="15.75" r="956" s="129" spans="1:56">
      <c r="A956" s="15" t="s">
        <v>67</v>
      </c>
      <c r="E956" s="103">
        <f>(C956-D956)</f>
        <v/>
      </c>
      <c r="F956" s="45">
        <f>((E956*0.2*0.8*1000)/B956)/1</f>
        <v/>
      </c>
      <c r="I956" s="103">
        <f>(G956-H956)</f>
        <v/>
      </c>
      <c r="J956" s="57">
        <f>(E956+I956)</f>
        <v/>
      </c>
      <c r="K956" s="57">
        <f>(J956/B956)*1000</f>
        <v/>
      </c>
      <c r="L956" s="2">
        <f>E956/J956</f>
        <v/>
      </c>
    </row>
    <row customHeight="1" ht="15.75" r="957" s="129" spans="1:56">
      <c r="A957" s="15" t="s">
        <v>71</v>
      </c>
      <c r="E957" s="103">
        <f>(C957-D957)</f>
        <v/>
      </c>
      <c r="F957" s="45">
        <f>((E957*0.2*0.8*1000)/B957)/1</f>
        <v/>
      </c>
      <c r="I957" s="103">
        <f>(G957-H957)</f>
        <v/>
      </c>
      <c r="J957" s="57">
        <f>(E957+I957)</f>
        <v/>
      </c>
      <c r="K957" s="57">
        <f>(J957/B957)*1000</f>
        <v/>
      </c>
      <c r="L957" s="2">
        <f>E957/J957</f>
        <v/>
      </c>
    </row>
    <row customHeight="1" ht="15.75" r="958" s="129" spans="1:56">
      <c r="A958" s="15" t="s">
        <v>75</v>
      </c>
      <c r="E958" s="103">
        <f>(C958-D958)</f>
        <v/>
      </c>
      <c r="F958" s="45">
        <f>((E958*0.2*0.8*1000)/B958)/1</f>
        <v/>
      </c>
      <c r="I958" s="103">
        <f>(G958-H958)</f>
        <v/>
      </c>
      <c r="J958" s="57">
        <f>(E958+I958)</f>
        <v/>
      </c>
      <c r="K958" s="57">
        <f>(J958/B958)*1000</f>
        <v/>
      </c>
      <c r="L958" s="2">
        <f>E958/J958</f>
        <v/>
      </c>
    </row>
    <row customHeight="1" ht="15.75" r="959" s="129" spans="1:56">
      <c r="A959" s="15" t="s">
        <v>78</v>
      </c>
      <c r="E959" s="103">
        <f>(C959-D959)</f>
        <v/>
      </c>
      <c r="F959" s="45">
        <f>((E959*0.2*0.8*1000)/B959)/1</f>
        <v/>
      </c>
      <c r="I959" s="103">
        <f>(G959-H959)</f>
        <v/>
      </c>
      <c r="J959" s="57">
        <f>(E959+I959)</f>
        <v/>
      </c>
      <c r="K959" s="57">
        <f>(J959/B959)*1000</f>
        <v/>
      </c>
      <c r="L959" s="2">
        <f>E959/J959</f>
        <v/>
      </c>
    </row>
    <row customHeight="1" ht="15.75" r="960" s="129" spans="1:56">
      <c r="A960" s="15" t="s">
        <v>81</v>
      </c>
      <c r="C960" s="104" t="n"/>
      <c r="D960" s="105" t="n"/>
      <c r="E960" s="103">
        <f>(C960-D960)</f>
        <v/>
      </c>
      <c r="F960" s="45">
        <f>((E960*0.2*0.8*1000)/B960)/1</f>
        <v/>
      </c>
      <c r="I960" s="103">
        <f>(G960-H960)</f>
        <v/>
      </c>
      <c r="J960" s="57">
        <f>(E960+I960)</f>
        <v/>
      </c>
      <c r="K960" s="57">
        <f>(J960/B960)*1000</f>
        <v/>
      </c>
      <c r="L960" s="2">
        <f>E960/J960</f>
        <v/>
      </c>
    </row>
    <row customHeight="1" ht="15.75" r="961" s="129" spans="1:56">
      <c r="A961" s="15" t="s">
        <v>85</v>
      </c>
      <c r="C961" s="104" t="n"/>
      <c r="D961" s="105" t="n"/>
      <c r="E961" s="103">
        <f>(C961-D961)</f>
        <v/>
      </c>
      <c r="F961" s="45">
        <f>((E961*0.2*0.8*1000)/B961)/1</f>
        <v/>
      </c>
      <c r="I961" s="103">
        <f>(G961-H961)</f>
        <v/>
      </c>
      <c r="J961" s="57">
        <f>(E961+I961)</f>
        <v/>
      </c>
      <c r="K961" s="57">
        <f>(J961/B961)*1000</f>
        <v/>
      </c>
      <c r="L961" s="2">
        <f>E961/J961</f>
        <v/>
      </c>
    </row>
    <row customHeight="1" ht="15.75" r="962" s="129" spans="1:56">
      <c r="A962" s="15" t="s">
        <v>89</v>
      </c>
      <c r="C962" s="104" t="n"/>
      <c r="D962" s="105" t="n"/>
      <c r="E962" s="103">
        <f>(C962-D962)</f>
        <v/>
      </c>
      <c r="F962" s="45">
        <f>((E962*0.2*0.8*1000)/B962)/1</f>
        <v/>
      </c>
      <c r="I962" s="103">
        <f>(G962-H962)</f>
        <v/>
      </c>
      <c r="J962" s="57">
        <f>(E962+I962)</f>
        <v/>
      </c>
      <c r="K962" s="57">
        <f>(J962/B962)*1000</f>
        <v/>
      </c>
      <c r="L962" s="2">
        <f>E962/J962</f>
        <v/>
      </c>
    </row>
    <row customHeight="1" ht="15.75" r="963" s="129" spans="1:56">
      <c r="A963" s="15" t="s">
        <v>94</v>
      </c>
      <c r="C963" s="104" t="n"/>
      <c r="D963" s="105" t="n"/>
      <c r="E963" s="103">
        <f>(C963-D963)</f>
        <v/>
      </c>
      <c r="F963" s="45">
        <f>((E963*0.2*0.8*1000)/B963)/1</f>
        <v/>
      </c>
      <c r="I963" s="103">
        <f>(G963-H963)</f>
        <v/>
      </c>
      <c r="J963" s="57">
        <f>(E963+I963)</f>
        <v/>
      </c>
      <c r="K963" s="57">
        <f>(J963/B963)*1000</f>
        <v/>
      </c>
      <c r="L963" s="2">
        <f>E963/J963</f>
        <v/>
      </c>
    </row>
    <row customHeight="1" ht="15.75" r="964" s="129" spans="1:56">
      <c r="A964" s="15" t="s">
        <v>99</v>
      </c>
      <c r="C964" s="104" t="n"/>
      <c r="D964" s="105" t="n"/>
      <c r="E964" s="103">
        <f>(C964-D964)</f>
        <v/>
      </c>
      <c r="F964" s="45">
        <f>((E964*0.2*0.8*1000)/B964)/1</f>
        <v/>
      </c>
      <c r="I964" s="103">
        <f>(G964-H964)</f>
        <v/>
      </c>
      <c r="J964" s="57">
        <f>(E964+I964)</f>
        <v/>
      </c>
      <c r="K964" s="57">
        <f>(J964/B964)*1000</f>
        <v/>
      </c>
      <c r="L964" s="2">
        <f>E964/J964</f>
        <v/>
      </c>
    </row>
    <row customHeight="1" ht="15.75" r="965" s="129" spans="1:56">
      <c r="A965" s="15" t="s">
        <v>103</v>
      </c>
      <c r="C965" s="104" t="n"/>
      <c r="D965" s="105" t="n"/>
      <c r="E965" s="103">
        <f>(C965-D965)</f>
        <v/>
      </c>
      <c r="F965" s="45">
        <f>((E965*0.2*0.8*1000)/B965)/1</f>
        <v/>
      </c>
      <c r="I965" s="103">
        <f>(G965-H965)</f>
        <v/>
      </c>
      <c r="J965" s="57">
        <f>(E965+I965)</f>
        <v/>
      </c>
      <c r="K965" s="57">
        <f>(J965/B965)*1000</f>
        <v/>
      </c>
      <c r="L965" s="2">
        <f>E965/J965</f>
        <v/>
      </c>
    </row>
    <row customHeight="1" ht="15.75" r="966" s="129" spans="1:56">
      <c r="A966" s="15" t="s">
        <v>108</v>
      </c>
      <c r="C966" s="104" t="n"/>
      <c r="D966" s="105" t="n"/>
      <c r="E966" s="103">
        <f>(C966-D966)</f>
        <v/>
      </c>
      <c r="F966" s="45">
        <f>((E966*0.2*0.8*1000)/B966)/1</f>
        <v/>
      </c>
      <c r="I966" s="103">
        <f>(G966-H966)</f>
        <v/>
      </c>
      <c r="J966" s="57">
        <f>(E966+I966)</f>
        <v/>
      </c>
      <c r="K966" s="57">
        <f>(J966/B966)*1000</f>
        <v/>
      </c>
      <c r="L966" s="2">
        <f>E966/J966</f>
        <v/>
      </c>
    </row>
    <row customHeight="1" ht="15.75" r="967" s="129" spans="1:56">
      <c r="A967" s="15" t="s">
        <v>113</v>
      </c>
      <c r="C967" s="104" t="n"/>
      <c r="D967" s="105" t="n"/>
      <c r="E967" s="103">
        <f>(C967-D967)</f>
        <v/>
      </c>
      <c r="F967" s="45">
        <f>((E967*0.2*0.8*1000)/B967)/1</f>
        <v/>
      </c>
      <c r="I967" s="103">
        <f>(G967-H967)</f>
        <v/>
      </c>
      <c r="J967" s="57">
        <f>(E967+I967)</f>
        <v/>
      </c>
      <c r="K967" s="57">
        <f>(J967/B967)*1000</f>
        <v/>
      </c>
      <c r="L967" s="2">
        <f>E967/J967</f>
        <v/>
      </c>
    </row>
    <row customHeight="1" ht="15.75" r="968" s="129" spans="1:56">
      <c r="A968" s="15" t="s">
        <v>117</v>
      </c>
      <c r="C968" s="104" t="n"/>
      <c r="D968" s="105" t="n"/>
      <c r="E968" s="103">
        <f>(C968-D968)</f>
        <v/>
      </c>
      <c r="F968" s="45">
        <f>((E968*0.2*0.8*1000)/B968)/1</f>
        <v/>
      </c>
      <c r="I968" s="103">
        <f>(G968-H968)</f>
        <v/>
      </c>
      <c r="J968" s="57">
        <f>(E968+I968)</f>
        <v/>
      </c>
      <c r="K968" s="57">
        <f>(J968/B968)*1000</f>
        <v/>
      </c>
      <c r="L968" s="2">
        <f>E968/J968</f>
        <v/>
      </c>
    </row>
    <row customHeight="1" ht="15.75" r="969" s="129" spans="1:56">
      <c r="A969" s="15" t="s">
        <v>120</v>
      </c>
      <c r="C969" s="104" t="n"/>
      <c r="D969" s="105" t="n"/>
      <c r="E969" s="103">
        <f>(C969-D969)</f>
        <v/>
      </c>
      <c r="F969" s="45">
        <f>((E969*0.2*0.8*1000)/B969)/1</f>
        <v/>
      </c>
      <c r="I969" s="103">
        <f>(G969-H969)</f>
        <v/>
      </c>
      <c r="J969" s="57">
        <f>(E969+I969)</f>
        <v/>
      </c>
      <c r="K969" s="57">
        <f>(J969/B969)*1000</f>
        <v/>
      </c>
      <c r="L969" s="2">
        <f>E969/J969</f>
        <v/>
      </c>
    </row>
    <row customHeight="1" ht="15.75" r="970" s="129" spans="1:56">
      <c r="A970" s="15" t="s">
        <v>125</v>
      </c>
      <c r="C970" s="104" t="n"/>
      <c r="D970" s="105" t="n"/>
      <c r="E970" s="103">
        <f>(C970-D970)</f>
        <v/>
      </c>
      <c r="F970" s="45">
        <f>((E970*0.2*0.8*1000)/B970)/1</f>
        <v/>
      </c>
      <c r="I970" s="103">
        <f>(G970-H970)</f>
        <v/>
      </c>
      <c r="J970" s="57">
        <f>(E970+I970)</f>
        <v/>
      </c>
      <c r="K970" s="57">
        <f>(J970/B970)*1000</f>
        <v/>
      </c>
      <c r="L970" s="2">
        <f>E970/J970</f>
        <v/>
      </c>
    </row>
    <row customHeight="1" ht="15.75" r="971" s="129" spans="1:56">
      <c r="A971" s="15" t="s">
        <v>130</v>
      </c>
      <c r="C971" s="104" t="n"/>
      <c r="D971" s="105" t="n"/>
      <c r="E971" s="103">
        <f>(C971-D971)</f>
        <v/>
      </c>
      <c r="F971" s="45">
        <f>((E971*0.2*0.8*1000)/B971)/1</f>
        <v/>
      </c>
      <c r="I971" s="103">
        <f>(G971-H971)</f>
        <v/>
      </c>
      <c r="J971" s="57">
        <f>(E971+I971)</f>
        <v/>
      </c>
      <c r="K971" s="57">
        <f>(J971/B971)*1000</f>
        <v/>
      </c>
      <c r="L971" s="2">
        <f>E971/J971</f>
        <v/>
      </c>
    </row>
    <row customHeight="1" ht="15.75" r="972" s="129" spans="1:56">
      <c r="A972" s="15" t="s">
        <v>134</v>
      </c>
      <c r="C972" s="104" t="n"/>
      <c r="D972" s="105" t="n"/>
      <c r="E972" s="103">
        <f>(C972-D972)</f>
        <v/>
      </c>
      <c r="F972" s="45">
        <f>((E972*0.2*0.8*1000)/B972)/1</f>
        <v/>
      </c>
      <c r="I972" s="103">
        <f>(G972-H972)</f>
        <v/>
      </c>
      <c r="J972" s="57">
        <f>(E972+I972)</f>
        <v/>
      </c>
      <c r="K972" s="57">
        <f>(J972/B972)*1000</f>
        <v/>
      </c>
      <c r="L972" s="2">
        <f>E972/J972</f>
        <v/>
      </c>
    </row>
    <row customHeight="1" ht="15.75" r="973" s="129" spans="1:56">
      <c r="A973" s="15" t="s">
        <v>138</v>
      </c>
      <c r="C973" s="104" t="n"/>
      <c r="D973" s="105" t="n"/>
      <c r="E973" s="103">
        <f>(C973-D973)</f>
        <v/>
      </c>
      <c r="F973" s="45">
        <f>((E973*0.2*0.8*1000)/B973)/1</f>
        <v/>
      </c>
      <c r="I973" s="103">
        <f>(G973-H973)</f>
        <v/>
      </c>
      <c r="J973" s="57">
        <f>(E973+I973)</f>
        <v/>
      </c>
      <c r="K973" s="57">
        <f>(J973/B973)*1000</f>
        <v/>
      </c>
      <c r="L973" s="2">
        <f>E973/J973</f>
        <v/>
      </c>
    </row>
    <row customHeight="1" ht="15.75" r="974" s="129" spans="1:56">
      <c r="A974" s="15" t="s">
        <v>143</v>
      </c>
      <c r="C974" s="104" t="n"/>
      <c r="D974" s="105" t="n"/>
      <c r="E974" s="103">
        <f>(C974-D974)</f>
        <v/>
      </c>
      <c r="F974" s="45">
        <f>((E974*0.2*0.8*1000)/B974)/1</f>
        <v/>
      </c>
      <c r="I974" s="103">
        <f>(G974-H974)</f>
        <v/>
      </c>
      <c r="J974" s="57">
        <f>(E974+I974)</f>
        <v/>
      </c>
      <c r="K974" s="57">
        <f>(J974/B974)*1000</f>
        <v/>
      </c>
      <c r="L974" s="2">
        <f>E974/J974</f>
        <v/>
      </c>
    </row>
    <row customHeight="1" ht="15.75" r="975" s="129" spans="1:56">
      <c r="A975" s="15" t="s">
        <v>148</v>
      </c>
      <c r="C975" s="104" t="n"/>
      <c r="D975" s="105" t="n"/>
      <c r="E975" s="103">
        <f>(C975-D975)</f>
        <v/>
      </c>
      <c r="F975" s="45">
        <f>((E975*0.2*0.8*1000)/B975)/1</f>
        <v/>
      </c>
      <c r="I975" s="103">
        <f>(G975-H975)</f>
        <v/>
      </c>
      <c r="J975" s="57">
        <f>(E975+I975)</f>
        <v/>
      </c>
      <c r="K975" s="57">
        <f>(J975/B975)*1000</f>
        <v/>
      </c>
      <c r="L975" s="2">
        <f>E975/J975</f>
        <v/>
      </c>
    </row>
    <row customHeight="1" ht="15.75" r="976" s="129" spans="1:56">
      <c r="A976" s="15" t="s">
        <v>150</v>
      </c>
      <c r="C976" s="104" t="n"/>
      <c r="D976" s="105" t="n"/>
      <c r="E976" s="103">
        <f>(C976-D976)</f>
        <v/>
      </c>
      <c r="F976" s="45">
        <f>((E976*0.2*0.8*1000)/B976)/1</f>
        <v/>
      </c>
      <c r="I976" s="103">
        <f>(G976-H976)</f>
        <v/>
      </c>
      <c r="J976" s="57">
        <f>(E976+I976)</f>
        <v/>
      </c>
      <c r="K976" s="57">
        <f>(J976/B976)*1000</f>
        <v/>
      </c>
      <c r="L976" s="2">
        <f>E976/J976</f>
        <v/>
      </c>
    </row>
    <row customHeight="1" ht="15.75" r="977" s="129" spans="1:56">
      <c r="A977" s="15" t="s">
        <v>155</v>
      </c>
      <c r="C977" s="104" t="n"/>
      <c r="D977" s="105" t="n"/>
      <c r="E977" s="103">
        <f>(C977-D977)</f>
        <v/>
      </c>
      <c r="F977" s="45">
        <f>((E977*0.2*0.8*1000)/B977)/1</f>
        <v/>
      </c>
      <c r="I977" s="103">
        <f>(G977-H977)</f>
        <v/>
      </c>
      <c r="J977" s="57">
        <f>(E977+I977)</f>
        <v/>
      </c>
      <c r="K977" s="57">
        <f>(J977/B977)*1000</f>
        <v/>
      </c>
      <c r="L977" s="2">
        <f>E977/J977</f>
        <v/>
      </c>
    </row>
    <row customHeight="1" ht="15.75" r="978" s="129" spans="1:56">
      <c r="A978" s="15" t="s">
        <v>159</v>
      </c>
      <c r="C978" s="104" t="n"/>
      <c r="D978" s="104" t="n"/>
      <c r="E978" s="103">
        <f>(C978-D978)</f>
        <v/>
      </c>
      <c r="F978" s="45">
        <f>((E978*0.2*0.8*1000)/B978)/1</f>
        <v/>
      </c>
      <c r="I978" s="103">
        <f>(G978-H978)</f>
        <v/>
      </c>
      <c r="J978" s="57">
        <f>(E978+I978)</f>
        <v/>
      </c>
      <c r="K978" s="57">
        <f>(J978/B978)*1000</f>
        <v/>
      </c>
      <c r="L978" s="2">
        <f>E978/J978</f>
        <v/>
      </c>
    </row>
    <row customHeight="1" ht="15.75" r="979" s="129" spans="1:56">
      <c r="A979" s="15" t="s">
        <v>163</v>
      </c>
      <c r="C979" s="104" t="n"/>
      <c r="D979" s="104" t="n"/>
      <c r="E979" s="103">
        <f>(C979-D979)</f>
        <v/>
      </c>
      <c r="F979" s="45">
        <f>((E979*0.2*0.8*1000)/B979)/1</f>
        <v/>
      </c>
      <c r="I979" s="103">
        <f>(G979-H979)</f>
        <v/>
      </c>
      <c r="J979" s="57">
        <f>(E979+I979)</f>
        <v/>
      </c>
      <c r="K979" s="57">
        <f>(J979/B979)*1000</f>
        <v/>
      </c>
      <c r="L979" s="2">
        <f>E979/J979</f>
        <v/>
      </c>
    </row>
    <row customHeight="1" ht="15.75" r="980" s="129" spans="1:56">
      <c r="A980" s="15" t="s">
        <v>167</v>
      </c>
      <c r="C980" s="104" t="n"/>
      <c r="D980" s="104" t="n"/>
      <c r="E980" s="103">
        <f>(C980-D980)</f>
        <v/>
      </c>
      <c r="F980" s="45">
        <f>((E980*0.2*0.8*1000)/B980)/1</f>
        <v/>
      </c>
      <c r="I980" s="103">
        <f>(G980-H980)</f>
        <v/>
      </c>
      <c r="J980" s="57">
        <f>(E980+I980)</f>
        <v/>
      </c>
      <c r="K980" s="57">
        <f>(J980/B980)*1000</f>
        <v/>
      </c>
      <c r="L980" s="2">
        <f>E980/J980</f>
        <v/>
      </c>
    </row>
    <row customHeight="1" ht="15.75" r="981" s="129" spans="1:56">
      <c r="A981" s="15" t="s">
        <v>171</v>
      </c>
      <c r="C981" s="104" t="n"/>
      <c r="D981" s="104" t="n"/>
      <c r="E981" s="103">
        <f>(C981-D981)</f>
        <v/>
      </c>
      <c r="F981" s="45">
        <f>((E981*0.2*0.8*1000)/B981)/1</f>
        <v/>
      </c>
      <c r="I981" s="103">
        <f>(G981-H981)</f>
        <v/>
      </c>
      <c r="J981" s="57">
        <f>(E981+I981)</f>
        <v/>
      </c>
      <c r="K981" s="57">
        <f>(J981/B981)*1000</f>
        <v/>
      </c>
      <c r="L981" s="2">
        <f>E981/J981</f>
        <v/>
      </c>
    </row>
    <row customHeight="1" ht="15.75" r="982" s="129" spans="1:56">
      <c r="A982" s="15" t="s">
        <v>175</v>
      </c>
      <c r="C982" s="104" t="n"/>
      <c r="D982" s="104" t="n"/>
      <c r="E982" s="103">
        <f>(C982-D982)</f>
        <v/>
      </c>
      <c r="F982" s="45">
        <f>((E982*0.2*0.8*1000)/B982)/1</f>
        <v/>
      </c>
      <c r="I982" s="103">
        <f>(G982-H982)</f>
        <v/>
      </c>
      <c r="J982" s="57">
        <f>(E982+I982)</f>
        <v/>
      </c>
      <c r="K982" s="57">
        <f>(J982/B982)*1000</f>
        <v/>
      </c>
      <c r="L982" s="2">
        <f>E982/J982</f>
        <v/>
      </c>
    </row>
    <row customHeight="1" ht="15.75" r="983" s="129" spans="1:56">
      <c r="A983" s="15" t="s">
        <v>178</v>
      </c>
      <c r="C983" s="104" t="n"/>
      <c r="D983" s="104" t="n"/>
      <c r="E983" s="103">
        <f>(C983-D983)</f>
        <v/>
      </c>
      <c r="F983" s="45">
        <f>((E983*0.2*0.8*1000)/B983)/1</f>
        <v/>
      </c>
      <c r="I983" s="103">
        <f>(G983-H983)</f>
        <v/>
      </c>
      <c r="J983" s="57">
        <f>(E983+I983)</f>
        <v/>
      </c>
      <c r="K983" s="57">
        <f>(J983/B983)*1000</f>
        <v/>
      </c>
      <c r="L983" s="2">
        <f>E983/J983</f>
        <v/>
      </c>
    </row>
    <row customHeight="1" ht="15.75" r="984" s="129" spans="1:56">
      <c r="A984" s="15" t="s">
        <v>182</v>
      </c>
      <c r="C984" s="104" t="n"/>
      <c r="D984" s="104" t="n"/>
      <c r="E984" s="103">
        <f>(C984-D984)</f>
        <v/>
      </c>
      <c r="F984" s="45">
        <f>((E984*0.2*0.8*1000)/B984)/1</f>
        <v/>
      </c>
      <c r="I984" s="103">
        <f>(G984-H984)</f>
        <v/>
      </c>
      <c r="J984" s="57">
        <f>(E984+I984)</f>
        <v/>
      </c>
      <c r="K984" s="57">
        <f>(J984/B984)*1000</f>
        <v/>
      </c>
      <c r="L984" s="2">
        <f>E984/J984</f>
        <v/>
      </c>
    </row>
    <row customHeight="1" ht="15.75" r="985" s="129" spans="1:56">
      <c r="A985" s="15" t="s">
        <v>187</v>
      </c>
      <c r="C985" s="104" t="n"/>
      <c r="D985" s="104" t="n"/>
      <c r="E985" s="103">
        <f>(C985-D985)</f>
        <v/>
      </c>
      <c r="F985" s="45">
        <f>((E985*0.2*0.8*1000)/B985)/1</f>
        <v/>
      </c>
      <c r="I985" s="103">
        <f>(G985-H985)</f>
        <v/>
      </c>
      <c r="J985" s="57">
        <f>(E985+I985)</f>
        <v/>
      </c>
      <c r="K985" s="57">
        <f>(J985/B985)*1000</f>
        <v/>
      </c>
      <c r="L985" s="2">
        <f>E985/J985</f>
        <v/>
      </c>
    </row>
    <row customHeight="1" ht="15.75" r="986" s="129" spans="1:56">
      <c r="A986" s="15" t="s">
        <v>191</v>
      </c>
      <c r="C986" s="104" t="n"/>
      <c r="D986" s="104" t="n"/>
      <c r="E986" s="103">
        <f>(C986-D986)</f>
        <v/>
      </c>
      <c r="F986" s="45">
        <f>((E986*0.2*0.8*1000)/B986)/1</f>
        <v/>
      </c>
      <c r="I986" s="103">
        <f>(G986-H986)</f>
        <v/>
      </c>
      <c r="J986" s="57">
        <f>(E986+I986)</f>
        <v/>
      </c>
      <c r="K986" s="57">
        <f>(J986/B986)*1000</f>
        <v/>
      </c>
      <c r="L986" s="2">
        <f>E986/J986</f>
        <v/>
      </c>
    </row>
    <row customHeight="1" ht="15.75" r="987" s="129" spans="1:56" thickBot="1">
      <c r="A987" s="15" t="s">
        <v>196</v>
      </c>
      <c r="C987" s="104" t="n"/>
      <c r="D987" s="104" t="n"/>
      <c r="E987" s="103">
        <f>(C987-D987)</f>
        <v/>
      </c>
      <c r="F987" s="45">
        <f>((E987*0.2*0.8*1000)/B987)/1</f>
        <v/>
      </c>
      <c r="I987" s="103">
        <f>(G987-H987)</f>
        <v/>
      </c>
      <c r="J987" s="57">
        <f>(E987+I987)</f>
        <v/>
      </c>
      <c r="K987" s="57">
        <f>(J987/B987)*1000</f>
        <v/>
      </c>
      <c r="L987" s="2">
        <f>E987/J987</f>
        <v/>
      </c>
    </row>
    <row customHeight="1" ht="15.75" r="988" s="129" spans="1:56">
      <c r="A988" s="16" t="s">
        <v>200</v>
      </c>
      <c r="B988" s="106">
        <f>AVERAGE(B948:B977)</f>
        <v/>
      </c>
      <c r="C988" s="107" t="n"/>
      <c r="D988" s="107" t="n"/>
      <c r="E988" s="5">
        <f>AVERAGE(E948:E977)</f>
        <v/>
      </c>
      <c r="F988" s="106">
        <f>AVERAGE(F948:F977)</f>
        <v/>
      </c>
      <c r="G988" s="107" t="n"/>
      <c r="H988" s="107" t="n"/>
      <c r="I988" s="5">
        <f>AVERAGE(I948:I977)</f>
        <v/>
      </c>
      <c r="J988" s="106">
        <f>AVERAGE(J948:J977)</f>
        <v/>
      </c>
      <c r="K988" s="106">
        <f>AVERAGE(K948:K977)</f>
        <v/>
      </c>
      <c r="L988" s="106">
        <f>AVERAGE(L948:L977)</f>
        <v/>
      </c>
    </row>
    <row customHeight="1" ht="15.75" r="989" s="129" spans="1:56" thickBot="1">
      <c r="A989" s="17" t="s">
        <v>14</v>
      </c>
      <c r="B989" s="6">
        <f>STDEV(B948:B977)/SQRT(COUNTA(B948:B977))</f>
        <v/>
      </c>
      <c r="C989" s="108" t="n"/>
      <c r="D989" s="108" t="n"/>
      <c r="E989" s="8" t="n"/>
      <c r="F989" s="6">
        <f>STDEV(F948:F977)/SQRT(COUNTA(F948:F977))</f>
        <v/>
      </c>
      <c r="G989" s="108" t="n"/>
      <c r="H989" s="108" t="n"/>
      <c r="I989" s="8" t="n"/>
      <c r="J989" s="6">
        <f>STDEV(J948:J977)/SQRT(COUNTA(J948:J977))</f>
        <v/>
      </c>
      <c r="K989" s="6">
        <f>STDEV(K948:K977)/SQRT(COUNTA(K948:K977))</f>
        <v/>
      </c>
      <c r="L989" s="6">
        <f>STDEV(L948:L977)/SQRT(COUNTA(L948:L977))</f>
        <v/>
      </c>
    </row>
    <row customHeight="1" ht="15.75" r="990" s="129" spans="1:56" thickBot="1">
      <c r="A990" s="15" t="n"/>
      <c r="E990" s="103" t="n"/>
      <c r="F990" s="45" t="n"/>
      <c r="I990" s="103" t="n"/>
      <c r="J990" s="57" t="n"/>
      <c r="K990" s="57" t="n"/>
      <c r="L990" s="2" t="n"/>
    </row>
    <row customHeight="1" ht="15.75" r="991" s="129" spans="1:56" thickBot="1">
      <c r="A991" s="14" t="s">
        <v>16</v>
      </c>
      <c r="B991" s="54" t="n"/>
      <c r="C991" s="127" t="s">
        <v>17</v>
      </c>
      <c r="F991" s="58" t="n"/>
      <c r="G991" s="127" t="s">
        <v>18</v>
      </c>
      <c r="J991" s="132" t="s">
        <v>19</v>
      </c>
    </row>
    <row customHeight="1" ht="15.75" r="992" s="129" spans="1:56" thickBot="1">
      <c r="A992" s="38" t="s">
        <v>728</v>
      </c>
      <c r="B992" s="9" t="s">
        <v>22</v>
      </c>
      <c r="C992" s="99" t="s">
        <v>23</v>
      </c>
      <c r="D992" s="100" t="s">
        <v>24</v>
      </c>
      <c r="E992" s="43" t="s">
        <v>25</v>
      </c>
      <c r="F992" s="59" t="s">
        <v>26</v>
      </c>
      <c r="G992" s="101" t="s">
        <v>23</v>
      </c>
      <c r="H992" s="102" t="s">
        <v>24</v>
      </c>
      <c r="I992" s="43" t="s">
        <v>25</v>
      </c>
      <c r="J992" s="61" t="s">
        <v>27</v>
      </c>
      <c r="K992" s="62" t="s">
        <v>28</v>
      </c>
      <c r="L992" s="63" t="s">
        <v>29</v>
      </c>
    </row>
    <row customHeight="1" ht="15.75" r="993" s="129" spans="1:56">
      <c r="A993" s="15" t="s">
        <v>31</v>
      </c>
      <c r="E993" s="103">
        <f>(C993-D993)</f>
        <v/>
      </c>
      <c r="F993" s="45">
        <f>((E993*0.2*0.8*1000)/B993)/1</f>
        <v/>
      </c>
      <c r="I993" s="103">
        <f>(G993-H993)</f>
        <v/>
      </c>
      <c r="J993" s="57">
        <f>(E993+I993)</f>
        <v/>
      </c>
      <c r="K993" s="57">
        <f>(J993/B993)*1000</f>
        <v/>
      </c>
      <c r="L993" s="2">
        <f>E993/J993</f>
        <v/>
      </c>
    </row>
    <row customHeight="1" ht="15.75" r="994" s="129" spans="1:56">
      <c r="A994" s="15" t="s">
        <v>36</v>
      </c>
      <c r="E994" s="103">
        <f>(C994-D994)</f>
        <v/>
      </c>
      <c r="F994" s="45">
        <f>((E994*0.2*0.8*1000)/B994)/1</f>
        <v/>
      </c>
      <c r="I994" s="103">
        <f>(G994-H994)</f>
        <v/>
      </c>
      <c r="J994" s="57">
        <f>(E994+I994)</f>
        <v/>
      </c>
      <c r="K994" s="57">
        <f>(J994/B994)*1000</f>
        <v/>
      </c>
      <c r="L994" s="2">
        <f>E994/J994</f>
        <v/>
      </c>
    </row>
    <row customHeight="1" ht="15.75" r="995" s="129" spans="1:56">
      <c r="A995" s="15" t="s">
        <v>41</v>
      </c>
      <c r="E995" s="103">
        <f>(C995-D995)</f>
        <v/>
      </c>
      <c r="F995" s="45">
        <f>((E995*0.2*0.8*1000)/B995)/1</f>
        <v/>
      </c>
      <c r="I995" s="103">
        <f>(G995-H995)</f>
        <v/>
      </c>
      <c r="J995" s="57">
        <f>(E995+I995)</f>
        <v/>
      </c>
      <c r="K995" s="57">
        <f>(J995/B995)*1000</f>
        <v/>
      </c>
      <c r="L995" s="2">
        <f>E995/J995</f>
        <v/>
      </c>
    </row>
    <row customHeight="1" ht="15.75" r="996" s="129" spans="1:56">
      <c r="A996" s="15" t="s">
        <v>46</v>
      </c>
      <c r="E996" s="103">
        <f>(C996-D996)</f>
        <v/>
      </c>
      <c r="F996" s="45">
        <f>((E996*0.2*0.8*1000)/B996)/1</f>
        <v/>
      </c>
      <c r="I996" s="103">
        <f>(G996-H996)</f>
        <v/>
      </c>
      <c r="J996" s="57">
        <f>(E996+I996)</f>
        <v/>
      </c>
      <c r="K996" s="57">
        <f>(J996/B996)*1000</f>
        <v/>
      </c>
      <c r="L996" s="2">
        <f>E996/J996</f>
        <v/>
      </c>
    </row>
    <row customHeight="1" ht="15.75" r="997" s="129" spans="1:56">
      <c r="A997" s="15" t="s">
        <v>50</v>
      </c>
      <c r="E997" s="103">
        <f>(C997-D997)</f>
        <v/>
      </c>
      <c r="F997" s="45">
        <f>((E997*0.2*0.8*1000)/B997)/1</f>
        <v/>
      </c>
      <c r="I997" s="103">
        <f>(G997-H997)</f>
        <v/>
      </c>
      <c r="J997" s="57">
        <f>(E997+I997)</f>
        <v/>
      </c>
      <c r="K997" s="57">
        <f>(J997/B997)*1000</f>
        <v/>
      </c>
      <c r="L997" s="2">
        <f>E997/J997</f>
        <v/>
      </c>
    </row>
    <row customHeight="1" ht="15.75" r="998" s="129" spans="1:56">
      <c r="A998" s="15" t="s">
        <v>54</v>
      </c>
      <c r="E998" s="103">
        <f>(C998-D998)</f>
        <v/>
      </c>
      <c r="F998" s="45">
        <f>((E998*0.2*0.8*1000)/B998)/1</f>
        <v/>
      </c>
      <c r="I998" s="103">
        <f>(G998-H998)</f>
        <v/>
      </c>
      <c r="J998" s="57">
        <f>(E998+I998)</f>
        <v/>
      </c>
      <c r="K998" s="57">
        <f>(J998/B998)*1000</f>
        <v/>
      </c>
      <c r="L998" s="2">
        <f>E998/J998</f>
        <v/>
      </c>
    </row>
    <row customHeight="1" ht="15.75" r="999" s="129" spans="1:56">
      <c r="A999" s="15" t="s">
        <v>58</v>
      </c>
      <c r="E999" s="103">
        <f>(C999-D999)</f>
        <v/>
      </c>
      <c r="F999" s="45">
        <f>((E999*0.2*0.8*1000)/B999)/1</f>
        <v/>
      </c>
      <c r="I999" s="103">
        <f>(G999-H999)</f>
        <v/>
      </c>
      <c r="J999" s="57">
        <f>(E999+I999)</f>
        <v/>
      </c>
      <c r="K999" s="57">
        <f>(J999/B999)*1000</f>
        <v/>
      </c>
      <c r="L999" s="2">
        <f>E999/J999</f>
        <v/>
      </c>
    </row>
    <row customHeight="1" ht="15.75" r="1000" s="129" spans="1:56">
      <c r="A1000" s="15" t="s">
        <v>62</v>
      </c>
      <c r="E1000" s="103">
        <f>(C1000-D1000)</f>
        <v/>
      </c>
      <c r="F1000" s="45">
        <f>((E1000*0.2*0.8*1000)/B1000)/1</f>
        <v/>
      </c>
      <c r="I1000" s="103">
        <f>(G1000-H1000)</f>
        <v/>
      </c>
      <c r="J1000" s="57">
        <f>(E1000+I1000)</f>
        <v/>
      </c>
      <c r="K1000" s="57">
        <f>(J1000/B1000)*1000</f>
        <v/>
      </c>
      <c r="L1000" s="2">
        <f>E1000/J1000</f>
        <v/>
      </c>
    </row>
    <row customHeight="1" ht="15.75" r="1001" s="129" spans="1:56">
      <c r="A1001" s="15" t="s">
        <v>67</v>
      </c>
      <c r="E1001" s="103">
        <f>(C1001-D1001)</f>
        <v/>
      </c>
      <c r="F1001" s="45">
        <f>((E1001*0.2*0.8*1000)/B1001)/1</f>
        <v/>
      </c>
      <c r="I1001" s="103">
        <f>(G1001-H1001)</f>
        <v/>
      </c>
      <c r="J1001" s="57">
        <f>(E1001+I1001)</f>
        <v/>
      </c>
      <c r="K1001" s="57">
        <f>(J1001/B1001)*1000</f>
        <v/>
      </c>
      <c r="L1001" s="2">
        <f>E1001/J1001</f>
        <v/>
      </c>
    </row>
    <row customHeight="1" ht="15.75" r="1002" s="129" spans="1:56">
      <c r="A1002" s="15" t="s">
        <v>71</v>
      </c>
      <c r="E1002" s="103">
        <f>(C1002-D1002)</f>
        <v/>
      </c>
      <c r="F1002" s="45">
        <f>((E1002*0.2*0.8*1000)/B1002)/1</f>
        <v/>
      </c>
      <c r="I1002" s="103">
        <f>(G1002-H1002)</f>
        <v/>
      </c>
      <c r="J1002" s="57">
        <f>(E1002+I1002)</f>
        <v/>
      </c>
      <c r="K1002" s="57">
        <f>(J1002/B1002)*1000</f>
        <v/>
      </c>
      <c r="L1002" s="2">
        <f>E1002/J1002</f>
        <v/>
      </c>
    </row>
    <row customHeight="1" ht="15.75" r="1003" s="129" spans="1:56">
      <c r="A1003" s="15" t="s">
        <v>75</v>
      </c>
      <c r="E1003" s="103">
        <f>(C1003-D1003)</f>
        <v/>
      </c>
      <c r="F1003" s="45">
        <f>((E1003*0.2*0.8*1000)/B1003)/1</f>
        <v/>
      </c>
      <c r="I1003" s="103">
        <f>(G1003-H1003)</f>
        <v/>
      </c>
      <c r="J1003" s="57">
        <f>(E1003+I1003)</f>
        <v/>
      </c>
      <c r="K1003" s="57">
        <f>(J1003/B1003)*1000</f>
        <v/>
      </c>
      <c r="L1003" s="2">
        <f>E1003/J1003</f>
        <v/>
      </c>
    </row>
    <row customHeight="1" ht="15.75" r="1004" s="129" spans="1:56">
      <c r="A1004" s="15" t="s">
        <v>78</v>
      </c>
      <c r="E1004" s="103">
        <f>(C1004-D1004)</f>
        <v/>
      </c>
      <c r="F1004" s="45">
        <f>((E1004*0.2*0.8*1000)/B1004)/1</f>
        <v/>
      </c>
      <c r="I1004" s="103">
        <f>(G1004-H1004)</f>
        <v/>
      </c>
      <c r="J1004" s="57">
        <f>(E1004+I1004)</f>
        <v/>
      </c>
      <c r="K1004" s="57">
        <f>(J1004/B1004)*1000</f>
        <v/>
      </c>
      <c r="L1004" s="2">
        <f>E1004/J1004</f>
        <v/>
      </c>
    </row>
    <row customHeight="1" ht="15.75" r="1005" s="129" spans="1:56">
      <c r="A1005" s="15" t="s">
        <v>81</v>
      </c>
      <c r="C1005" s="104" t="n"/>
      <c r="D1005" s="105" t="n"/>
      <c r="E1005" s="103">
        <f>(C1005-D1005)</f>
        <v/>
      </c>
      <c r="F1005" s="45">
        <f>((E1005*0.2*0.8*1000)/B1005)/1</f>
        <v/>
      </c>
      <c r="I1005" s="103">
        <f>(G1005-H1005)</f>
        <v/>
      </c>
      <c r="J1005" s="57">
        <f>(E1005+I1005)</f>
        <v/>
      </c>
      <c r="K1005" s="57">
        <f>(J1005/B1005)*1000</f>
        <v/>
      </c>
      <c r="L1005" s="2">
        <f>E1005/J1005</f>
        <v/>
      </c>
    </row>
    <row customHeight="1" ht="15.75" r="1006" s="129" spans="1:56">
      <c r="A1006" s="15" t="s">
        <v>85</v>
      </c>
      <c r="C1006" s="104" t="n"/>
      <c r="D1006" s="105" t="n"/>
      <c r="E1006" s="103">
        <f>(C1006-D1006)</f>
        <v/>
      </c>
      <c r="F1006" s="45">
        <f>((E1006*0.2*0.8*1000)/B1006)/1</f>
        <v/>
      </c>
      <c r="I1006" s="103">
        <f>(G1006-H1006)</f>
        <v/>
      </c>
      <c r="J1006" s="57">
        <f>(E1006+I1006)</f>
        <v/>
      </c>
      <c r="K1006" s="57">
        <f>(J1006/B1006)*1000</f>
        <v/>
      </c>
      <c r="L1006" s="2">
        <f>E1006/J1006</f>
        <v/>
      </c>
    </row>
    <row customHeight="1" ht="15.75" r="1007" s="129" spans="1:56">
      <c r="A1007" s="15" t="s">
        <v>89</v>
      </c>
      <c r="C1007" s="104" t="n"/>
      <c r="D1007" s="105" t="n"/>
      <c r="E1007" s="103">
        <f>(C1007-D1007)</f>
        <v/>
      </c>
      <c r="F1007" s="45">
        <f>((E1007*0.2*0.8*1000)/B1007)/1</f>
        <v/>
      </c>
      <c r="I1007" s="103">
        <f>(G1007-H1007)</f>
        <v/>
      </c>
      <c r="J1007" s="57">
        <f>(E1007+I1007)</f>
        <v/>
      </c>
      <c r="K1007" s="57">
        <f>(J1007/B1007)*1000</f>
        <v/>
      </c>
      <c r="L1007" s="2">
        <f>E1007/J1007</f>
        <v/>
      </c>
    </row>
    <row customHeight="1" ht="15.75" r="1008" s="129" spans="1:56">
      <c r="A1008" s="15" t="s">
        <v>94</v>
      </c>
      <c r="C1008" s="104" t="n"/>
      <c r="D1008" s="105" t="n"/>
      <c r="E1008" s="103">
        <f>(C1008-D1008)</f>
        <v/>
      </c>
      <c r="F1008" s="45">
        <f>((E1008*0.2*0.8*1000)/B1008)/1</f>
        <v/>
      </c>
      <c r="I1008" s="103">
        <f>(G1008-H1008)</f>
        <v/>
      </c>
      <c r="J1008" s="57">
        <f>(E1008+I1008)</f>
        <v/>
      </c>
      <c r="K1008" s="57">
        <f>(J1008/B1008)*1000</f>
        <v/>
      </c>
      <c r="L1008" s="2">
        <f>E1008/J1008</f>
        <v/>
      </c>
    </row>
    <row customHeight="1" ht="15.75" r="1009" s="129" spans="1:56">
      <c r="A1009" s="15" t="s">
        <v>99</v>
      </c>
      <c r="C1009" s="104" t="n"/>
      <c r="D1009" s="105" t="n"/>
      <c r="E1009" s="103">
        <f>(C1009-D1009)</f>
        <v/>
      </c>
      <c r="F1009" s="45">
        <f>((E1009*0.2*0.8*1000)/B1009)/1</f>
        <v/>
      </c>
      <c r="I1009" s="103">
        <f>(G1009-H1009)</f>
        <v/>
      </c>
      <c r="J1009" s="57">
        <f>(E1009+I1009)</f>
        <v/>
      </c>
      <c r="K1009" s="57">
        <f>(J1009/B1009)*1000</f>
        <v/>
      </c>
      <c r="L1009" s="2">
        <f>E1009/J1009</f>
        <v/>
      </c>
    </row>
    <row customHeight="1" ht="15.75" r="1010" s="129" spans="1:56">
      <c r="A1010" s="15" t="s">
        <v>103</v>
      </c>
      <c r="C1010" s="104" t="n"/>
      <c r="D1010" s="105" t="n"/>
      <c r="E1010" s="103">
        <f>(C1010-D1010)</f>
        <v/>
      </c>
      <c r="F1010" s="45">
        <f>((E1010*0.2*0.8*1000)/B1010)/1</f>
        <v/>
      </c>
      <c r="I1010" s="103">
        <f>(G1010-H1010)</f>
        <v/>
      </c>
      <c r="J1010" s="57">
        <f>(E1010+I1010)</f>
        <v/>
      </c>
      <c r="K1010" s="57">
        <f>(J1010/B1010)*1000</f>
        <v/>
      </c>
      <c r="L1010" s="2">
        <f>E1010/J1010</f>
        <v/>
      </c>
    </row>
    <row customHeight="1" ht="15.75" r="1011" s="129" spans="1:56">
      <c r="A1011" s="15" t="s">
        <v>108</v>
      </c>
      <c r="C1011" s="104" t="n"/>
      <c r="D1011" s="105" t="n"/>
      <c r="E1011" s="103">
        <f>(C1011-D1011)</f>
        <v/>
      </c>
      <c r="F1011" s="45">
        <f>((E1011*0.2*0.8*1000)/B1011)/1</f>
        <v/>
      </c>
      <c r="I1011" s="103">
        <f>(G1011-H1011)</f>
        <v/>
      </c>
      <c r="J1011" s="57">
        <f>(E1011+I1011)</f>
        <v/>
      </c>
      <c r="K1011" s="57">
        <f>(J1011/B1011)*1000</f>
        <v/>
      </c>
      <c r="L1011" s="2">
        <f>E1011/J1011</f>
        <v/>
      </c>
    </row>
    <row customHeight="1" ht="15.75" r="1012" s="129" spans="1:56">
      <c r="A1012" s="15" t="s">
        <v>113</v>
      </c>
      <c r="C1012" s="104" t="n"/>
      <c r="D1012" s="105" t="n"/>
      <c r="E1012" s="103">
        <f>(C1012-D1012)</f>
        <v/>
      </c>
      <c r="F1012" s="45">
        <f>((E1012*0.2*0.8*1000)/B1012)/1</f>
        <v/>
      </c>
      <c r="I1012" s="103">
        <f>(G1012-H1012)</f>
        <v/>
      </c>
      <c r="J1012" s="57">
        <f>(E1012+I1012)</f>
        <v/>
      </c>
      <c r="K1012" s="57">
        <f>(J1012/B1012)*1000</f>
        <v/>
      </c>
      <c r="L1012" s="2">
        <f>E1012/J1012</f>
        <v/>
      </c>
    </row>
    <row customHeight="1" ht="15.75" r="1013" s="129" spans="1:56">
      <c r="A1013" s="15" t="s">
        <v>117</v>
      </c>
      <c r="C1013" s="104" t="n"/>
      <c r="D1013" s="105" t="n"/>
      <c r="E1013" s="103">
        <f>(C1013-D1013)</f>
        <v/>
      </c>
      <c r="F1013" s="45">
        <f>((E1013*0.2*0.8*1000)/B1013)/1</f>
        <v/>
      </c>
      <c r="I1013" s="103">
        <f>(G1013-H1013)</f>
        <v/>
      </c>
      <c r="J1013" s="57">
        <f>(E1013+I1013)</f>
        <v/>
      </c>
      <c r="K1013" s="57">
        <f>(J1013/B1013)*1000</f>
        <v/>
      </c>
      <c r="L1013" s="2">
        <f>E1013/J1013</f>
        <v/>
      </c>
    </row>
    <row customHeight="1" ht="15.75" r="1014" s="129" spans="1:56">
      <c r="A1014" s="15" t="s">
        <v>120</v>
      </c>
      <c r="C1014" s="104" t="n"/>
      <c r="D1014" s="105" t="n"/>
      <c r="E1014" s="103">
        <f>(C1014-D1014)</f>
        <v/>
      </c>
      <c r="F1014" s="45">
        <f>((E1014*0.2*0.8*1000)/B1014)/1</f>
        <v/>
      </c>
      <c r="I1014" s="103">
        <f>(G1014-H1014)</f>
        <v/>
      </c>
      <c r="J1014" s="57">
        <f>(E1014+I1014)</f>
        <v/>
      </c>
      <c r="K1014" s="57">
        <f>(J1014/B1014)*1000</f>
        <v/>
      </c>
      <c r="L1014" s="2">
        <f>E1014/J1014</f>
        <v/>
      </c>
    </row>
    <row customHeight="1" ht="15.75" r="1015" s="129" spans="1:56">
      <c r="A1015" s="15" t="s">
        <v>125</v>
      </c>
      <c r="C1015" s="104" t="n"/>
      <c r="D1015" s="105" t="n"/>
      <c r="E1015" s="103">
        <f>(C1015-D1015)</f>
        <v/>
      </c>
      <c r="F1015" s="45">
        <f>((E1015*0.2*0.8*1000)/B1015)/1</f>
        <v/>
      </c>
      <c r="I1015" s="103">
        <f>(G1015-H1015)</f>
        <v/>
      </c>
      <c r="J1015" s="57">
        <f>(E1015+I1015)</f>
        <v/>
      </c>
      <c r="K1015" s="57">
        <f>(J1015/B1015)*1000</f>
        <v/>
      </c>
      <c r="L1015" s="2">
        <f>E1015/J1015</f>
        <v/>
      </c>
    </row>
    <row customHeight="1" ht="15.75" r="1016" s="129" spans="1:56">
      <c r="A1016" s="15" t="s">
        <v>130</v>
      </c>
      <c r="C1016" s="104" t="n"/>
      <c r="D1016" s="105" t="n"/>
      <c r="E1016" s="103">
        <f>(C1016-D1016)</f>
        <v/>
      </c>
      <c r="F1016" s="45">
        <f>((E1016*0.2*0.8*1000)/B1016)/1</f>
        <v/>
      </c>
      <c r="I1016" s="103">
        <f>(G1016-H1016)</f>
        <v/>
      </c>
      <c r="J1016" s="57">
        <f>(E1016+I1016)</f>
        <v/>
      </c>
      <c r="K1016" s="57">
        <f>(J1016/B1016)*1000</f>
        <v/>
      </c>
      <c r="L1016" s="2">
        <f>E1016/J1016</f>
        <v/>
      </c>
    </row>
    <row customHeight="1" ht="15.75" r="1017" s="129" spans="1:56">
      <c r="A1017" s="15" t="s">
        <v>134</v>
      </c>
      <c r="C1017" s="104" t="n"/>
      <c r="D1017" s="105" t="n"/>
      <c r="E1017" s="103">
        <f>(C1017-D1017)</f>
        <v/>
      </c>
      <c r="F1017" s="45">
        <f>((E1017*0.2*0.8*1000)/B1017)/1</f>
        <v/>
      </c>
      <c r="I1017" s="103">
        <f>(G1017-H1017)</f>
        <v/>
      </c>
      <c r="J1017" s="57">
        <f>(E1017+I1017)</f>
        <v/>
      </c>
      <c r="K1017" s="57">
        <f>(J1017/B1017)*1000</f>
        <v/>
      </c>
      <c r="L1017" s="2">
        <f>E1017/J1017</f>
        <v/>
      </c>
    </row>
    <row customHeight="1" ht="15.75" r="1018" s="129" spans="1:56">
      <c r="A1018" s="15" t="s">
        <v>138</v>
      </c>
      <c r="C1018" s="104" t="n"/>
      <c r="D1018" s="105" t="n"/>
      <c r="E1018" s="103">
        <f>(C1018-D1018)</f>
        <v/>
      </c>
      <c r="F1018" s="45">
        <f>((E1018*0.2*0.8*1000)/B1018)/1</f>
        <v/>
      </c>
      <c r="I1018" s="103">
        <f>(G1018-H1018)</f>
        <v/>
      </c>
      <c r="J1018" s="57">
        <f>(E1018+I1018)</f>
        <v/>
      </c>
      <c r="K1018" s="57">
        <f>(J1018/B1018)*1000</f>
        <v/>
      </c>
      <c r="L1018" s="2">
        <f>E1018/J1018</f>
        <v/>
      </c>
    </row>
    <row customHeight="1" ht="15.75" r="1019" s="129" spans="1:56">
      <c r="A1019" s="15" t="s">
        <v>143</v>
      </c>
      <c r="C1019" s="104" t="n"/>
      <c r="D1019" s="105" t="n"/>
      <c r="E1019" s="103">
        <f>(C1019-D1019)</f>
        <v/>
      </c>
      <c r="F1019" s="45">
        <f>((E1019*0.2*0.8*1000)/B1019)/1</f>
        <v/>
      </c>
      <c r="I1019" s="103">
        <f>(G1019-H1019)</f>
        <v/>
      </c>
      <c r="J1019" s="57">
        <f>(E1019+I1019)</f>
        <v/>
      </c>
      <c r="K1019" s="57">
        <f>(J1019/B1019)*1000</f>
        <v/>
      </c>
      <c r="L1019" s="2">
        <f>E1019/J1019</f>
        <v/>
      </c>
    </row>
    <row customHeight="1" ht="15.75" r="1020" s="129" spans="1:56">
      <c r="A1020" s="15" t="s">
        <v>148</v>
      </c>
      <c r="C1020" s="104" t="n"/>
      <c r="D1020" s="105" t="n"/>
      <c r="E1020" s="103">
        <f>(C1020-D1020)</f>
        <v/>
      </c>
      <c r="F1020" s="45">
        <f>((E1020*0.2*0.8*1000)/B1020)/1</f>
        <v/>
      </c>
      <c r="I1020" s="103">
        <f>(G1020-H1020)</f>
        <v/>
      </c>
      <c r="J1020" s="57">
        <f>(E1020+I1020)</f>
        <v/>
      </c>
      <c r="K1020" s="57">
        <f>(J1020/B1020)*1000</f>
        <v/>
      </c>
      <c r="L1020" s="2">
        <f>E1020/J1020</f>
        <v/>
      </c>
    </row>
    <row customHeight="1" ht="15.75" r="1021" s="129" spans="1:56">
      <c r="A1021" s="15" t="s">
        <v>150</v>
      </c>
      <c r="C1021" s="104" t="n"/>
      <c r="D1021" s="105" t="n"/>
      <c r="E1021" s="103">
        <f>(C1021-D1021)</f>
        <v/>
      </c>
      <c r="F1021" s="45">
        <f>((E1021*0.2*0.8*1000)/B1021)/1</f>
        <v/>
      </c>
      <c r="I1021" s="103">
        <f>(G1021-H1021)</f>
        <v/>
      </c>
      <c r="J1021" s="57">
        <f>(E1021+I1021)</f>
        <v/>
      </c>
      <c r="K1021" s="57">
        <f>(J1021/B1021)*1000</f>
        <v/>
      </c>
      <c r="L1021" s="2">
        <f>E1021/J1021</f>
        <v/>
      </c>
    </row>
    <row customHeight="1" ht="15.75" r="1022" s="129" spans="1:56">
      <c r="A1022" s="15" t="s">
        <v>155</v>
      </c>
      <c r="C1022" s="104" t="n"/>
      <c r="D1022" s="105" t="n"/>
      <c r="E1022" s="103">
        <f>(C1022-D1022)</f>
        <v/>
      </c>
      <c r="F1022" s="45">
        <f>((E1022*0.2*0.8*1000)/B1022)/1</f>
        <v/>
      </c>
      <c r="I1022" s="103">
        <f>(G1022-H1022)</f>
        <v/>
      </c>
      <c r="J1022" s="57">
        <f>(E1022+I1022)</f>
        <v/>
      </c>
      <c r="K1022" s="57">
        <f>(J1022/B1022)*1000</f>
        <v/>
      </c>
      <c r="L1022" s="2">
        <f>E1022/J1022</f>
        <v/>
      </c>
    </row>
    <row customHeight="1" ht="15.75" r="1023" s="129" spans="1:56">
      <c r="A1023" s="15" t="s">
        <v>159</v>
      </c>
      <c r="C1023" s="104" t="n"/>
      <c r="D1023" s="104" t="n"/>
      <c r="E1023" s="103">
        <f>(C1023-D1023)</f>
        <v/>
      </c>
      <c r="F1023" s="45">
        <f>((E1023*0.2*0.8*1000)/B1023)/1</f>
        <v/>
      </c>
      <c r="I1023" s="103">
        <f>(G1023-H1023)</f>
        <v/>
      </c>
      <c r="J1023" s="57">
        <f>(E1023+I1023)</f>
        <v/>
      </c>
      <c r="K1023" s="57">
        <f>(J1023/B1023)*1000</f>
        <v/>
      </c>
      <c r="L1023" s="2">
        <f>E1023/J1023</f>
        <v/>
      </c>
    </row>
    <row customHeight="1" ht="15.75" r="1024" s="129" spans="1:56">
      <c r="A1024" s="15" t="s">
        <v>163</v>
      </c>
      <c r="C1024" s="104" t="n"/>
      <c r="D1024" s="104" t="n"/>
      <c r="E1024" s="103">
        <f>(C1024-D1024)</f>
        <v/>
      </c>
      <c r="F1024" s="45">
        <f>((E1024*0.2*0.8*1000)/B1024)/1</f>
        <v/>
      </c>
      <c r="I1024" s="103">
        <f>(G1024-H1024)</f>
        <v/>
      </c>
      <c r="J1024" s="57">
        <f>(E1024+I1024)</f>
        <v/>
      </c>
      <c r="K1024" s="57">
        <f>(J1024/B1024)*1000</f>
        <v/>
      </c>
      <c r="L1024" s="2">
        <f>E1024/J1024</f>
        <v/>
      </c>
    </row>
    <row customHeight="1" ht="15.75" r="1025" s="129" spans="1:56">
      <c r="A1025" s="15" t="s">
        <v>167</v>
      </c>
      <c r="C1025" s="104" t="n"/>
      <c r="D1025" s="104" t="n"/>
      <c r="E1025" s="103">
        <f>(C1025-D1025)</f>
        <v/>
      </c>
      <c r="F1025" s="45">
        <f>((E1025*0.2*0.8*1000)/B1025)/1</f>
        <v/>
      </c>
      <c r="I1025" s="103">
        <f>(G1025-H1025)</f>
        <v/>
      </c>
      <c r="J1025" s="57">
        <f>(E1025+I1025)</f>
        <v/>
      </c>
      <c r="K1025" s="57">
        <f>(J1025/B1025)*1000</f>
        <v/>
      </c>
      <c r="L1025" s="2">
        <f>E1025/J1025</f>
        <v/>
      </c>
    </row>
    <row customHeight="1" ht="15.75" r="1026" s="129" spans="1:56">
      <c r="A1026" s="15" t="s">
        <v>171</v>
      </c>
      <c r="C1026" s="104" t="n"/>
      <c r="D1026" s="104" t="n"/>
      <c r="E1026" s="103">
        <f>(C1026-D1026)</f>
        <v/>
      </c>
      <c r="F1026" s="45">
        <f>((E1026*0.2*0.8*1000)/B1026)/1</f>
        <v/>
      </c>
      <c r="I1026" s="103">
        <f>(G1026-H1026)</f>
        <v/>
      </c>
      <c r="J1026" s="57">
        <f>(E1026+I1026)</f>
        <v/>
      </c>
      <c r="K1026" s="57">
        <f>(J1026/B1026)*1000</f>
        <v/>
      </c>
      <c r="L1026" s="2">
        <f>E1026/J1026</f>
        <v/>
      </c>
    </row>
    <row customHeight="1" ht="15.75" r="1027" s="129" spans="1:56">
      <c r="A1027" s="15" t="s">
        <v>175</v>
      </c>
      <c r="C1027" s="104" t="n"/>
      <c r="D1027" s="104" t="n"/>
      <c r="E1027" s="103">
        <f>(C1027-D1027)</f>
        <v/>
      </c>
      <c r="F1027" s="45">
        <f>((E1027*0.2*0.8*1000)/B1027)/1</f>
        <v/>
      </c>
      <c r="I1027" s="103">
        <f>(G1027-H1027)</f>
        <v/>
      </c>
      <c r="J1027" s="57">
        <f>(E1027+I1027)</f>
        <v/>
      </c>
      <c r="K1027" s="57">
        <f>(J1027/B1027)*1000</f>
        <v/>
      </c>
      <c r="L1027" s="2">
        <f>E1027/J1027</f>
        <v/>
      </c>
    </row>
    <row customHeight="1" ht="15.75" r="1028" s="129" spans="1:56">
      <c r="A1028" s="15" t="s">
        <v>178</v>
      </c>
      <c r="C1028" s="104" t="n"/>
      <c r="D1028" s="104" t="n"/>
      <c r="E1028" s="103">
        <f>(C1028-D1028)</f>
        <v/>
      </c>
      <c r="F1028" s="45">
        <f>((E1028*0.2*0.8*1000)/B1028)/1</f>
        <v/>
      </c>
      <c r="I1028" s="103">
        <f>(G1028-H1028)</f>
        <v/>
      </c>
      <c r="J1028" s="57">
        <f>(E1028+I1028)</f>
        <v/>
      </c>
      <c r="K1028" s="57">
        <f>(J1028/B1028)*1000</f>
        <v/>
      </c>
      <c r="L1028" s="2">
        <f>E1028/J1028</f>
        <v/>
      </c>
    </row>
    <row customHeight="1" ht="15.75" r="1029" s="129" spans="1:56">
      <c r="A1029" s="15" t="s">
        <v>182</v>
      </c>
      <c r="C1029" s="104" t="n"/>
      <c r="D1029" s="104" t="n"/>
      <c r="E1029" s="103">
        <f>(C1029-D1029)</f>
        <v/>
      </c>
      <c r="F1029" s="45">
        <f>((E1029*0.2*0.8*1000)/B1029)/1</f>
        <v/>
      </c>
      <c r="I1029" s="103">
        <f>(G1029-H1029)</f>
        <v/>
      </c>
      <c r="J1029" s="57">
        <f>(E1029+I1029)</f>
        <v/>
      </c>
      <c r="K1029" s="57">
        <f>(J1029/B1029)*1000</f>
        <v/>
      </c>
      <c r="L1029" s="2">
        <f>E1029/J1029</f>
        <v/>
      </c>
    </row>
    <row customHeight="1" ht="15.75" r="1030" s="129" spans="1:56">
      <c r="A1030" s="15" t="s">
        <v>187</v>
      </c>
      <c r="C1030" s="104" t="n"/>
      <c r="D1030" s="104" t="n"/>
      <c r="E1030" s="103">
        <f>(C1030-D1030)</f>
        <v/>
      </c>
      <c r="F1030" s="45">
        <f>((E1030*0.2*0.8*1000)/B1030)/1</f>
        <v/>
      </c>
      <c r="I1030" s="103">
        <f>(G1030-H1030)</f>
        <v/>
      </c>
      <c r="J1030" s="57">
        <f>(E1030+I1030)</f>
        <v/>
      </c>
      <c r="K1030" s="57">
        <f>(J1030/B1030)*1000</f>
        <v/>
      </c>
      <c r="L1030" s="2">
        <f>E1030/J1030</f>
        <v/>
      </c>
    </row>
    <row customHeight="1" ht="15.75" r="1031" s="129" spans="1:56">
      <c r="A1031" s="15" t="s">
        <v>191</v>
      </c>
      <c r="C1031" s="104" t="n"/>
      <c r="D1031" s="104" t="n"/>
      <c r="E1031" s="103">
        <f>(C1031-D1031)</f>
        <v/>
      </c>
      <c r="F1031" s="45">
        <f>((E1031*0.2*0.8*1000)/B1031)/1</f>
        <v/>
      </c>
      <c r="I1031" s="103">
        <f>(G1031-H1031)</f>
        <v/>
      </c>
      <c r="J1031" s="57">
        <f>(E1031+I1031)</f>
        <v/>
      </c>
      <c r="K1031" s="57">
        <f>(J1031/B1031)*1000</f>
        <v/>
      </c>
      <c r="L1031" s="2">
        <f>E1031/J1031</f>
        <v/>
      </c>
    </row>
    <row customHeight="1" ht="15.75" r="1032" s="129" spans="1:56" thickBot="1">
      <c r="A1032" s="15" t="s">
        <v>196</v>
      </c>
      <c r="C1032" s="104" t="n"/>
      <c r="D1032" s="104" t="n"/>
      <c r="E1032" s="103">
        <f>(C1032-D1032)</f>
        <v/>
      </c>
      <c r="F1032" s="45">
        <f>((E1032*0.2*0.8*1000)/B1032)/1</f>
        <v/>
      </c>
      <c r="I1032" s="103">
        <f>(G1032-H1032)</f>
        <v/>
      </c>
      <c r="J1032" s="57">
        <f>(E1032+I1032)</f>
        <v/>
      </c>
      <c r="K1032" s="57">
        <f>(J1032/B1032)*1000</f>
        <v/>
      </c>
      <c r="L1032" s="2">
        <f>E1032/J1032</f>
        <v/>
      </c>
    </row>
    <row customHeight="1" ht="15.75" r="1033" s="129" spans="1:56">
      <c r="A1033" s="16" t="s">
        <v>200</v>
      </c>
      <c r="B1033" s="106">
        <f>AVERAGE(B993:B1022)</f>
        <v/>
      </c>
      <c r="C1033" s="107" t="n"/>
      <c r="D1033" s="107" t="n"/>
      <c r="E1033" s="5">
        <f>AVERAGE(E993:E1022)</f>
        <v/>
      </c>
      <c r="F1033" s="106">
        <f>AVERAGE(F993:F1022)</f>
        <v/>
      </c>
      <c r="G1033" s="107" t="n"/>
      <c r="H1033" s="107" t="n"/>
      <c r="I1033" s="5">
        <f>AVERAGE(I993:I1022)</f>
        <v/>
      </c>
      <c r="J1033" s="106">
        <f>AVERAGE(J993:J1022)</f>
        <v/>
      </c>
      <c r="K1033" s="106">
        <f>AVERAGE(K993:K1022)</f>
        <v/>
      </c>
      <c r="L1033" s="106">
        <f>AVERAGE(L993:L1022)</f>
        <v/>
      </c>
    </row>
    <row customHeight="1" ht="15.75" r="1034" s="129" spans="1:56" thickBot="1">
      <c r="A1034" s="17" t="s">
        <v>14</v>
      </c>
      <c r="B1034" s="6">
        <f>STDEV(B993:B1022)/SQRT(COUNTA(B993:B1022))</f>
        <v/>
      </c>
      <c r="C1034" s="108" t="n"/>
      <c r="D1034" s="108" t="n"/>
      <c r="E1034" s="8" t="n"/>
      <c r="F1034" s="6">
        <f>STDEV(F993:F1022)/SQRT(COUNTA(F993:F1022))</f>
        <v/>
      </c>
      <c r="G1034" s="108" t="n"/>
      <c r="H1034" s="108" t="n"/>
      <c r="I1034" s="8" t="n"/>
      <c r="J1034" s="6">
        <f>STDEV(J993:J1022)/SQRT(COUNTA(J993:J1022))</f>
        <v/>
      </c>
      <c r="K1034" s="6">
        <f>STDEV(K993:K1022)/SQRT(COUNTA(K993:K1022))</f>
        <v/>
      </c>
      <c r="L1034" s="6">
        <f>STDEV(L993:L1022)/SQRT(COUNTA(L993:L1022))</f>
        <v/>
      </c>
    </row>
    <row customHeight="1" ht="15.75" r="1035" s="129" spans="1:56" thickBot="1"/>
    <row customHeight="1" ht="15.75" r="1036" s="129" spans="1:56" thickBot="1">
      <c r="A1036" s="14" t="s">
        <v>16</v>
      </c>
      <c r="B1036" s="54" t="n"/>
      <c r="C1036" s="127" t="s">
        <v>17</v>
      </c>
      <c r="F1036" s="58" t="n"/>
      <c r="G1036" s="127" t="s">
        <v>18</v>
      </c>
      <c r="J1036" s="132" t="s">
        <v>19</v>
      </c>
    </row>
    <row customHeight="1" ht="15.75" r="1037" s="129" spans="1:56" thickBot="1">
      <c r="A1037" s="38" t="s">
        <v>728</v>
      </c>
      <c r="B1037" s="9" t="s">
        <v>22</v>
      </c>
      <c r="C1037" s="99" t="s">
        <v>23</v>
      </c>
      <c r="D1037" s="100" t="s">
        <v>24</v>
      </c>
      <c r="E1037" s="43" t="s">
        <v>25</v>
      </c>
      <c r="F1037" s="59" t="s">
        <v>26</v>
      </c>
      <c r="G1037" s="101" t="s">
        <v>23</v>
      </c>
      <c r="H1037" s="102" t="s">
        <v>24</v>
      </c>
      <c r="I1037" s="43" t="s">
        <v>25</v>
      </c>
      <c r="J1037" s="61" t="s">
        <v>27</v>
      </c>
      <c r="K1037" s="62" t="s">
        <v>28</v>
      </c>
      <c r="L1037" s="63" t="s">
        <v>29</v>
      </c>
    </row>
    <row customHeight="1" ht="15.75" r="1038" s="129" spans="1:56">
      <c r="A1038" s="15" t="s">
        <v>31</v>
      </c>
      <c r="E1038" s="103">
        <f>(C1038-D1038)</f>
        <v/>
      </c>
      <c r="F1038" s="45">
        <f>((E1038*0.2*0.8*1000)/B1038)/1</f>
        <v/>
      </c>
      <c r="I1038" s="103">
        <f>(G1038-H1038)</f>
        <v/>
      </c>
      <c r="J1038" s="57">
        <f>(E1038+I1038)</f>
        <v/>
      </c>
      <c r="K1038" s="57">
        <f>(J1038/B1038)*1000</f>
        <v/>
      </c>
      <c r="L1038" s="2">
        <f>E1038/J1038</f>
        <v/>
      </c>
    </row>
    <row customHeight="1" ht="15.75" r="1039" s="129" spans="1:56">
      <c r="A1039" s="15" t="s">
        <v>36</v>
      </c>
      <c r="E1039" s="103">
        <f>(C1039-D1039)</f>
        <v/>
      </c>
      <c r="F1039" s="45">
        <f>((E1039*0.2*0.8*1000)/B1039)/1</f>
        <v/>
      </c>
      <c r="I1039" s="103">
        <f>(G1039-H1039)</f>
        <v/>
      </c>
      <c r="J1039" s="57">
        <f>(E1039+I1039)</f>
        <v/>
      </c>
      <c r="K1039" s="57">
        <f>(J1039/B1039)*1000</f>
        <v/>
      </c>
      <c r="L1039" s="2">
        <f>E1039/J1039</f>
        <v/>
      </c>
    </row>
    <row customHeight="1" ht="15.75" r="1040" s="129" spans="1:56">
      <c r="A1040" s="15" t="s">
        <v>41</v>
      </c>
      <c r="E1040" s="103">
        <f>(C1040-D1040)</f>
        <v/>
      </c>
      <c r="F1040" s="45">
        <f>((E1040*0.2*0.8*1000)/B1040)/1</f>
        <v/>
      </c>
      <c r="I1040" s="103">
        <f>(G1040-H1040)</f>
        <v/>
      </c>
      <c r="J1040" s="57">
        <f>(E1040+I1040)</f>
        <v/>
      </c>
      <c r="K1040" s="57">
        <f>(J1040/B1040)*1000</f>
        <v/>
      </c>
      <c r="L1040" s="2">
        <f>E1040/J1040</f>
        <v/>
      </c>
    </row>
    <row customHeight="1" ht="15.75" r="1041" s="129" spans="1:56">
      <c r="A1041" s="15" t="s">
        <v>46</v>
      </c>
      <c r="E1041" s="103">
        <f>(C1041-D1041)</f>
        <v/>
      </c>
      <c r="F1041" s="45">
        <f>((E1041*0.2*0.8*1000)/B1041)/1</f>
        <v/>
      </c>
      <c r="I1041" s="103">
        <f>(G1041-H1041)</f>
        <v/>
      </c>
      <c r="J1041" s="57">
        <f>(E1041+I1041)</f>
        <v/>
      </c>
      <c r="K1041" s="57">
        <f>(J1041/B1041)*1000</f>
        <v/>
      </c>
      <c r="L1041" s="2">
        <f>E1041/J1041</f>
        <v/>
      </c>
    </row>
    <row customHeight="1" ht="15.75" r="1042" s="129" spans="1:56">
      <c r="A1042" s="15" t="s">
        <v>50</v>
      </c>
      <c r="E1042" s="103">
        <f>(C1042-D1042)</f>
        <v/>
      </c>
      <c r="F1042" s="45">
        <f>((E1042*0.2*0.8*1000)/B1042)/1</f>
        <v/>
      </c>
      <c r="I1042" s="103">
        <f>(G1042-H1042)</f>
        <v/>
      </c>
      <c r="J1042" s="57">
        <f>(E1042+I1042)</f>
        <v/>
      </c>
      <c r="K1042" s="57">
        <f>(J1042/B1042)*1000</f>
        <v/>
      </c>
      <c r="L1042" s="2">
        <f>E1042/J1042</f>
        <v/>
      </c>
    </row>
    <row customHeight="1" ht="15.75" r="1043" s="129" spans="1:56">
      <c r="A1043" s="15" t="s">
        <v>54</v>
      </c>
      <c r="E1043" s="103">
        <f>(C1043-D1043)</f>
        <v/>
      </c>
      <c r="F1043" s="45">
        <f>((E1043*0.2*0.8*1000)/B1043)/1</f>
        <v/>
      </c>
      <c r="I1043" s="103">
        <f>(G1043-H1043)</f>
        <v/>
      </c>
      <c r="J1043" s="57">
        <f>(E1043+I1043)</f>
        <v/>
      </c>
      <c r="K1043" s="57">
        <f>(J1043/B1043)*1000</f>
        <v/>
      </c>
      <c r="L1043" s="2">
        <f>E1043/J1043</f>
        <v/>
      </c>
    </row>
    <row customHeight="1" ht="15.75" r="1044" s="129" spans="1:56">
      <c r="A1044" s="15" t="s">
        <v>58</v>
      </c>
      <c r="E1044" s="103">
        <f>(C1044-D1044)</f>
        <v/>
      </c>
      <c r="F1044" s="45">
        <f>((E1044*0.2*0.8*1000)/B1044)/1</f>
        <v/>
      </c>
      <c r="I1044" s="103">
        <f>(G1044-H1044)</f>
        <v/>
      </c>
      <c r="J1044" s="57">
        <f>(E1044+I1044)</f>
        <v/>
      </c>
      <c r="K1044" s="57">
        <f>(J1044/B1044)*1000</f>
        <v/>
      </c>
      <c r="L1044" s="2">
        <f>E1044/J1044</f>
        <v/>
      </c>
    </row>
    <row customHeight="1" ht="15.75" r="1045" s="129" spans="1:56">
      <c r="A1045" s="15" t="s">
        <v>62</v>
      </c>
      <c r="E1045" s="103">
        <f>(C1045-D1045)</f>
        <v/>
      </c>
      <c r="F1045" s="45">
        <f>((E1045*0.2*0.8*1000)/B1045)/1</f>
        <v/>
      </c>
      <c r="I1045" s="103">
        <f>(G1045-H1045)</f>
        <v/>
      </c>
      <c r="J1045" s="57">
        <f>(E1045+I1045)</f>
        <v/>
      </c>
      <c r="K1045" s="57">
        <f>(J1045/B1045)*1000</f>
        <v/>
      </c>
      <c r="L1045" s="2">
        <f>E1045/J1045</f>
        <v/>
      </c>
    </row>
    <row customHeight="1" ht="15.75" r="1046" s="129" spans="1:56">
      <c r="A1046" s="15" t="s">
        <v>67</v>
      </c>
      <c r="E1046" s="103">
        <f>(C1046-D1046)</f>
        <v/>
      </c>
      <c r="F1046" s="45">
        <f>((E1046*0.2*0.8*1000)/B1046)/1</f>
        <v/>
      </c>
      <c r="I1046" s="103">
        <f>(G1046-H1046)</f>
        <v/>
      </c>
      <c r="J1046" s="57">
        <f>(E1046+I1046)</f>
        <v/>
      </c>
      <c r="K1046" s="57">
        <f>(J1046/B1046)*1000</f>
        <v/>
      </c>
      <c r="L1046" s="2">
        <f>E1046/J1046</f>
        <v/>
      </c>
    </row>
    <row customHeight="1" ht="15.75" r="1047" s="129" spans="1:56">
      <c r="A1047" s="15" t="s">
        <v>71</v>
      </c>
      <c r="E1047" s="103">
        <f>(C1047-D1047)</f>
        <v/>
      </c>
      <c r="F1047" s="45">
        <f>((E1047*0.2*0.8*1000)/B1047)/1</f>
        <v/>
      </c>
      <c r="I1047" s="103">
        <f>(G1047-H1047)</f>
        <v/>
      </c>
      <c r="J1047" s="57">
        <f>(E1047+I1047)</f>
        <v/>
      </c>
      <c r="K1047" s="57">
        <f>(J1047/B1047)*1000</f>
        <v/>
      </c>
      <c r="L1047" s="2">
        <f>E1047/J1047</f>
        <v/>
      </c>
    </row>
    <row customHeight="1" ht="15.75" r="1048" s="129" spans="1:56">
      <c r="A1048" s="15" t="s">
        <v>75</v>
      </c>
      <c r="E1048" s="103">
        <f>(C1048-D1048)</f>
        <v/>
      </c>
      <c r="F1048" s="45">
        <f>((E1048*0.2*0.8*1000)/B1048)/1</f>
        <v/>
      </c>
      <c r="I1048" s="103">
        <f>(G1048-H1048)</f>
        <v/>
      </c>
      <c r="J1048" s="57">
        <f>(E1048+I1048)</f>
        <v/>
      </c>
      <c r="K1048" s="57">
        <f>(J1048/B1048)*1000</f>
        <v/>
      </c>
      <c r="L1048" s="2">
        <f>E1048/J1048</f>
        <v/>
      </c>
    </row>
    <row customHeight="1" ht="15.75" r="1049" s="129" spans="1:56">
      <c r="A1049" s="15" t="s">
        <v>78</v>
      </c>
      <c r="E1049" s="103">
        <f>(C1049-D1049)</f>
        <v/>
      </c>
      <c r="F1049" s="45">
        <f>((E1049*0.2*0.8*1000)/B1049)/1</f>
        <v/>
      </c>
      <c r="I1049" s="103">
        <f>(G1049-H1049)</f>
        <v/>
      </c>
      <c r="J1049" s="57">
        <f>(E1049+I1049)</f>
        <v/>
      </c>
      <c r="K1049" s="57">
        <f>(J1049/B1049)*1000</f>
        <v/>
      </c>
      <c r="L1049" s="2">
        <f>E1049/J1049</f>
        <v/>
      </c>
    </row>
    <row customHeight="1" ht="15.75" r="1050" s="129" spans="1:56">
      <c r="A1050" s="15" t="s">
        <v>81</v>
      </c>
      <c r="C1050" s="104" t="n"/>
      <c r="D1050" s="105" t="n"/>
      <c r="E1050" s="103">
        <f>(C1050-D1050)</f>
        <v/>
      </c>
      <c r="F1050" s="45">
        <f>((E1050*0.2*0.8*1000)/B1050)/1</f>
        <v/>
      </c>
      <c r="I1050" s="103">
        <f>(G1050-H1050)</f>
        <v/>
      </c>
      <c r="J1050" s="57">
        <f>(E1050+I1050)</f>
        <v/>
      </c>
      <c r="K1050" s="57">
        <f>(J1050/B1050)*1000</f>
        <v/>
      </c>
      <c r="L1050" s="2">
        <f>E1050/J1050</f>
        <v/>
      </c>
    </row>
    <row customHeight="1" ht="15.75" r="1051" s="129" spans="1:56">
      <c r="A1051" s="15" t="s">
        <v>85</v>
      </c>
      <c r="C1051" s="104" t="n"/>
      <c r="D1051" s="105" t="n"/>
      <c r="E1051" s="103">
        <f>(C1051-D1051)</f>
        <v/>
      </c>
      <c r="F1051" s="45">
        <f>((E1051*0.2*0.8*1000)/B1051)/1</f>
        <v/>
      </c>
      <c r="I1051" s="103">
        <f>(G1051-H1051)</f>
        <v/>
      </c>
      <c r="J1051" s="57">
        <f>(E1051+I1051)</f>
        <v/>
      </c>
      <c r="K1051" s="57">
        <f>(J1051/B1051)*1000</f>
        <v/>
      </c>
      <c r="L1051" s="2">
        <f>E1051/J1051</f>
        <v/>
      </c>
    </row>
    <row customHeight="1" ht="15.75" r="1052" s="129" spans="1:56">
      <c r="A1052" s="15" t="s">
        <v>89</v>
      </c>
      <c r="C1052" s="104" t="n"/>
      <c r="D1052" s="105" t="n"/>
      <c r="E1052" s="103">
        <f>(C1052-D1052)</f>
        <v/>
      </c>
      <c r="F1052" s="45">
        <f>((E1052*0.2*0.8*1000)/B1052)/1</f>
        <v/>
      </c>
      <c r="I1052" s="103">
        <f>(G1052-H1052)</f>
        <v/>
      </c>
      <c r="J1052" s="57">
        <f>(E1052+I1052)</f>
        <v/>
      </c>
      <c r="K1052" s="57">
        <f>(J1052/B1052)*1000</f>
        <v/>
      </c>
      <c r="L1052" s="2">
        <f>E1052/J1052</f>
        <v/>
      </c>
    </row>
    <row customHeight="1" ht="15.75" r="1053" s="129" spans="1:56">
      <c r="A1053" s="15" t="s">
        <v>94</v>
      </c>
      <c r="C1053" s="104" t="n"/>
      <c r="D1053" s="105" t="n"/>
      <c r="E1053" s="103">
        <f>(C1053-D1053)</f>
        <v/>
      </c>
      <c r="F1053" s="45">
        <f>((E1053*0.2*0.8*1000)/B1053)/1</f>
        <v/>
      </c>
      <c r="I1053" s="103">
        <f>(G1053-H1053)</f>
        <v/>
      </c>
      <c r="J1053" s="57">
        <f>(E1053+I1053)</f>
        <v/>
      </c>
      <c r="K1053" s="57">
        <f>(J1053/B1053)*1000</f>
        <v/>
      </c>
      <c r="L1053" s="2">
        <f>E1053/J1053</f>
        <v/>
      </c>
    </row>
    <row customHeight="1" ht="15.75" r="1054" s="129" spans="1:56">
      <c r="A1054" s="15" t="s">
        <v>99</v>
      </c>
      <c r="C1054" s="104" t="n"/>
      <c r="D1054" s="105" t="n"/>
      <c r="E1054" s="103">
        <f>(C1054-D1054)</f>
        <v/>
      </c>
      <c r="F1054" s="45">
        <f>((E1054*0.2*0.8*1000)/B1054)/1</f>
        <v/>
      </c>
      <c r="I1054" s="103">
        <f>(G1054-H1054)</f>
        <v/>
      </c>
      <c r="J1054" s="57">
        <f>(E1054+I1054)</f>
        <v/>
      </c>
      <c r="K1054" s="57">
        <f>(J1054/B1054)*1000</f>
        <v/>
      </c>
      <c r="L1054" s="2">
        <f>E1054/J1054</f>
        <v/>
      </c>
    </row>
    <row customHeight="1" ht="15.75" r="1055" s="129" spans="1:56">
      <c r="A1055" s="15" t="s">
        <v>103</v>
      </c>
      <c r="C1055" s="104" t="n"/>
      <c r="D1055" s="105" t="n"/>
      <c r="E1055" s="103">
        <f>(C1055-D1055)</f>
        <v/>
      </c>
      <c r="F1055" s="45">
        <f>((E1055*0.2*0.8*1000)/B1055)/1</f>
        <v/>
      </c>
      <c r="I1055" s="103">
        <f>(G1055-H1055)</f>
        <v/>
      </c>
      <c r="J1055" s="57">
        <f>(E1055+I1055)</f>
        <v/>
      </c>
      <c r="K1055" s="57">
        <f>(J1055/B1055)*1000</f>
        <v/>
      </c>
      <c r="L1055" s="2">
        <f>E1055/J1055</f>
        <v/>
      </c>
    </row>
    <row customHeight="1" ht="15.75" r="1056" s="129" spans="1:56">
      <c r="A1056" s="15" t="s">
        <v>108</v>
      </c>
      <c r="C1056" s="104" t="n"/>
      <c r="D1056" s="105" t="n"/>
      <c r="E1056" s="103">
        <f>(C1056-D1056)</f>
        <v/>
      </c>
      <c r="F1056" s="45">
        <f>((E1056*0.2*0.8*1000)/B1056)/1</f>
        <v/>
      </c>
      <c r="I1056" s="103">
        <f>(G1056-H1056)</f>
        <v/>
      </c>
      <c r="J1056" s="57">
        <f>(E1056+I1056)</f>
        <v/>
      </c>
      <c r="K1056" s="57">
        <f>(J1056/B1056)*1000</f>
        <v/>
      </c>
      <c r="L1056" s="2">
        <f>E1056/J1056</f>
        <v/>
      </c>
    </row>
    <row customHeight="1" ht="15.75" r="1057" s="129" spans="1:56">
      <c r="A1057" s="15" t="s">
        <v>113</v>
      </c>
      <c r="C1057" s="104" t="n"/>
      <c r="D1057" s="105" t="n"/>
      <c r="E1057" s="103">
        <f>(C1057-D1057)</f>
        <v/>
      </c>
      <c r="F1057" s="45">
        <f>((E1057*0.2*0.8*1000)/B1057)/1</f>
        <v/>
      </c>
      <c r="I1057" s="103">
        <f>(G1057-H1057)</f>
        <v/>
      </c>
      <c r="J1057" s="57">
        <f>(E1057+I1057)</f>
        <v/>
      </c>
      <c r="K1057" s="57">
        <f>(J1057/B1057)*1000</f>
        <v/>
      </c>
      <c r="L1057" s="2">
        <f>E1057/J1057</f>
        <v/>
      </c>
    </row>
    <row customHeight="1" ht="15.75" r="1058" s="129" spans="1:56">
      <c r="A1058" s="15" t="s">
        <v>117</v>
      </c>
      <c r="C1058" s="104" t="n"/>
      <c r="D1058" s="105" t="n"/>
      <c r="E1058" s="103">
        <f>(C1058-D1058)</f>
        <v/>
      </c>
      <c r="F1058" s="45">
        <f>((E1058*0.2*0.8*1000)/B1058)/1</f>
        <v/>
      </c>
      <c r="I1058" s="103">
        <f>(G1058-H1058)</f>
        <v/>
      </c>
      <c r="J1058" s="57">
        <f>(E1058+I1058)</f>
        <v/>
      </c>
      <c r="K1058" s="57">
        <f>(J1058/B1058)*1000</f>
        <v/>
      </c>
      <c r="L1058" s="2">
        <f>E1058/J1058</f>
        <v/>
      </c>
    </row>
    <row customHeight="1" ht="15.75" r="1059" s="129" spans="1:56">
      <c r="A1059" s="15" t="s">
        <v>120</v>
      </c>
      <c r="C1059" s="104" t="n"/>
      <c r="D1059" s="105" t="n"/>
      <c r="E1059" s="103">
        <f>(C1059-D1059)</f>
        <v/>
      </c>
      <c r="F1059" s="45">
        <f>((E1059*0.2*0.8*1000)/B1059)/1</f>
        <v/>
      </c>
      <c r="I1059" s="103">
        <f>(G1059-H1059)</f>
        <v/>
      </c>
      <c r="J1059" s="57">
        <f>(E1059+I1059)</f>
        <v/>
      </c>
      <c r="K1059" s="57">
        <f>(J1059/B1059)*1000</f>
        <v/>
      </c>
      <c r="L1059" s="2">
        <f>E1059/J1059</f>
        <v/>
      </c>
    </row>
    <row customHeight="1" ht="15.75" r="1060" s="129" spans="1:56">
      <c r="A1060" s="15" t="s">
        <v>125</v>
      </c>
      <c r="C1060" s="104" t="n"/>
      <c r="D1060" s="105" t="n"/>
      <c r="E1060" s="103">
        <f>(C1060-D1060)</f>
        <v/>
      </c>
      <c r="F1060" s="45">
        <f>((E1060*0.2*0.8*1000)/B1060)/1</f>
        <v/>
      </c>
      <c r="I1060" s="103">
        <f>(G1060-H1060)</f>
        <v/>
      </c>
      <c r="J1060" s="57">
        <f>(E1060+I1060)</f>
        <v/>
      </c>
      <c r="K1060" s="57">
        <f>(J1060/B1060)*1000</f>
        <v/>
      </c>
      <c r="L1060" s="2">
        <f>E1060/J1060</f>
        <v/>
      </c>
    </row>
    <row customHeight="1" ht="15.75" r="1061" s="129" spans="1:56">
      <c r="A1061" s="15" t="s">
        <v>130</v>
      </c>
      <c r="C1061" s="104" t="n"/>
      <c r="D1061" s="105" t="n"/>
      <c r="E1061" s="103">
        <f>(C1061-D1061)</f>
        <v/>
      </c>
      <c r="F1061" s="45">
        <f>((E1061*0.2*0.8*1000)/B1061)/1</f>
        <v/>
      </c>
      <c r="I1061" s="103">
        <f>(G1061-H1061)</f>
        <v/>
      </c>
      <c r="J1061" s="57">
        <f>(E1061+I1061)</f>
        <v/>
      </c>
      <c r="K1061" s="57">
        <f>(J1061/B1061)*1000</f>
        <v/>
      </c>
      <c r="L1061" s="2">
        <f>E1061/J1061</f>
        <v/>
      </c>
    </row>
    <row customHeight="1" ht="15.75" r="1062" s="129" spans="1:56">
      <c r="A1062" s="15" t="s">
        <v>134</v>
      </c>
      <c r="C1062" s="104" t="n"/>
      <c r="D1062" s="105" t="n"/>
      <c r="E1062" s="103">
        <f>(C1062-D1062)</f>
        <v/>
      </c>
      <c r="F1062" s="45">
        <f>((E1062*0.2*0.8*1000)/B1062)/1</f>
        <v/>
      </c>
      <c r="I1062" s="103">
        <f>(G1062-H1062)</f>
        <v/>
      </c>
      <c r="J1062" s="57">
        <f>(E1062+I1062)</f>
        <v/>
      </c>
      <c r="K1062" s="57">
        <f>(J1062/B1062)*1000</f>
        <v/>
      </c>
      <c r="L1062" s="2">
        <f>E1062/J1062</f>
        <v/>
      </c>
    </row>
    <row customHeight="1" ht="15.75" r="1063" s="129" spans="1:56">
      <c r="A1063" s="15" t="s">
        <v>138</v>
      </c>
      <c r="C1063" s="104" t="n"/>
      <c r="D1063" s="105" t="n"/>
      <c r="E1063" s="103">
        <f>(C1063-D1063)</f>
        <v/>
      </c>
      <c r="F1063" s="45">
        <f>((E1063*0.2*0.8*1000)/B1063)/1</f>
        <v/>
      </c>
      <c r="I1063" s="103">
        <f>(G1063-H1063)</f>
        <v/>
      </c>
      <c r="J1063" s="57">
        <f>(E1063+I1063)</f>
        <v/>
      </c>
      <c r="K1063" s="57">
        <f>(J1063/B1063)*1000</f>
        <v/>
      </c>
      <c r="L1063" s="2">
        <f>E1063/J1063</f>
        <v/>
      </c>
    </row>
    <row customHeight="1" ht="15.75" r="1064" s="129" spans="1:56">
      <c r="A1064" s="15" t="s">
        <v>143</v>
      </c>
      <c r="C1064" s="104" t="n"/>
      <c r="D1064" s="105" t="n"/>
      <c r="E1064" s="103">
        <f>(C1064-D1064)</f>
        <v/>
      </c>
      <c r="F1064" s="45">
        <f>((E1064*0.2*0.8*1000)/B1064)/1</f>
        <v/>
      </c>
      <c r="I1064" s="103">
        <f>(G1064-H1064)</f>
        <v/>
      </c>
      <c r="J1064" s="57">
        <f>(E1064+I1064)</f>
        <v/>
      </c>
      <c r="K1064" s="57">
        <f>(J1064/B1064)*1000</f>
        <v/>
      </c>
      <c r="L1064" s="2">
        <f>E1064/J1064</f>
        <v/>
      </c>
    </row>
    <row customHeight="1" ht="15.75" r="1065" s="129" spans="1:56">
      <c r="A1065" s="15" t="s">
        <v>148</v>
      </c>
      <c r="C1065" s="104" t="n"/>
      <c r="D1065" s="105" t="n"/>
      <c r="E1065" s="103">
        <f>(C1065-D1065)</f>
        <v/>
      </c>
      <c r="F1065" s="45">
        <f>((E1065*0.2*0.8*1000)/B1065)/1</f>
        <v/>
      </c>
      <c r="I1065" s="103">
        <f>(G1065-H1065)</f>
        <v/>
      </c>
      <c r="J1065" s="57">
        <f>(E1065+I1065)</f>
        <v/>
      </c>
      <c r="K1065" s="57">
        <f>(J1065/B1065)*1000</f>
        <v/>
      </c>
      <c r="L1065" s="2">
        <f>E1065/J1065</f>
        <v/>
      </c>
    </row>
    <row customHeight="1" ht="15.75" r="1066" s="129" spans="1:56">
      <c r="A1066" s="15" t="s">
        <v>150</v>
      </c>
      <c r="C1066" s="104" t="n"/>
      <c r="D1066" s="105" t="n"/>
      <c r="E1066" s="103">
        <f>(C1066-D1066)</f>
        <v/>
      </c>
      <c r="F1066" s="45">
        <f>((E1066*0.2*0.8*1000)/B1066)/1</f>
        <v/>
      </c>
      <c r="I1066" s="103">
        <f>(G1066-H1066)</f>
        <v/>
      </c>
      <c r="J1066" s="57">
        <f>(E1066+I1066)</f>
        <v/>
      </c>
      <c r="K1066" s="57">
        <f>(J1066/B1066)*1000</f>
        <v/>
      </c>
      <c r="L1066" s="2">
        <f>E1066/J1066</f>
        <v/>
      </c>
    </row>
    <row customHeight="1" ht="15.75" r="1067" s="129" spans="1:56">
      <c r="A1067" s="15" t="s">
        <v>155</v>
      </c>
      <c r="C1067" s="104" t="n"/>
      <c r="D1067" s="105" t="n"/>
      <c r="E1067" s="103">
        <f>(C1067-D1067)</f>
        <v/>
      </c>
      <c r="F1067" s="45">
        <f>((E1067*0.2*0.8*1000)/B1067)/1</f>
        <v/>
      </c>
      <c r="I1067" s="103">
        <f>(G1067-H1067)</f>
        <v/>
      </c>
      <c r="J1067" s="57">
        <f>(E1067+I1067)</f>
        <v/>
      </c>
      <c r="K1067" s="57">
        <f>(J1067/B1067)*1000</f>
        <v/>
      </c>
      <c r="L1067" s="2">
        <f>E1067/J1067</f>
        <v/>
      </c>
    </row>
    <row customHeight="1" ht="15.75" r="1068" s="129" spans="1:56">
      <c r="A1068" s="15" t="s">
        <v>159</v>
      </c>
      <c r="C1068" s="104" t="n"/>
      <c r="D1068" s="104" t="n"/>
      <c r="E1068" s="103">
        <f>(C1068-D1068)</f>
        <v/>
      </c>
      <c r="F1068" s="45">
        <f>((E1068*0.2*0.8*1000)/B1068)/1</f>
        <v/>
      </c>
      <c r="I1068" s="103">
        <f>(G1068-H1068)</f>
        <v/>
      </c>
      <c r="J1068" s="57">
        <f>(E1068+I1068)</f>
        <v/>
      </c>
      <c r="K1068" s="57">
        <f>(J1068/B1068)*1000</f>
        <v/>
      </c>
      <c r="L1068" s="2">
        <f>E1068/J1068</f>
        <v/>
      </c>
    </row>
    <row customHeight="1" ht="15.75" r="1069" s="129" spans="1:56">
      <c r="A1069" s="15" t="s">
        <v>163</v>
      </c>
      <c r="C1069" s="104" t="n"/>
      <c r="D1069" s="104" t="n"/>
      <c r="E1069" s="103">
        <f>(C1069-D1069)</f>
        <v/>
      </c>
      <c r="F1069" s="45">
        <f>((E1069*0.2*0.8*1000)/B1069)/1</f>
        <v/>
      </c>
      <c r="I1069" s="103">
        <f>(G1069-H1069)</f>
        <v/>
      </c>
      <c r="J1069" s="57">
        <f>(E1069+I1069)</f>
        <v/>
      </c>
      <c r="K1069" s="57">
        <f>(J1069/B1069)*1000</f>
        <v/>
      </c>
      <c r="L1069" s="2">
        <f>E1069/J1069</f>
        <v/>
      </c>
    </row>
    <row customHeight="1" ht="15.75" r="1070" s="129" spans="1:56">
      <c r="A1070" s="15" t="s">
        <v>167</v>
      </c>
      <c r="C1070" s="104" t="n"/>
      <c r="D1070" s="104" t="n"/>
      <c r="E1070" s="103">
        <f>(C1070-D1070)</f>
        <v/>
      </c>
      <c r="F1070" s="45">
        <f>((E1070*0.2*0.8*1000)/B1070)/1</f>
        <v/>
      </c>
      <c r="I1070" s="103">
        <f>(G1070-H1070)</f>
        <v/>
      </c>
      <c r="J1070" s="57">
        <f>(E1070+I1070)</f>
        <v/>
      </c>
      <c r="K1070" s="57">
        <f>(J1070/B1070)*1000</f>
        <v/>
      </c>
      <c r="L1070" s="2">
        <f>E1070/J1070</f>
        <v/>
      </c>
    </row>
    <row customHeight="1" ht="15.75" r="1071" s="129" spans="1:56">
      <c r="A1071" s="15" t="s">
        <v>171</v>
      </c>
      <c r="C1071" s="104" t="n"/>
      <c r="D1071" s="104" t="n"/>
      <c r="E1071" s="103">
        <f>(C1071-D1071)</f>
        <v/>
      </c>
      <c r="F1071" s="45">
        <f>((E1071*0.2*0.8*1000)/B1071)/1</f>
        <v/>
      </c>
      <c r="I1071" s="103">
        <f>(G1071-H1071)</f>
        <v/>
      </c>
      <c r="J1071" s="57">
        <f>(E1071+I1071)</f>
        <v/>
      </c>
      <c r="K1071" s="57">
        <f>(J1071/B1071)*1000</f>
        <v/>
      </c>
      <c r="L1071" s="2">
        <f>E1071/J1071</f>
        <v/>
      </c>
    </row>
    <row customHeight="1" ht="15.75" r="1072" s="129" spans="1:56">
      <c r="A1072" s="15" t="s">
        <v>175</v>
      </c>
      <c r="C1072" s="104" t="n"/>
      <c r="D1072" s="104" t="n"/>
      <c r="E1072" s="103">
        <f>(C1072-D1072)</f>
        <v/>
      </c>
      <c r="F1072" s="45">
        <f>((E1072*0.2*0.8*1000)/B1072)/1</f>
        <v/>
      </c>
      <c r="I1072" s="103">
        <f>(G1072-H1072)</f>
        <v/>
      </c>
      <c r="J1072" s="57">
        <f>(E1072+I1072)</f>
        <v/>
      </c>
      <c r="K1072" s="57">
        <f>(J1072/B1072)*1000</f>
        <v/>
      </c>
      <c r="L1072" s="2">
        <f>E1072/J1072</f>
        <v/>
      </c>
    </row>
    <row customHeight="1" ht="15.75" r="1073" s="129" spans="1:56">
      <c r="A1073" s="15" t="s">
        <v>178</v>
      </c>
      <c r="C1073" s="104" t="n"/>
      <c r="D1073" s="104" t="n"/>
      <c r="E1073" s="103">
        <f>(C1073-D1073)</f>
        <v/>
      </c>
      <c r="F1073" s="45">
        <f>((E1073*0.2*0.8*1000)/B1073)/1</f>
        <v/>
      </c>
      <c r="I1073" s="103">
        <f>(G1073-H1073)</f>
        <v/>
      </c>
      <c r="J1073" s="57">
        <f>(E1073+I1073)</f>
        <v/>
      </c>
      <c r="K1073" s="57">
        <f>(J1073/B1073)*1000</f>
        <v/>
      </c>
      <c r="L1073" s="2">
        <f>E1073/J1073</f>
        <v/>
      </c>
    </row>
    <row customHeight="1" ht="15.75" r="1074" s="129" spans="1:56">
      <c r="A1074" s="15" t="s">
        <v>182</v>
      </c>
      <c r="C1074" s="104" t="n"/>
      <c r="D1074" s="104" t="n"/>
      <c r="E1074" s="103">
        <f>(C1074-D1074)</f>
        <v/>
      </c>
      <c r="F1074" s="45">
        <f>((E1074*0.2*0.8*1000)/B1074)/1</f>
        <v/>
      </c>
      <c r="I1074" s="103">
        <f>(G1074-H1074)</f>
        <v/>
      </c>
      <c r="J1074" s="57">
        <f>(E1074+I1074)</f>
        <v/>
      </c>
      <c r="K1074" s="57">
        <f>(J1074/B1074)*1000</f>
        <v/>
      </c>
      <c r="L1074" s="2">
        <f>E1074/J1074</f>
        <v/>
      </c>
    </row>
    <row customHeight="1" ht="15.75" r="1075" s="129" spans="1:56">
      <c r="A1075" s="15" t="s">
        <v>187</v>
      </c>
      <c r="C1075" s="104" t="n"/>
      <c r="D1075" s="104" t="n"/>
      <c r="E1075" s="103">
        <f>(C1075-D1075)</f>
        <v/>
      </c>
      <c r="F1075" s="45">
        <f>((E1075*0.2*0.8*1000)/B1075)/1</f>
        <v/>
      </c>
      <c r="I1075" s="103">
        <f>(G1075-H1075)</f>
        <v/>
      </c>
      <c r="J1075" s="57">
        <f>(E1075+I1075)</f>
        <v/>
      </c>
      <c r="K1075" s="57">
        <f>(J1075/B1075)*1000</f>
        <v/>
      </c>
      <c r="L1075" s="2">
        <f>E1075/J1075</f>
        <v/>
      </c>
    </row>
    <row customHeight="1" ht="15.75" r="1076" s="129" spans="1:56">
      <c r="A1076" s="15" t="s">
        <v>191</v>
      </c>
      <c r="C1076" s="104" t="n"/>
      <c r="D1076" s="104" t="n"/>
      <c r="E1076" s="103">
        <f>(C1076-D1076)</f>
        <v/>
      </c>
      <c r="F1076" s="45">
        <f>((E1076*0.2*0.8*1000)/B1076)/1</f>
        <v/>
      </c>
      <c r="I1076" s="103">
        <f>(G1076-H1076)</f>
        <v/>
      </c>
      <c r="J1076" s="57">
        <f>(E1076+I1076)</f>
        <v/>
      </c>
      <c r="K1076" s="57">
        <f>(J1076/B1076)*1000</f>
        <v/>
      </c>
      <c r="L1076" s="2">
        <f>E1076/J1076</f>
        <v/>
      </c>
    </row>
    <row customHeight="1" ht="15.75" r="1077" s="129" spans="1:56" thickBot="1">
      <c r="A1077" s="15" t="s">
        <v>196</v>
      </c>
      <c r="C1077" s="104" t="n"/>
      <c r="D1077" s="104" t="n"/>
      <c r="E1077" s="103">
        <f>(C1077-D1077)</f>
        <v/>
      </c>
      <c r="F1077" s="45">
        <f>((E1077*0.2*0.8*1000)/B1077)/1</f>
        <v/>
      </c>
      <c r="I1077" s="103">
        <f>(G1077-H1077)</f>
        <v/>
      </c>
      <c r="J1077" s="57">
        <f>(E1077+I1077)</f>
        <v/>
      </c>
      <c r="K1077" s="57">
        <f>(J1077/B1077)*1000</f>
        <v/>
      </c>
      <c r="L1077" s="2">
        <f>E1077/J1077</f>
        <v/>
      </c>
    </row>
    <row customHeight="1" ht="15.75" r="1078" s="129" spans="1:56">
      <c r="A1078" s="16" t="s">
        <v>200</v>
      </c>
      <c r="B1078" s="106">
        <f>AVERAGE(B1038:B1067)</f>
        <v/>
      </c>
      <c r="C1078" s="107" t="n"/>
      <c r="D1078" s="107" t="n"/>
      <c r="E1078" s="5">
        <f>AVERAGE(E1038:E1067)</f>
        <v/>
      </c>
      <c r="F1078" s="106">
        <f>AVERAGE(F1038:F1067)</f>
        <v/>
      </c>
      <c r="G1078" s="107" t="n"/>
      <c r="H1078" s="107" t="n"/>
      <c r="I1078" s="5">
        <f>AVERAGE(I1038:I1067)</f>
        <v/>
      </c>
      <c r="J1078" s="106">
        <f>AVERAGE(J1038:J1067)</f>
        <v/>
      </c>
      <c r="K1078" s="106">
        <f>AVERAGE(K1038:K1067)</f>
        <v/>
      </c>
      <c r="L1078" s="106">
        <f>AVERAGE(L1038:L1067)</f>
        <v/>
      </c>
    </row>
    <row customHeight="1" ht="15.75" r="1079" s="129" spans="1:56" thickBot="1">
      <c r="A1079" s="17" t="s">
        <v>14</v>
      </c>
      <c r="B1079" s="6">
        <f>STDEV(B1038:B1067)/SQRT(COUNTA(B1038:B1067))</f>
        <v/>
      </c>
      <c r="C1079" s="108" t="n"/>
      <c r="D1079" s="108" t="n"/>
      <c r="E1079" s="8" t="n"/>
      <c r="F1079" s="6">
        <f>STDEV(F1038:F1067)/SQRT(COUNTA(F1038:F1067))</f>
        <v/>
      </c>
      <c r="G1079" s="108" t="n"/>
      <c r="H1079" s="108" t="n"/>
      <c r="I1079" s="8" t="n"/>
      <c r="J1079" s="6">
        <f>STDEV(J1038:J1067)/SQRT(COUNTA(J1038:J1067))</f>
        <v/>
      </c>
      <c r="K1079" s="6">
        <f>STDEV(K1038:K1067)/SQRT(COUNTA(K1038:K1067))</f>
        <v/>
      </c>
      <c r="L1079" s="6">
        <f>STDEV(L1038:L1067)/SQRT(COUNTA(L1038:L1067))</f>
        <v/>
      </c>
    </row>
  </sheetData>
  <mergeCells count="80">
    <mergeCell ref="C1036:E1036"/>
    <mergeCell ref="G1036:I1036"/>
    <mergeCell ref="J1036:L1036"/>
    <mergeCell ref="C946:E946"/>
    <mergeCell ref="G946:I946"/>
    <mergeCell ref="J946:L946"/>
    <mergeCell ref="C991:E991"/>
    <mergeCell ref="G991:I991"/>
    <mergeCell ref="J991:L991"/>
    <mergeCell ref="C856:E856"/>
    <mergeCell ref="G856:I856"/>
    <mergeCell ref="J856:L856"/>
    <mergeCell ref="C901:E901"/>
    <mergeCell ref="G901:I901"/>
    <mergeCell ref="J901:L901"/>
    <mergeCell ref="C766:E766"/>
    <mergeCell ref="G766:I766"/>
    <mergeCell ref="J766:L766"/>
    <mergeCell ref="C811:E811"/>
    <mergeCell ref="G811:I811"/>
    <mergeCell ref="J811:L811"/>
    <mergeCell ref="C586:E586"/>
    <mergeCell ref="G586:I586"/>
    <mergeCell ref="J586:L586"/>
    <mergeCell ref="C631:E631"/>
    <mergeCell ref="G631:I631"/>
    <mergeCell ref="J631:L631"/>
    <mergeCell ref="C316:E316"/>
    <mergeCell ref="G316:I316"/>
    <mergeCell ref="J316:L316"/>
    <mergeCell ref="C406:E406"/>
    <mergeCell ref="G406:I406"/>
    <mergeCell ref="J406:L406"/>
    <mergeCell ref="C721:E721"/>
    <mergeCell ref="G721:I721"/>
    <mergeCell ref="J721:L721"/>
    <mergeCell ref="C676:E676"/>
    <mergeCell ref="G676:I676"/>
    <mergeCell ref="J676:L676"/>
    <mergeCell ref="C541:E541"/>
    <mergeCell ref="G541:I541"/>
    <mergeCell ref="J541:L541"/>
    <mergeCell ref="C361:E361"/>
    <mergeCell ref="G361:I361"/>
    <mergeCell ref="J361:L361"/>
    <mergeCell ref="C451:E451"/>
    <mergeCell ref="G451:I451"/>
    <mergeCell ref="J451:L451"/>
    <mergeCell ref="C496:E496"/>
    <mergeCell ref="G496:I496"/>
    <mergeCell ref="J496:L496"/>
    <mergeCell ref="C271:E271"/>
    <mergeCell ref="G271:I271"/>
    <mergeCell ref="J271:L271"/>
    <mergeCell ref="C91:E91"/>
    <mergeCell ref="G91:I91"/>
    <mergeCell ref="J91:L91"/>
    <mergeCell ref="C136:E136"/>
    <mergeCell ref="G136:I136"/>
    <mergeCell ref="J136:L136"/>
    <mergeCell ref="C181:E181"/>
    <mergeCell ref="G181:I181"/>
    <mergeCell ref="J181:L181"/>
    <mergeCell ref="C226:E226"/>
    <mergeCell ref="G226:I226"/>
    <mergeCell ref="J226:L226"/>
    <mergeCell ref="C1:E1"/>
    <mergeCell ref="N151:AN151"/>
    <mergeCell ref="N161:N162"/>
    <mergeCell ref="O78:AO78"/>
    <mergeCell ref="G1:I1"/>
    <mergeCell ref="J1:L1"/>
    <mergeCell ref="O1:AO1"/>
    <mergeCell ref="N153:N154"/>
    <mergeCell ref="N155:N156"/>
    <mergeCell ref="N157:N158"/>
    <mergeCell ref="N159:N160"/>
    <mergeCell ref="C46:E46"/>
    <mergeCell ref="G46:I46"/>
    <mergeCell ref="J46:L46"/>
  </mergeCells>
  <pageMargins bottom="0.75" footer="0.3" header="0.3" left="0.7" right="0.7" top="0.75"/>
  <pageSetup orientation="portrait"/>
  <drawing r:id="rId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G68"/>
  <sheetViews>
    <sheetView workbookViewId="0" zoomScale="70" zoomScaleNormal="70" zoomScalePageLayoutView="70">
      <selection activeCell="F77" sqref="F77:F78"/>
    </sheetView>
  </sheetViews>
  <sheetFormatPr baseColWidth="8" defaultColWidth="8.85546875" defaultRowHeight="15" outlineLevelCol="0"/>
  <cols>
    <col bestFit="1" customWidth="1" max="1" min="1" style="129" width="14.42578125"/>
    <col bestFit="1" customWidth="1" max="2" min="2" style="129" width="10.42578125"/>
    <col bestFit="1" customWidth="1" max="3" min="3" style="129" width="8.7109375"/>
    <col bestFit="1" customWidth="1" max="4" min="4" style="129" width="7.85546875"/>
    <col bestFit="1" customWidth="1" max="5" min="5" style="129" width="10.42578125"/>
    <col bestFit="1" customWidth="1" max="6" min="6" style="129" width="8.7109375"/>
    <col bestFit="1" customWidth="1" max="7" min="7" style="129" width="7.85546875"/>
  </cols>
  <sheetData>
    <row customHeight="1" ht="11.25" r="1" s="129" spans="1:7" thickBot="1"/>
    <row customHeight="1" ht="18" r="2" s="129" spans="1:7" thickBot="1">
      <c r="A2" s="21" t="s">
        <v>16</v>
      </c>
      <c r="B2" s="134" t="s">
        <v>17</v>
      </c>
      <c r="E2" s="134" t="s">
        <v>18</v>
      </c>
    </row>
    <row customHeight="1" ht="18.95" r="3" s="129" spans="1:7" thickBot="1">
      <c r="A3" s="22" t="s">
        <v>729</v>
      </c>
      <c r="B3" s="55" t="s">
        <v>23</v>
      </c>
      <c r="C3" s="1" t="s">
        <v>24</v>
      </c>
      <c r="D3" s="55" t="s">
        <v>25</v>
      </c>
      <c r="E3" s="55" t="s">
        <v>23</v>
      </c>
      <c r="F3" s="1" t="s">
        <v>24</v>
      </c>
      <c r="G3" s="55" t="s">
        <v>25</v>
      </c>
    </row>
    <row customHeight="1" ht="15" r="4" s="129" spans="1:7" thickBot="1">
      <c r="A4" s="64" t="s">
        <v>730</v>
      </c>
      <c r="B4" s="65" t="n"/>
      <c r="C4" s="65" t="n"/>
      <c r="D4" s="66">
        <f>(B4-C4)</f>
        <v/>
      </c>
      <c r="E4" s="67" t="n"/>
      <c r="F4" s="68" t="n"/>
      <c r="G4" s="66">
        <f>(E4-F4)</f>
        <v/>
      </c>
    </row>
    <row customHeight="1" ht="11.25" r="5" s="129" spans="1:7" thickBot="1"/>
    <row customHeight="1" ht="18" r="6" s="129" spans="1:7" thickBot="1">
      <c r="A6" s="21" t="s">
        <v>16</v>
      </c>
      <c r="B6" s="134" t="s">
        <v>17</v>
      </c>
      <c r="E6" s="134" t="s">
        <v>18</v>
      </c>
    </row>
    <row customHeight="1" ht="18.95" r="7" s="129" spans="1:7" thickBot="1">
      <c r="A7" s="22" t="s">
        <v>729</v>
      </c>
      <c r="B7" s="55" t="s">
        <v>23</v>
      </c>
      <c r="C7" s="1" t="s">
        <v>24</v>
      </c>
      <c r="D7" s="55" t="s">
        <v>25</v>
      </c>
      <c r="E7" s="55" t="s">
        <v>23</v>
      </c>
      <c r="F7" s="1" t="s">
        <v>24</v>
      </c>
      <c r="G7" s="55" t="s">
        <v>25</v>
      </c>
    </row>
    <row customHeight="1" ht="15" r="8" s="129" spans="1:7" thickBot="1">
      <c r="A8" s="64" t="s">
        <v>730</v>
      </c>
      <c r="B8" s="65" t="n"/>
      <c r="C8" s="65" t="n"/>
      <c r="D8" s="66">
        <f>(B8-C8)</f>
        <v/>
      </c>
      <c r="E8" s="67" t="n"/>
      <c r="F8" s="68" t="n"/>
      <c r="G8" s="66">
        <f>(E8-F8)</f>
        <v/>
      </c>
    </row>
    <row customHeight="1" ht="11.25" r="9" s="129" spans="1:7" thickBot="1"/>
    <row customHeight="1" ht="18" r="10" s="129" spans="1:7" thickBot="1">
      <c r="A10" s="21" t="s">
        <v>16</v>
      </c>
      <c r="B10" s="134" t="s">
        <v>17</v>
      </c>
      <c r="E10" s="134" t="s">
        <v>18</v>
      </c>
    </row>
    <row customHeight="1" ht="18.95" r="11" s="129" spans="1:7" thickBot="1">
      <c r="A11" s="22" t="s">
        <v>729</v>
      </c>
      <c r="B11" s="55" t="s">
        <v>23</v>
      </c>
      <c r="C11" s="1" t="s">
        <v>24</v>
      </c>
      <c r="D11" s="55" t="s">
        <v>25</v>
      </c>
      <c r="E11" s="55" t="s">
        <v>23</v>
      </c>
      <c r="F11" s="1" t="s">
        <v>24</v>
      </c>
      <c r="G11" s="55" t="s">
        <v>25</v>
      </c>
    </row>
    <row customHeight="1" ht="15" r="12" s="129" spans="1:7" thickBot="1">
      <c r="A12" s="64" t="s">
        <v>730</v>
      </c>
      <c r="B12" s="65" t="n"/>
      <c r="C12" s="65" t="n"/>
      <c r="D12" s="66">
        <f>(B12-C12)</f>
        <v/>
      </c>
      <c r="E12" s="67" t="n"/>
      <c r="F12" s="68" t="n"/>
      <c r="G12" s="66">
        <f>(E12-F12)</f>
        <v/>
      </c>
    </row>
    <row customHeight="1" ht="11.25" r="13" s="129" spans="1:7" thickBot="1"/>
    <row customHeight="1" ht="18" r="14" s="129" spans="1:7" thickBot="1">
      <c r="A14" s="21" t="s">
        <v>16</v>
      </c>
      <c r="B14" s="134" t="s">
        <v>17</v>
      </c>
      <c r="E14" s="134" t="s">
        <v>18</v>
      </c>
    </row>
    <row customHeight="1" ht="18.95" r="15" s="129" spans="1:7" thickBot="1">
      <c r="A15" s="22" t="s">
        <v>729</v>
      </c>
      <c r="B15" s="55" t="s">
        <v>23</v>
      </c>
      <c r="C15" s="1" t="s">
        <v>24</v>
      </c>
      <c r="D15" s="55" t="s">
        <v>25</v>
      </c>
      <c r="E15" s="55" t="s">
        <v>23</v>
      </c>
      <c r="F15" s="1" t="s">
        <v>24</v>
      </c>
      <c r="G15" s="55" t="s">
        <v>25</v>
      </c>
    </row>
    <row customHeight="1" ht="15" r="16" s="129" spans="1:7" thickBot="1">
      <c r="A16" s="64" t="s">
        <v>730</v>
      </c>
      <c r="B16" s="65" t="n"/>
      <c r="C16" s="65" t="n"/>
      <c r="D16" s="66">
        <f>(B16-C16)</f>
        <v/>
      </c>
      <c r="E16" s="67" t="n"/>
      <c r="F16" s="68" t="n"/>
      <c r="G16" s="66">
        <f>(E16-F16)</f>
        <v/>
      </c>
    </row>
    <row customHeight="1" ht="11.25" r="17" s="129" spans="1:7" thickBot="1"/>
    <row customHeight="1" ht="18" r="18" s="129" spans="1:7" thickBot="1">
      <c r="A18" s="21" t="s">
        <v>16</v>
      </c>
      <c r="B18" s="134" t="s">
        <v>17</v>
      </c>
      <c r="E18" s="134" t="s">
        <v>18</v>
      </c>
    </row>
    <row customHeight="1" ht="18.95" r="19" s="129" spans="1:7" thickBot="1">
      <c r="A19" s="22" t="s">
        <v>729</v>
      </c>
      <c r="B19" s="55" t="s">
        <v>23</v>
      </c>
      <c r="C19" s="1" t="s">
        <v>24</v>
      </c>
      <c r="D19" s="55" t="s">
        <v>25</v>
      </c>
      <c r="E19" s="55" t="s">
        <v>23</v>
      </c>
      <c r="F19" s="1" t="s">
        <v>24</v>
      </c>
      <c r="G19" s="55" t="s">
        <v>25</v>
      </c>
    </row>
    <row customHeight="1" ht="15" r="20" s="129" spans="1:7" thickBot="1">
      <c r="A20" s="64" t="s">
        <v>730</v>
      </c>
      <c r="B20" s="65" t="n"/>
      <c r="C20" s="65" t="n"/>
      <c r="D20" s="66">
        <f>(B20-C20)</f>
        <v/>
      </c>
      <c r="E20" s="67" t="n"/>
      <c r="F20" s="68" t="n"/>
      <c r="G20" s="66">
        <f>(E20-F20)</f>
        <v/>
      </c>
    </row>
    <row customHeight="1" ht="11.25" r="21" s="129" spans="1:7" thickBot="1"/>
    <row customHeight="1" ht="18" r="22" s="129" spans="1:7" thickBot="1">
      <c r="A22" s="21" t="s">
        <v>16</v>
      </c>
      <c r="B22" s="134" t="s">
        <v>17</v>
      </c>
      <c r="E22" s="134" t="s">
        <v>18</v>
      </c>
    </row>
    <row customHeight="1" ht="18.95" r="23" s="129" spans="1:7" thickBot="1">
      <c r="A23" s="22" t="s">
        <v>729</v>
      </c>
      <c r="B23" s="55" t="s">
        <v>23</v>
      </c>
      <c r="C23" s="1" t="s">
        <v>24</v>
      </c>
      <c r="D23" s="55" t="s">
        <v>25</v>
      </c>
      <c r="E23" s="55" t="s">
        <v>23</v>
      </c>
      <c r="F23" s="1" t="s">
        <v>24</v>
      </c>
      <c r="G23" s="55" t="s">
        <v>25</v>
      </c>
    </row>
    <row customHeight="1" ht="15" r="24" s="129" spans="1:7" thickBot="1">
      <c r="A24" s="64" t="s">
        <v>730</v>
      </c>
      <c r="B24" s="65" t="n"/>
      <c r="C24" s="65" t="n"/>
      <c r="D24" s="66">
        <f>(B24-C24)</f>
        <v/>
      </c>
      <c r="E24" s="67" t="n"/>
      <c r="F24" s="68" t="n"/>
      <c r="G24" s="66">
        <f>(E24-F24)</f>
        <v/>
      </c>
    </row>
    <row customHeight="1" ht="11.25" r="25" s="129" spans="1:7" thickBot="1"/>
    <row customHeight="1" ht="18" r="26" s="129" spans="1:7" thickBot="1">
      <c r="A26" s="21" t="s">
        <v>16</v>
      </c>
      <c r="B26" s="134" t="s">
        <v>17</v>
      </c>
      <c r="E26" s="134" t="s">
        <v>18</v>
      </c>
    </row>
    <row customHeight="1" ht="18.95" r="27" s="129" spans="1:7" thickBot="1">
      <c r="A27" s="22" t="s">
        <v>729</v>
      </c>
      <c r="B27" s="55" t="s">
        <v>23</v>
      </c>
      <c r="C27" s="1" t="s">
        <v>24</v>
      </c>
      <c r="D27" s="55" t="s">
        <v>25</v>
      </c>
      <c r="E27" s="55" t="s">
        <v>23</v>
      </c>
      <c r="F27" s="1" t="s">
        <v>24</v>
      </c>
      <c r="G27" s="55" t="s">
        <v>25</v>
      </c>
    </row>
    <row customHeight="1" ht="15" r="28" s="129" spans="1:7" thickBot="1">
      <c r="A28" s="64" t="s">
        <v>730</v>
      </c>
      <c r="B28" s="65" t="n"/>
      <c r="C28" s="65" t="n"/>
      <c r="D28" s="66">
        <f>(B28-C28)</f>
        <v/>
      </c>
      <c r="E28" s="67" t="n"/>
      <c r="F28" s="68" t="n"/>
      <c r="G28" s="66">
        <f>(E28-F28)</f>
        <v/>
      </c>
    </row>
    <row customHeight="1" ht="11.25" r="29" s="129" spans="1:7" thickBot="1"/>
    <row customHeight="1" ht="18" r="30" s="129" spans="1:7" thickBot="1">
      <c r="A30" s="21" t="s">
        <v>16</v>
      </c>
      <c r="B30" s="134" t="s">
        <v>17</v>
      </c>
      <c r="E30" s="134" t="s">
        <v>18</v>
      </c>
    </row>
    <row customHeight="1" ht="18.95" r="31" s="129" spans="1:7" thickBot="1">
      <c r="A31" s="22" t="s">
        <v>729</v>
      </c>
      <c r="B31" s="55" t="s">
        <v>23</v>
      </c>
      <c r="C31" s="1" t="s">
        <v>24</v>
      </c>
      <c r="D31" s="55" t="s">
        <v>25</v>
      </c>
      <c r="E31" s="55" t="s">
        <v>23</v>
      </c>
      <c r="F31" s="1" t="s">
        <v>24</v>
      </c>
      <c r="G31" s="55" t="s">
        <v>25</v>
      </c>
    </row>
    <row customHeight="1" ht="15" r="32" s="129" spans="1:7" thickBot="1">
      <c r="A32" s="64" t="s">
        <v>730</v>
      </c>
      <c r="B32" s="65" t="n"/>
      <c r="C32" s="65" t="n"/>
      <c r="D32" s="66">
        <f>(B32-C32)</f>
        <v/>
      </c>
      <c r="E32" s="67" t="n"/>
      <c r="F32" s="68" t="n"/>
      <c r="G32" s="66">
        <f>(E32-F32)</f>
        <v/>
      </c>
    </row>
    <row customHeight="1" ht="11.25" r="33" s="129" spans="1:7" thickBot="1"/>
    <row customHeight="1" ht="18" r="34" s="129" spans="1:7" thickBot="1">
      <c r="A34" s="21" t="s">
        <v>16</v>
      </c>
      <c r="B34" s="134" t="s">
        <v>17</v>
      </c>
      <c r="E34" s="134" t="s">
        <v>18</v>
      </c>
    </row>
    <row customHeight="1" ht="18.95" r="35" s="129" spans="1:7" thickBot="1">
      <c r="A35" s="22" t="s">
        <v>729</v>
      </c>
      <c r="B35" s="55" t="s">
        <v>23</v>
      </c>
      <c r="C35" s="1" t="s">
        <v>24</v>
      </c>
      <c r="D35" s="55" t="s">
        <v>25</v>
      </c>
      <c r="E35" s="55" t="s">
        <v>23</v>
      </c>
      <c r="F35" s="1" t="s">
        <v>24</v>
      </c>
      <c r="G35" s="55" t="s">
        <v>25</v>
      </c>
    </row>
    <row customHeight="1" ht="15" r="36" s="129" spans="1:7" thickBot="1">
      <c r="A36" s="64" t="s">
        <v>730</v>
      </c>
      <c r="B36" s="65" t="n"/>
      <c r="C36" s="65" t="n"/>
      <c r="D36" s="66">
        <f>(B36-C36)</f>
        <v/>
      </c>
      <c r="E36" s="67" t="n"/>
      <c r="F36" s="68" t="n"/>
      <c r="G36" s="66">
        <f>(E36-F36)</f>
        <v/>
      </c>
    </row>
    <row customHeight="1" ht="11.25" r="37" s="129" spans="1:7" thickBot="1"/>
    <row customHeight="1" ht="18" r="38" s="129" spans="1:7" thickBot="1">
      <c r="A38" s="21" t="s">
        <v>16</v>
      </c>
      <c r="B38" s="134" t="s">
        <v>17</v>
      </c>
      <c r="E38" s="134" t="s">
        <v>18</v>
      </c>
    </row>
    <row customHeight="1" ht="18.95" r="39" s="129" spans="1:7" thickBot="1">
      <c r="A39" s="22" t="s">
        <v>729</v>
      </c>
      <c r="B39" s="55" t="s">
        <v>23</v>
      </c>
      <c r="C39" s="1" t="s">
        <v>24</v>
      </c>
      <c r="D39" s="55" t="s">
        <v>25</v>
      </c>
      <c r="E39" s="55" t="s">
        <v>23</v>
      </c>
      <c r="F39" s="1" t="s">
        <v>24</v>
      </c>
      <c r="G39" s="55" t="s">
        <v>25</v>
      </c>
    </row>
    <row customHeight="1" ht="15" r="40" s="129" spans="1:7" thickBot="1">
      <c r="A40" s="64" t="s">
        <v>730</v>
      </c>
      <c r="B40" s="65" t="n"/>
      <c r="C40" s="65" t="n"/>
      <c r="D40" s="66">
        <f>(B40-C40)</f>
        <v/>
      </c>
      <c r="E40" s="67" t="n"/>
      <c r="F40" s="68" t="n"/>
      <c r="G40" s="66">
        <f>(E40-F40)</f>
        <v/>
      </c>
    </row>
    <row customHeight="1" ht="11.25" r="41" s="129" spans="1:7" thickBot="1"/>
    <row customHeight="1" ht="18" r="42" s="129" spans="1:7" thickBot="1">
      <c r="A42" s="21" t="s">
        <v>16</v>
      </c>
      <c r="B42" s="134" t="s">
        <v>17</v>
      </c>
      <c r="E42" s="134" t="s">
        <v>18</v>
      </c>
    </row>
    <row customHeight="1" ht="18.95" r="43" s="129" spans="1:7" thickBot="1">
      <c r="A43" s="22" t="s">
        <v>729</v>
      </c>
      <c r="B43" s="55" t="s">
        <v>23</v>
      </c>
      <c r="C43" s="1" t="s">
        <v>24</v>
      </c>
      <c r="D43" s="55" t="s">
        <v>25</v>
      </c>
      <c r="E43" s="55" t="s">
        <v>23</v>
      </c>
      <c r="F43" s="1" t="s">
        <v>24</v>
      </c>
      <c r="G43" s="55" t="s">
        <v>25</v>
      </c>
    </row>
    <row customHeight="1" ht="15" r="44" s="129" spans="1:7" thickBot="1">
      <c r="A44" s="64" t="s">
        <v>730</v>
      </c>
      <c r="B44" s="65" t="n"/>
      <c r="C44" s="65" t="n"/>
      <c r="D44" s="66">
        <f>(B44-C44)</f>
        <v/>
      </c>
      <c r="E44" s="67" t="n"/>
      <c r="F44" s="68" t="n"/>
      <c r="G44" s="66">
        <f>(E44-F44)</f>
        <v/>
      </c>
    </row>
    <row customHeight="1" ht="15" r="45" s="129" spans="1:7" thickBot="1"/>
    <row customHeight="1" ht="18" r="46" s="129" spans="1:7" thickBot="1">
      <c r="A46" s="21" t="s">
        <v>16</v>
      </c>
      <c r="B46" s="134" t="s">
        <v>17</v>
      </c>
      <c r="E46" s="134" t="s">
        <v>18</v>
      </c>
    </row>
    <row customHeight="1" ht="18.95" r="47" s="129" spans="1:7" thickBot="1">
      <c r="A47" s="22" t="s">
        <v>729</v>
      </c>
      <c r="B47" s="55" t="s">
        <v>23</v>
      </c>
      <c r="C47" s="1" t="s">
        <v>24</v>
      </c>
      <c r="D47" s="55" t="s">
        <v>25</v>
      </c>
      <c r="E47" s="55" t="s">
        <v>23</v>
      </c>
      <c r="F47" s="1" t="s">
        <v>24</v>
      </c>
      <c r="G47" s="55" t="s">
        <v>25</v>
      </c>
    </row>
    <row customHeight="1" ht="15" r="48" s="129" spans="1:7" thickBot="1">
      <c r="A48" s="64" t="s">
        <v>730</v>
      </c>
      <c r="B48" s="65" t="n"/>
      <c r="C48" s="65" t="n"/>
      <c r="D48" s="66">
        <f>(B48-C48)</f>
        <v/>
      </c>
      <c r="E48" s="67" t="n"/>
      <c r="F48" s="68" t="n"/>
      <c r="G48" s="66">
        <f>(E48-F48)</f>
        <v/>
      </c>
    </row>
    <row customHeight="1" ht="15" r="49" s="129" spans="1:7" thickBot="1"/>
    <row customHeight="1" ht="18" r="50" s="129" spans="1:7" thickBot="1">
      <c r="A50" s="21" t="s">
        <v>16</v>
      </c>
      <c r="B50" s="134" t="s">
        <v>17</v>
      </c>
      <c r="E50" s="134" t="s">
        <v>18</v>
      </c>
    </row>
    <row customHeight="1" ht="18.95" r="51" s="129" spans="1:7" thickBot="1">
      <c r="A51" s="22" t="s">
        <v>729</v>
      </c>
      <c r="B51" s="55" t="s">
        <v>23</v>
      </c>
      <c r="C51" s="1" t="s">
        <v>24</v>
      </c>
      <c r="D51" s="55" t="s">
        <v>25</v>
      </c>
      <c r="E51" s="55" t="s">
        <v>23</v>
      </c>
      <c r="F51" s="1" t="s">
        <v>24</v>
      </c>
      <c r="G51" s="55" t="s">
        <v>25</v>
      </c>
    </row>
    <row customHeight="1" ht="15" r="52" s="129" spans="1:7" thickBot="1">
      <c r="A52" s="64" t="s">
        <v>730</v>
      </c>
      <c r="B52" s="65" t="n"/>
      <c r="C52" s="65" t="n"/>
      <c r="D52" s="66">
        <f>(B52-C52)</f>
        <v/>
      </c>
      <c r="E52" s="67" t="n"/>
      <c r="F52" s="68" t="n"/>
      <c r="G52" s="66">
        <f>(E52-F52)</f>
        <v/>
      </c>
    </row>
    <row customHeight="1" ht="15" r="53" s="129" spans="1:7" thickBot="1"/>
    <row customHeight="1" ht="18" r="54" s="129" spans="1:7" thickBot="1">
      <c r="A54" s="21" t="s">
        <v>16</v>
      </c>
      <c r="B54" s="134" t="s">
        <v>17</v>
      </c>
      <c r="E54" s="134" t="s">
        <v>18</v>
      </c>
    </row>
    <row customHeight="1" ht="18.95" r="55" s="129" spans="1:7" thickBot="1">
      <c r="A55" s="22" t="s">
        <v>729</v>
      </c>
      <c r="B55" s="55" t="s">
        <v>23</v>
      </c>
      <c r="C55" s="1" t="s">
        <v>24</v>
      </c>
      <c r="D55" s="55" t="s">
        <v>25</v>
      </c>
      <c r="E55" s="55" t="s">
        <v>23</v>
      </c>
      <c r="F55" s="1" t="s">
        <v>24</v>
      </c>
      <c r="G55" s="55" t="s">
        <v>25</v>
      </c>
    </row>
    <row customHeight="1" ht="15" r="56" s="129" spans="1:7" thickBot="1">
      <c r="A56" s="64" t="s">
        <v>730</v>
      </c>
      <c r="B56" s="65" t="n"/>
      <c r="C56" s="65" t="n"/>
      <c r="D56" s="66">
        <f>(B56-C56)</f>
        <v/>
      </c>
      <c r="E56" s="67" t="n"/>
      <c r="F56" s="68" t="n"/>
      <c r="G56" s="66">
        <f>(E56-F56)</f>
        <v/>
      </c>
    </row>
    <row customHeight="1" ht="15" r="57" s="129" spans="1:7" thickBot="1"/>
    <row customHeight="1" ht="18" r="58" s="129" spans="1:7" thickBot="1">
      <c r="A58" s="21" t="s">
        <v>16</v>
      </c>
      <c r="B58" s="134" t="s">
        <v>17</v>
      </c>
      <c r="E58" s="134" t="s">
        <v>18</v>
      </c>
    </row>
    <row customHeight="1" ht="18.95" r="59" s="129" spans="1:7" thickBot="1">
      <c r="A59" s="22" t="s">
        <v>729</v>
      </c>
      <c r="B59" s="55" t="s">
        <v>23</v>
      </c>
      <c r="C59" s="1" t="s">
        <v>24</v>
      </c>
      <c r="D59" s="55" t="s">
        <v>25</v>
      </c>
      <c r="E59" s="55" t="s">
        <v>23</v>
      </c>
      <c r="F59" s="1" t="s">
        <v>24</v>
      </c>
      <c r="G59" s="55" t="s">
        <v>25</v>
      </c>
    </row>
    <row customHeight="1" ht="15" r="60" s="129" spans="1:7" thickBot="1">
      <c r="A60" s="64" t="s">
        <v>730</v>
      </c>
      <c r="B60" s="65" t="n"/>
      <c r="C60" s="65" t="n"/>
      <c r="D60" s="66">
        <f>(B60-C60)</f>
        <v/>
      </c>
      <c r="E60" s="67" t="n"/>
      <c r="F60" s="68" t="n"/>
      <c r="G60" s="66">
        <f>(E60-F60)</f>
        <v/>
      </c>
    </row>
    <row customHeight="1" ht="15" r="61" s="129" spans="1:7" thickBot="1"/>
    <row customHeight="1" ht="18" r="62" s="129" spans="1:7" thickBot="1">
      <c r="A62" s="21" t="s">
        <v>16</v>
      </c>
      <c r="B62" s="134" t="s">
        <v>17</v>
      </c>
      <c r="E62" s="134" t="s">
        <v>18</v>
      </c>
    </row>
    <row customHeight="1" ht="18.95" r="63" s="129" spans="1:7" thickBot="1">
      <c r="A63" s="22" t="s">
        <v>729</v>
      </c>
      <c r="B63" s="55" t="s">
        <v>23</v>
      </c>
      <c r="C63" s="1" t="s">
        <v>24</v>
      </c>
      <c r="D63" s="55" t="s">
        <v>25</v>
      </c>
      <c r="E63" s="55" t="s">
        <v>23</v>
      </c>
      <c r="F63" s="1" t="s">
        <v>24</v>
      </c>
      <c r="G63" s="55" t="s">
        <v>25</v>
      </c>
    </row>
    <row customHeight="1" ht="15" r="64" s="129" spans="1:7" thickBot="1">
      <c r="A64" s="64" t="s">
        <v>730</v>
      </c>
      <c r="B64" s="65" t="n"/>
      <c r="C64" s="65" t="n"/>
      <c r="D64" s="66">
        <f>(B64-C64)</f>
        <v/>
      </c>
      <c r="E64" s="67" t="n"/>
      <c r="F64" s="68" t="n"/>
      <c r="G64" s="66">
        <f>(E64-F64)</f>
        <v/>
      </c>
    </row>
    <row customHeight="1" ht="15" r="65" s="129" spans="1:7" thickBot="1"/>
    <row customHeight="1" ht="18" r="66" s="129" spans="1:7" thickBot="1">
      <c r="A66" s="21" t="s">
        <v>16</v>
      </c>
      <c r="B66" s="134" t="s">
        <v>17</v>
      </c>
      <c r="E66" s="134" t="s">
        <v>18</v>
      </c>
    </row>
    <row customHeight="1" ht="18.95" r="67" s="129" spans="1:7" thickBot="1">
      <c r="A67" s="22" t="s">
        <v>729</v>
      </c>
      <c r="B67" s="55" t="s">
        <v>23</v>
      </c>
      <c r="C67" s="1" t="s">
        <v>24</v>
      </c>
      <c r="D67" s="55" t="s">
        <v>25</v>
      </c>
      <c r="E67" s="55" t="s">
        <v>23</v>
      </c>
      <c r="F67" s="1" t="s">
        <v>24</v>
      </c>
      <c r="G67" s="55" t="s">
        <v>25</v>
      </c>
    </row>
    <row customHeight="1" ht="15" r="68" s="129" spans="1:7" thickBot="1">
      <c r="A68" s="64" t="s">
        <v>730</v>
      </c>
      <c r="B68" s="65" t="n"/>
      <c r="C68" s="65" t="n"/>
      <c r="D68" s="66">
        <f>(B68-C68)</f>
        <v/>
      </c>
      <c r="E68" s="67" t="n"/>
      <c r="F68" s="68" t="n"/>
      <c r="G68" s="66">
        <f>(E68-F68)</f>
        <v/>
      </c>
    </row>
  </sheetData>
  <mergeCells count="34">
    <mergeCell ref="B58:D58"/>
    <mergeCell ref="E58:G58"/>
    <mergeCell ref="B62:D62"/>
    <mergeCell ref="E62:G62"/>
    <mergeCell ref="B66:D66"/>
    <mergeCell ref="E66:G66"/>
    <mergeCell ref="B46:D46"/>
    <mergeCell ref="E46:G46"/>
    <mergeCell ref="B50:D50"/>
    <mergeCell ref="E50:G50"/>
    <mergeCell ref="B54:D54"/>
    <mergeCell ref="E54:G54"/>
    <mergeCell ref="B2:D2"/>
    <mergeCell ref="E2:G2"/>
    <mergeCell ref="B6:D6"/>
    <mergeCell ref="E6:G6"/>
    <mergeCell ref="B10:D10"/>
    <mergeCell ref="E10:G10"/>
    <mergeCell ref="B14:D14"/>
    <mergeCell ref="E14:G14"/>
    <mergeCell ref="B18:D18"/>
    <mergeCell ref="E18:G18"/>
    <mergeCell ref="B22:D22"/>
    <mergeCell ref="E22:G22"/>
    <mergeCell ref="B38:D38"/>
    <mergeCell ref="E38:G38"/>
    <mergeCell ref="B42:D42"/>
    <mergeCell ref="E42:G42"/>
    <mergeCell ref="B26:D26"/>
    <mergeCell ref="E26:G26"/>
    <mergeCell ref="B30:D30"/>
    <mergeCell ref="E30:G30"/>
    <mergeCell ref="B34:D34"/>
    <mergeCell ref="E34:G3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33"/>
  <sheetViews>
    <sheetView workbookViewId="0" zoomScale="85" zoomScaleNormal="85" zoomScalePageLayoutView="85">
      <selection activeCell="G16" sqref="G16"/>
    </sheetView>
  </sheetViews>
  <sheetFormatPr baseColWidth="8" defaultColWidth="8.85546875" defaultRowHeight="15" outlineLevelCol="0"/>
  <cols>
    <col bestFit="1" customWidth="1" max="1" min="1" style="18" width="10.42578125"/>
    <col bestFit="1" customWidth="1" max="2" min="2" style="129" width="10.140625"/>
    <col customWidth="1" max="3" min="3" style="129" width="9"/>
    <col bestFit="1" customWidth="1" max="4" min="4" style="129" width="7.42578125"/>
    <col bestFit="1" customWidth="1" max="5" min="5" style="129" width="6.28515625"/>
    <col bestFit="1" customWidth="1" max="6" min="6" style="12" width="18.28515625"/>
    <col bestFit="1" customWidth="1" max="7" min="7" style="129" width="9"/>
    <col bestFit="1" customWidth="1" max="8" min="8" style="129" width="7.42578125"/>
    <col bestFit="1" customWidth="1" max="9" min="9" style="129" width="6.28515625"/>
    <col bestFit="1" customWidth="1" max="10" min="10" style="129" width="17"/>
    <col bestFit="1" customWidth="1" max="11" min="11" style="129" width="19.7109375"/>
    <col bestFit="1" customWidth="1" max="12" min="12" style="129" width="9.85546875"/>
  </cols>
  <sheetData>
    <row customHeight="1" ht="15.75" r="1" s="129" spans="1:12" thickBot="1">
      <c r="A1" s="14" t="s">
        <v>30</v>
      </c>
      <c r="B1" s="54" t="n"/>
      <c r="C1" s="127" t="s">
        <v>17</v>
      </c>
      <c r="F1" s="29" t="n"/>
      <c r="G1" s="127" t="s">
        <v>18</v>
      </c>
      <c r="J1" s="135" t="s">
        <v>731</v>
      </c>
    </row>
    <row customHeight="1" ht="15.75" r="2" s="129" spans="1:12" thickBot="1">
      <c r="A2" s="38" t="n"/>
      <c r="B2" s="9" t="s">
        <v>22</v>
      </c>
      <c r="C2" s="43" t="s">
        <v>23</v>
      </c>
      <c r="D2" s="39" t="s">
        <v>24</v>
      </c>
      <c r="E2" s="43" t="s">
        <v>25</v>
      </c>
      <c r="F2" s="40" t="s">
        <v>26</v>
      </c>
      <c r="G2" s="41" t="s">
        <v>23</v>
      </c>
      <c r="H2" s="42" t="s">
        <v>24</v>
      </c>
      <c r="I2" s="43" t="s">
        <v>25</v>
      </c>
      <c r="J2" s="13" t="s">
        <v>27</v>
      </c>
      <c r="K2" s="9" t="s">
        <v>28</v>
      </c>
      <c r="L2" s="43" t="s">
        <v>29</v>
      </c>
    </row>
    <row customHeight="1" ht="15.75" r="3" s="129" spans="1:12">
      <c r="A3" s="15" t="s">
        <v>237</v>
      </c>
      <c r="B3" s="30" t="n"/>
      <c r="C3" s="44" t="n"/>
      <c r="D3" s="30" t="n"/>
      <c r="E3" s="103">
        <f>(C3-D3)</f>
        <v/>
      </c>
      <c r="F3" s="45">
        <f>((E3*0.2*0.8*1000)/B3)/1</f>
        <v/>
      </c>
      <c r="G3" s="30" t="n"/>
      <c r="H3" s="44" t="n"/>
      <c r="I3" s="103">
        <f>(G3-H3)</f>
        <v/>
      </c>
      <c r="J3" s="57">
        <f>(E3+I3)</f>
        <v/>
      </c>
      <c r="K3" s="57">
        <f>(J3/B3)*1000</f>
        <v/>
      </c>
      <c r="L3" s="2">
        <f>E3/J3</f>
        <v/>
      </c>
    </row>
    <row customHeight="1" ht="15.75" r="4" s="129" spans="1:12">
      <c r="A4" s="15" t="s">
        <v>239</v>
      </c>
      <c r="B4" s="31" t="n"/>
      <c r="C4" s="46" t="n"/>
      <c r="D4" s="31" t="n"/>
      <c r="E4" s="103">
        <f>(C4-D4)</f>
        <v/>
      </c>
      <c r="F4" s="45">
        <f>((E4*0.2*0.8*1000)/B4)/1</f>
        <v/>
      </c>
      <c r="G4" s="31" t="n"/>
      <c r="H4" s="46" t="n"/>
      <c r="I4" s="103">
        <f>(G4-H4)</f>
        <v/>
      </c>
      <c r="J4" s="57">
        <f>(E4+I4)</f>
        <v/>
      </c>
      <c r="K4" s="57">
        <f>(J4/B4)*1000</f>
        <v/>
      </c>
      <c r="L4" s="2">
        <f>E4/J4</f>
        <v/>
      </c>
    </row>
    <row customHeight="1" ht="15.75" r="5" s="129" spans="1:12">
      <c r="A5" s="15" t="s">
        <v>240</v>
      </c>
      <c r="B5" s="31" t="n"/>
      <c r="C5" s="46" t="n"/>
      <c r="D5" s="31" t="n"/>
      <c r="E5" s="103">
        <f>(C5-D5)</f>
        <v/>
      </c>
      <c r="F5" s="45">
        <f>((E5*0.2*0.8*1000)/B5)/1</f>
        <v/>
      </c>
      <c r="G5" s="31" t="n"/>
      <c r="H5" s="46" t="n"/>
      <c r="I5" s="103">
        <f>(G5-H5)</f>
        <v/>
      </c>
      <c r="J5" s="57">
        <f>(E5+I5)</f>
        <v/>
      </c>
      <c r="K5" s="57">
        <f>(J5/B5)*1000</f>
        <v/>
      </c>
      <c r="L5" s="2">
        <f>E5/J5</f>
        <v/>
      </c>
    </row>
    <row customHeight="1" ht="15.75" r="6" s="129" spans="1:12">
      <c r="A6" s="15" t="s">
        <v>242</v>
      </c>
      <c r="B6" s="31" t="n"/>
      <c r="C6" s="46" t="n"/>
      <c r="D6" s="31" t="n"/>
      <c r="E6" s="103">
        <f>(C6-D6)</f>
        <v/>
      </c>
      <c r="F6" s="45">
        <f>((E6*0.2*0.8*1000)/B6)/1</f>
        <v/>
      </c>
      <c r="G6" s="31" t="n"/>
      <c r="H6" s="46" t="n"/>
      <c r="I6" s="103">
        <f>(G6-H6)</f>
        <v/>
      </c>
      <c r="J6" s="57">
        <f>(E6+I6)</f>
        <v/>
      </c>
      <c r="K6" s="57">
        <f>(J6/B6)*1000</f>
        <v/>
      </c>
      <c r="L6" s="2">
        <f>E6/J6</f>
        <v/>
      </c>
    </row>
    <row customHeight="1" ht="15.75" r="7" s="129" spans="1:12">
      <c r="A7" s="15" t="s">
        <v>244</v>
      </c>
      <c r="B7" s="31" t="n"/>
      <c r="C7" s="46" t="n"/>
      <c r="D7" s="31" t="n"/>
      <c r="E7" s="103">
        <f>(C7-D7)</f>
        <v/>
      </c>
      <c r="F7" s="45">
        <f>((E7*0.2*0.8*1000)/B7)/1</f>
        <v/>
      </c>
      <c r="G7" s="31" t="n"/>
      <c r="H7" s="46" t="n"/>
      <c r="I7" s="103">
        <f>(G7-H7)</f>
        <v/>
      </c>
      <c r="J7" s="57">
        <f>(E7+I7)</f>
        <v/>
      </c>
      <c r="K7" s="57">
        <f>(J7/B7)*1000</f>
        <v/>
      </c>
      <c r="L7" s="2">
        <f>E7/J7</f>
        <v/>
      </c>
    </row>
    <row customHeight="1" ht="15.75" r="8" s="129" spans="1:12">
      <c r="A8" s="15" t="s">
        <v>246</v>
      </c>
      <c r="B8" s="31" t="n"/>
      <c r="C8" s="46" t="n"/>
      <c r="D8" s="31" t="n"/>
      <c r="E8" s="103">
        <f>(C8-D8)</f>
        <v/>
      </c>
      <c r="F8" s="45">
        <f>((E8*0.2*0.8*1000)/B8)/1</f>
        <v/>
      </c>
      <c r="G8" s="31" t="n"/>
      <c r="H8" s="46" t="n"/>
      <c r="I8" s="103">
        <f>(G8-H8)</f>
        <v/>
      </c>
      <c r="J8" s="57">
        <f>(E8+I8)</f>
        <v/>
      </c>
      <c r="K8" s="57">
        <f>(J8/B8)*1000</f>
        <v/>
      </c>
      <c r="L8" s="2">
        <f>E8/J8</f>
        <v/>
      </c>
    </row>
    <row customHeight="1" ht="15.75" r="9" s="129" spans="1:12">
      <c r="A9" s="15" t="s">
        <v>248</v>
      </c>
      <c r="B9" s="31" t="n"/>
      <c r="C9" s="46" t="n"/>
      <c r="D9" s="31" t="n"/>
      <c r="E9" s="103">
        <f>(C9-D9)</f>
        <v/>
      </c>
      <c r="F9" s="45">
        <f>((E9*0.2*0.8*1000)/B9)/1</f>
        <v/>
      </c>
      <c r="G9" s="31" t="n"/>
      <c r="H9" s="46" t="n"/>
      <c r="I9" s="103">
        <f>(G9-H9)</f>
        <v/>
      </c>
      <c r="J9" s="57">
        <f>(E9+I9)</f>
        <v/>
      </c>
      <c r="K9" s="57">
        <f>(J9/B9)*1000</f>
        <v/>
      </c>
      <c r="L9" s="2">
        <f>E9/J9</f>
        <v/>
      </c>
    </row>
    <row customHeight="1" ht="15.75" r="10" s="129" spans="1:12">
      <c r="A10" s="15" t="s">
        <v>250</v>
      </c>
      <c r="B10" s="31" t="n"/>
      <c r="C10" s="46" t="n"/>
      <c r="D10" s="31" t="n"/>
      <c r="E10" s="103">
        <f>(C10-D10)</f>
        <v/>
      </c>
      <c r="F10" s="45">
        <f>((E10*0.2*0.8*1000)/B10)/1</f>
        <v/>
      </c>
      <c r="G10" s="31" t="n"/>
      <c r="H10" s="46" t="n"/>
      <c r="I10" s="103">
        <f>(G10-H10)</f>
        <v/>
      </c>
      <c r="J10" s="57">
        <f>(E10+I10)</f>
        <v/>
      </c>
      <c r="K10" s="57">
        <f>(J10/B10)*1000</f>
        <v/>
      </c>
      <c r="L10" s="2">
        <f>E10/J10</f>
        <v/>
      </c>
    </row>
    <row customHeight="1" ht="15.75" r="11" s="129" spans="1:12">
      <c r="A11" s="15" t="s">
        <v>251</v>
      </c>
      <c r="B11" s="31" t="n"/>
      <c r="C11" s="46" t="n"/>
      <c r="D11" s="31" t="n"/>
      <c r="E11" s="103">
        <f>(C11-D11)</f>
        <v/>
      </c>
      <c r="F11" s="45">
        <f>((E11*0.2*0.8*1000)/B11)/1</f>
        <v/>
      </c>
      <c r="G11" s="31" t="n"/>
      <c r="H11" s="46" t="n"/>
      <c r="I11" s="103">
        <f>(G11-H11)</f>
        <v/>
      </c>
      <c r="J11" s="57">
        <f>(E11+I11)</f>
        <v/>
      </c>
      <c r="K11" s="57">
        <f>(J11/B11)*1000</f>
        <v/>
      </c>
      <c r="L11" s="2">
        <f>E11/J11</f>
        <v/>
      </c>
    </row>
    <row customHeight="1" ht="15.75" r="12" s="129" spans="1:12">
      <c r="A12" s="15" t="s">
        <v>252</v>
      </c>
      <c r="B12" s="31" t="n"/>
      <c r="C12" s="46" t="n"/>
      <c r="D12" s="31" t="n"/>
      <c r="E12" s="103">
        <f>(C12-D12)</f>
        <v/>
      </c>
      <c r="F12" s="45">
        <f>((E12*0.2*0.8*1000)/B12)/1</f>
        <v/>
      </c>
      <c r="G12" s="31" t="n"/>
      <c r="H12" s="46" t="n"/>
      <c r="I12" s="103">
        <f>(G12-H12)</f>
        <v/>
      </c>
      <c r="J12" s="57">
        <f>(E12+I12)</f>
        <v/>
      </c>
      <c r="K12" s="57">
        <f>(J12/B12)*1000</f>
        <v/>
      </c>
      <c r="L12" s="2">
        <f>E12/J12</f>
        <v/>
      </c>
    </row>
    <row customHeight="1" ht="15.75" r="13" s="129" spans="1:12">
      <c r="A13" s="15" t="s">
        <v>253</v>
      </c>
      <c r="B13" s="31" t="n"/>
      <c r="C13" s="46" t="n"/>
      <c r="D13" s="31" t="n"/>
      <c r="E13" s="103">
        <f>(C13-D13)</f>
        <v/>
      </c>
      <c r="F13" s="45">
        <f>((E13*0.2*0.8*1000)/B13)/1</f>
        <v/>
      </c>
      <c r="G13" s="31" t="n"/>
      <c r="H13" s="46" t="n"/>
      <c r="I13" s="103">
        <f>(G13-H13)</f>
        <v/>
      </c>
      <c r="J13" s="57">
        <f>(E13+I13)</f>
        <v/>
      </c>
      <c r="K13" s="57">
        <f>(J13/B13)*1000</f>
        <v/>
      </c>
      <c r="L13" s="2">
        <f>E13/J13</f>
        <v/>
      </c>
    </row>
    <row customHeight="1" ht="15.75" r="14" s="129" spans="1:12">
      <c r="A14" s="15" t="s">
        <v>255</v>
      </c>
      <c r="B14" s="31" t="n"/>
      <c r="C14" s="46" t="n"/>
      <c r="D14" s="31" t="n"/>
      <c r="E14" s="103">
        <f>(C14-D14)</f>
        <v/>
      </c>
      <c r="F14" s="45">
        <f>((E14*0.2*0.8*1000)/B14)/1</f>
        <v/>
      </c>
      <c r="G14" s="31" t="n"/>
      <c r="H14" s="46" t="n"/>
      <c r="I14" s="103">
        <f>(G14-H14)</f>
        <v/>
      </c>
      <c r="J14" s="57">
        <f>(E14+I14)</f>
        <v/>
      </c>
      <c r="K14" s="57">
        <f>(J14/B14)*1000</f>
        <v/>
      </c>
      <c r="L14" s="2">
        <f>E14/J14</f>
        <v/>
      </c>
    </row>
    <row customHeight="1" ht="15.75" r="15" s="129" spans="1:12">
      <c r="A15" s="15" t="s">
        <v>257</v>
      </c>
      <c r="B15" s="31" t="n"/>
      <c r="C15" s="46" t="n"/>
      <c r="D15" s="31" t="n"/>
      <c r="E15" s="103">
        <f>(C15-D15)</f>
        <v/>
      </c>
      <c r="F15" s="45">
        <f>((E15*0.2*0.8*1000)/B15)/1</f>
        <v/>
      </c>
      <c r="G15" s="31" t="n"/>
      <c r="H15" s="46" t="n"/>
      <c r="I15" s="103">
        <f>(G15-H15)</f>
        <v/>
      </c>
      <c r="J15" s="57">
        <f>(E15+I15)</f>
        <v/>
      </c>
      <c r="K15" s="57">
        <f>(J15/B15)*1000</f>
        <v/>
      </c>
      <c r="L15" s="2">
        <f>E15/J15</f>
        <v/>
      </c>
    </row>
    <row customHeight="1" ht="15.75" r="16" s="129" spans="1:12">
      <c r="A16" s="15" t="s">
        <v>260</v>
      </c>
      <c r="B16" s="31" t="n"/>
      <c r="C16" s="46" t="n"/>
      <c r="D16" s="31" t="n"/>
      <c r="E16" s="103">
        <f>(C16-D16)</f>
        <v/>
      </c>
      <c r="F16" s="45">
        <f>((E16*0.2*0.8*1000)/B16)/1</f>
        <v/>
      </c>
      <c r="G16" s="31" t="n"/>
      <c r="H16" s="46" t="n"/>
      <c r="I16" s="103">
        <f>(G16-H16)</f>
        <v/>
      </c>
      <c r="J16" s="57">
        <f>(E16+I16)</f>
        <v/>
      </c>
      <c r="K16" s="57">
        <f>(J16/B16)*1000</f>
        <v/>
      </c>
      <c r="L16" s="2">
        <f>E16/J16</f>
        <v/>
      </c>
    </row>
    <row customHeight="1" ht="15.75" r="17" s="129" spans="1:12">
      <c r="A17" s="15" t="s">
        <v>262</v>
      </c>
      <c r="B17" s="31" t="n"/>
      <c r="C17" s="46" t="n"/>
      <c r="D17" s="31" t="n"/>
      <c r="E17" s="103">
        <f>(C17-D17)</f>
        <v/>
      </c>
      <c r="F17" s="45">
        <f>((E17*0.2*0.8*1000)/B17)/1</f>
        <v/>
      </c>
      <c r="G17" s="31" t="n"/>
      <c r="H17" s="46" t="n"/>
      <c r="I17" s="103">
        <f>(G17-H17)</f>
        <v/>
      </c>
      <c r="J17" s="57">
        <f>(E17+I17)</f>
        <v/>
      </c>
      <c r="K17" s="57">
        <f>(J17/B17)*1000</f>
        <v/>
      </c>
      <c r="L17" s="2">
        <f>E17/J17</f>
        <v/>
      </c>
    </row>
    <row customHeight="1" ht="15.75" r="18" s="129" spans="1:12">
      <c r="A18" s="15" t="s">
        <v>263</v>
      </c>
      <c r="B18" s="31" t="n"/>
      <c r="C18" s="46" t="n"/>
      <c r="D18" s="31" t="n"/>
      <c r="E18" s="103">
        <f>(C18-D18)</f>
        <v/>
      </c>
      <c r="F18" s="45">
        <f>((E18*0.2*0.8*1000)/B18)/1</f>
        <v/>
      </c>
      <c r="G18" s="31" t="n"/>
      <c r="H18" s="46" t="n"/>
      <c r="I18" s="103">
        <f>(G18-H18)</f>
        <v/>
      </c>
      <c r="J18" s="57">
        <f>(E18+I18)</f>
        <v/>
      </c>
      <c r="K18" s="57">
        <f>(J18/B18)*1000</f>
        <v/>
      </c>
      <c r="L18" s="2">
        <f>E18/J18</f>
        <v/>
      </c>
    </row>
    <row customHeight="1" ht="15.75" r="19" s="129" spans="1:12">
      <c r="A19" s="15" t="s">
        <v>265</v>
      </c>
      <c r="B19" s="31" t="n"/>
      <c r="C19" s="46" t="n"/>
      <c r="D19" s="31" t="n"/>
      <c r="E19" s="103">
        <f>(C19-D19)</f>
        <v/>
      </c>
      <c r="F19" s="45">
        <f>((E19*0.2*0.8*1000)/B19)/1</f>
        <v/>
      </c>
      <c r="G19" s="31" t="n"/>
      <c r="H19" s="46" t="n"/>
      <c r="I19" s="103">
        <f>(G19-H19)</f>
        <v/>
      </c>
      <c r="J19" s="57">
        <f>(E19+I19)</f>
        <v/>
      </c>
      <c r="K19" s="57">
        <f>(J19/B19)*1000</f>
        <v/>
      </c>
      <c r="L19" s="2">
        <f>E19/J19</f>
        <v/>
      </c>
    </row>
    <row customHeight="1" ht="15.75" r="20" s="129" spans="1:12">
      <c r="A20" s="15" t="s">
        <v>267</v>
      </c>
      <c r="B20" s="31" t="n"/>
      <c r="C20" s="46" t="n"/>
      <c r="D20" s="31" t="n"/>
      <c r="E20" s="103">
        <f>(C20-D20)</f>
        <v/>
      </c>
      <c r="F20" s="45">
        <f>((E20*0.2*0.8*1000)/B20)/1</f>
        <v/>
      </c>
      <c r="G20" s="31" t="n"/>
      <c r="H20" s="46" t="n"/>
      <c r="I20" s="103">
        <f>(G20-H20)</f>
        <v/>
      </c>
      <c r="J20" s="57">
        <f>(E20+I20)</f>
        <v/>
      </c>
      <c r="K20" s="57">
        <f>(J20/B20)*1000</f>
        <v/>
      </c>
      <c r="L20" s="2">
        <f>E20/J20</f>
        <v/>
      </c>
    </row>
    <row customHeight="1" ht="15.75" r="21" s="129" spans="1:12">
      <c r="A21" s="15" t="s">
        <v>268</v>
      </c>
      <c r="B21" s="31" t="n"/>
      <c r="C21" s="46" t="n"/>
      <c r="D21" s="31" t="n"/>
      <c r="E21" s="103">
        <f>(C21-D21)</f>
        <v/>
      </c>
      <c r="F21" s="45">
        <f>((E21*0.2*0.8*1000)/B21)/1</f>
        <v/>
      </c>
      <c r="G21" s="31" t="n"/>
      <c r="H21" s="46" t="n"/>
      <c r="I21" s="103">
        <f>(G21-H21)</f>
        <v/>
      </c>
      <c r="J21" s="57">
        <f>(E21+I21)</f>
        <v/>
      </c>
      <c r="K21" s="57">
        <f>(J21/B21)*1000</f>
        <v/>
      </c>
      <c r="L21" s="2">
        <f>E21/J21</f>
        <v/>
      </c>
    </row>
    <row customHeight="1" ht="15.75" r="22" s="129" spans="1:12">
      <c r="A22" s="15" t="s">
        <v>270</v>
      </c>
      <c r="B22" s="31" t="n"/>
      <c r="C22" s="46" t="n"/>
      <c r="D22" s="31" t="n"/>
      <c r="E22" s="103">
        <f>(C22-D22)</f>
        <v/>
      </c>
      <c r="F22" s="45">
        <f>((E22*0.2*0.8*1000)/B22)/1</f>
        <v/>
      </c>
      <c r="G22" s="31" t="n"/>
      <c r="H22" s="46" t="n"/>
      <c r="I22" s="103">
        <f>(G22-H22)</f>
        <v/>
      </c>
      <c r="J22" s="57">
        <f>(E22+I22)</f>
        <v/>
      </c>
      <c r="K22" s="57">
        <f>(J22/B22)*1000</f>
        <v/>
      </c>
      <c r="L22" s="2">
        <f>E22/J22</f>
        <v/>
      </c>
    </row>
    <row customHeight="1" ht="15.75" r="23" s="129" spans="1:12">
      <c r="A23" s="15" t="s">
        <v>271</v>
      </c>
      <c r="B23" s="31" t="n"/>
      <c r="C23" s="46" t="n"/>
      <c r="D23" s="31" t="n"/>
      <c r="E23" s="103">
        <f>(C23-D23)</f>
        <v/>
      </c>
      <c r="F23" s="45">
        <f>((E23*0.2*0.8*1000)/B23)/1</f>
        <v/>
      </c>
      <c r="G23" s="31" t="n"/>
      <c r="H23" s="46" t="n"/>
      <c r="I23" s="103">
        <f>(G23-H23)</f>
        <v/>
      </c>
      <c r="J23" s="57">
        <f>(E23+I23)</f>
        <v/>
      </c>
      <c r="K23" s="57">
        <f>(J23/B23)*1000</f>
        <v/>
      </c>
      <c r="L23" s="2">
        <f>E23/J23</f>
        <v/>
      </c>
    </row>
    <row customHeight="1" ht="15.75" r="24" s="129" spans="1:12">
      <c r="A24" s="15" t="s">
        <v>273</v>
      </c>
      <c r="B24" s="31" t="n"/>
      <c r="C24" s="46" t="n"/>
      <c r="D24" s="31" t="n"/>
      <c r="E24" s="103">
        <f>(C24-D24)</f>
        <v/>
      </c>
      <c r="F24" s="45">
        <f>((E24*0.2*0.8*1000)/B24)/1</f>
        <v/>
      </c>
      <c r="G24" s="31" t="n"/>
      <c r="H24" s="46" t="n"/>
      <c r="I24" s="103">
        <f>(G24-H24)</f>
        <v/>
      </c>
      <c r="J24" s="57">
        <f>(E24+I24)</f>
        <v/>
      </c>
      <c r="K24" s="57">
        <f>(J24/B24)*1000</f>
        <v/>
      </c>
      <c r="L24" s="2">
        <f>E24/J24</f>
        <v/>
      </c>
    </row>
    <row customHeight="1" ht="15.75" r="25" s="129" spans="1:12">
      <c r="A25" s="15" t="s">
        <v>275</v>
      </c>
      <c r="B25" s="31" t="n"/>
      <c r="C25" s="46" t="n"/>
      <c r="D25" s="31" t="n"/>
      <c r="E25" s="103">
        <f>(C25-D25)</f>
        <v/>
      </c>
      <c r="F25" s="45">
        <f>((E25*0.2*0.8*1000)/B25)/1</f>
        <v/>
      </c>
      <c r="G25" s="31" t="n"/>
      <c r="H25" s="46" t="n"/>
      <c r="I25" s="103">
        <f>(G25-H25)</f>
        <v/>
      </c>
      <c r="J25" s="57">
        <f>(E25+I25)</f>
        <v/>
      </c>
      <c r="K25" s="57">
        <f>(J25/B25)*1000</f>
        <v/>
      </c>
      <c r="L25" s="2">
        <f>E25/J25</f>
        <v/>
      </c>
    </row>
    <row customHeight="1" ht="15.75" r="26" s="129" spans="1:12">
      <c r="A26" s="15" t="s">
        <v>276</v>
      </c>
      <c r="B26" s="31" t="n"/>
      <c r="C26" s="46" t="n"/>
      <c r="D26" s="31" t="n"/>
      <c r="E26" s="103">
        <f>(C26-D26)</f>
        <v/>
      </c>
      <c r="F26" s="45">
        <f>((E26*0.2*0.8*1000)/B26)/1</f>
        <v/>
      </c>
      <c r="G26" s="31" t="n"/>
      <c r="H26" s="46" t="n"/>
      <c r="I26" s="103">
        <f>(G26-H26)</f>
        <v/>
      </c>
      <c r="J26" s="57">
        <f>(E26+I26)</f>
        <v/>
      </c>
      <c r="K26" s="57">
        <f>(J26/B26)*1000</f>
        <v/>
      </c>
      <c r="L26" s="2">
        <f>E26/J26</f>
        <v/>
      </c>
    </row>
    <row customHeight="1" ht="15.75" r="27" s="129" spans="1:12">
      <c r="A27" s="15" t="s">
        <v>277</v>
      </c>
      <c r="B27" s="31" t="n"/>
      <c r="C27" s="46" t="n"/>
      <c r="D27" s="31" t="n"/>
      <c r="E27" s="103">
        <f>(C27-D27)</f>
        <v/>
      </c>
      <c r="F27" s="45">
        <f>((E27*0.2*0.8*1000)/B27)/1</f>
        <v/>
      </c>
      <c r="G27" s="31" t="n"/>
      <c r="H27" s="46" t="n"/>
      <c r="I27" s="103">
        <f>(G27-H27)</f>
        <v/>
      </c>
      <c r="J27" s="57">
        <f>(E27+I27)</f>
        <v/>
      </c>
      <c r="K27" s="57">
        <f>(J27/B27)*1000</f>
        <v/>
      </c>
      <c r="L27" s="2">
        <f>E27/J27</f>
        <v/>
      </c>
    </row>
    <row customHeight="1" ht="15.75" r="28" s="129" spans="1:12">
      <c r="A28" s="15" t="s">
        <v>279</v>
      </c>
      <c r="B28" s="31" t="n"/>
      <c r="C28" s="46" t="n"/>
      <c r="D28" s="31" t="n"/>
      <c r="E28" s="103">
        <f>(C28-D28)</f>
        <v/>
      </c>
      <c r="F28" s="45">
        <f>((E28*0.2*0.8*1000)/B28)/1</f>
        <v/>
      </c>
      <c r="G28" s="31" t="n"/>
      <c r="H28" s="46" t="n"/>
      <c r="I28" s="103">
        <f>(G28-H28)</f>
        <v/>
      </c>
      <c r="J28" s="57">
        <f>(E28+I28)</f>
        <v/>
      </c>
      <c r="K28" s="57">
        <f>(J28/B28)*1000</f>
        <v/>
      </c>
      <c r="L28" s="2">
        <f>E28/J28</f>
        <v/>
      </c>
    </row>
    <row customHeight="1" ht="15.75" r="29" s="129" spans="1:12">
      <c r="A29" s="15" t="s">
        <v>280</v>
      </c>
      <c r="B29" s="31" t="n"/>
      <c r="C29" s="46" t="n"/>
      <c r="D29" s="31" t="n"/>
      <c r="E29" s="103">
        <f>(C29-D29)</f>
        <v/>
      </c>
      <c r="F29" s="45">
        <f>((E29*0.2*0.8*1000)/B29)/1</f>
        <v/>
      </c>
      <c r="G29" s="31" t="n"/>
      <c r="H29" s="46" t="n"/>
      <c r="I29" s="103">
        <f>(G29-H29)</f>
        <v/>
      </c>
      <c r="J29" s="57">
        <f>(E29+I29)</f>
        <v/>
      </c>
      <c r="K29" s="57">
        <f>(J29/B29)*1000</f>
        <v/>
      </c>
      <c r="L29" s="2">
        <f>E29/J29</f>
        <v/>
      </c>
    </row>
    <row customHeight="1" ht="15.75" r="30" s="129" spans="1:12">
      <c r="A30" s="15" t="s">
        <v>282</v>
      </c>
      <c r="B30" s="31" t="n"/>
      <c r="C30" s="46" t="n"/>
      <c r="D30" s="31" t="n"/>
      <c r="E30" s="103">
        <f>(C30-D30)</f>
        <v/>
      </c>
      <c r="F30" s="45">
        <f>((E30*0.2*0.8*1000)/B30)/1</f>
        <v/>
      </c>
      <c r="G30" s="31" t="n"/>
      <c r="H30" s="46" t="n"/>
      <c r="I30" s="103">
        <f>(G30-H30)</f>
        <v/>
      </c>
      <c r="J30" s="57">
        <f>(E30+I30)</f>
        <v/>
      </c>
      <c r="K30" s="57">
        <f>(J30/B30)*1000</f>
        <v/>
      </c>
      <c r="L30" s="2">
        <f>E30/J30</f>
        <v/>
      </c>
    </row>
    <row customHeight="1" ht="15.75" r="31" s="129" spans="1:12" thickBot="1">
      <c r="A31" s="15" t="s">
        <v>284</v>
      </c>
      <c r="B31" s="31" t="n"/>
      <c r="C31" s="46" t="n"/>
      <c r="D31" s="31" t="n"/>
      <c r="E31" s="103">
        <f>(C31-D31)</f>
        <v/>
      </c>
      <c r="F31" s="45">
        <f>((E31*0.2*0.8*1000)/B31)/1</f>
        <v/>
      </c>
      <c r="G31" s="31" t="n"/>
      <c r="H31" s="46" t="n"/>
      <c r="I31" s="103">
        <f>(G31-H31)</f>
        <v/>
      </c>
      <c r="J31" s="57">
        <f>(E31+I31)</f>
        <v/>
      </c>
      <c r="K31" s="57">
        <f>(J31/B31)*1000</f>
        <v/>
      </c>
      <c r="L31" s="2">
        <f>E31/J31</f>
        <v/>
      </c>
    </row>
    <row customHeight="1" ht="15.75" r="32" s="129" spans="1:12">
      <c r="A32" s="16" t="s">
        <v>200</v>
      </c>
      <c r="B32" s="106">
        <f>AVERAGE(B3:B31)</f>
        <v/>
      </c>
      <c r="C32" s="3" t="n"/>
      <c r="D32" s="3" t="n"/>
      <c r="E32" s="118">
        <f>AVERAGE(E3:E31)</f>
        <v/>
      </c>
      <c r="F32" s="10">
        <f>AVERAGE(F3:F31)</f>
        <v/>
      </c>
      <c r="G32" s="3" t="n"/>
      <c r="H32" s="3" t="n"/>
      <c r="I32" s="118">
        <f>AVERAGE(I3:I31)</f>
        <v/>
      </c>
      <c r="J32" s="4">
        <f>AVERAGE(J3:J31)</f>
        <v/>
      </c>
      <c r="K32" s="4">
        <f>AVERAGE(K3:K31)</f>
        <v/>
      </c>
      <c r="L32" s="4">
        <f>AVERAGE(L3:L31)</f>
        <v/>
      </c>
    </row>
    <row customHeight="1" ht="15.75" r="33" s="129" spans="1:12" thickBot="1">
      <c r="A33" s="17" t="s">
        <v>14</v>
      </c>
      <c r="B33" s="6">
        <f>STDEV(B3:B30)/SQRT(COUNTA(B3:B30))</f>
        <v/>
      </c>
      <c r="C33" s="7" t="n"/>
      <c r="D33" s="7" t="n"/>
      <c r="E33" s="8" t="n"/>
      <c r="F33" s="11">
        <f>STDEV(F3:F31)/SQRT(COUNTA(F3:F31))</f>
        <v/>
      </c>
      <c r="G33" s="7" t="n"/>
      <c r="H33" s="7" t="n"/>
      <c r="I33" s="119" t="n"/>
      <c r="J33" s="6">
        <f>STDEV(J3:J31)/SQRT(COUNTA(J3:J31))</f>
        <v/>
      </c>
      <c r="K33" s="6">
        <f>STDEV(K3:K31)/SQRT(COUNTA(K3:K31))</f>
        <v/>
      </c>
      <c r="L33" s="6">
        <f>STDEV(L3:L31)/SQRT(COUNTA(L3:L31))</f>
        <v/>
      </c>
    </row>
    <row customHeight="1" ht="15.75" r="34" s="129" spans="1:12"/>
    <row customHeight="1" ht="15.75" r="35" s="129" spans="1:12"/>
    <row customHeight="1" ht="15.75" r="36" s="129" spans="1:12"/>
    <row customHeight="1" ht="15.75" r="37" s="129" spans="1:12"/>
    <row customHeight="1" ht="15.75" r="38" s="129" spans="1:12"/>
    <row customHeight="1" ht="15.75" r="39" s="129" spans="1:12"/>
  </sheetData>
  <mergeCells count="3">
    <mergeCell ref="C1:E1"/>
    <mergeCell ref="G1:I1"/>
    <mergeCell ref="J1:L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Yu, JiHwan</dc:creator>
  <dcterms:created xsi:type="dcterms:W3CDTF">2013-11-01T21:28:35Z</dcterms:created>
  <dcterms:modified xsi:type="dcterms:W3CDTF">2018-07-26T21:12:52Z</dcterms:modified>
  <cp:lastModifiedBy>Granberry, Robin</cp:lastModifiedBy>
</cp:coreProperties>
</file>