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amsung2\Documents\Machine_Learning\R\Projects\Programming_Finance\"/>
    </mc:Choice>
  </mc:AlternateContent>
  <xr:revisionPtr revIDLastSave="0" documentId="13_ncr:1_{997344FE-CAC1-412E-B97F-1EA1175662E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ilha1" sheetId="2" r:id="rId1"/>
    <sheet name="Pla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2" l="1"/>
  <c r="C52" i="2"/>
  <c r="C56" i="2"/>
  <c r="H2" i="2"/>
  <c r="H6" i="2"/>
  <c r="C53" i="2"/>
  <c r="C57" i="2"/>
  <c r="H3" i="2"/>
  <c r="C49" i="2"/>
  <c r="C50" i="2"/>
  <c r="C54" i="2"/>
  <c r="C58" i="2"/>
  <c r="H4" i="2"/>
  <c r="H8" i="2"/>
  <c r="C55" i="2"/>
  <c r="C59" i="2"/>
  <c r="H5" i="2"/>
  <c r="H7" i="2"/>
  <c r="C51" i="2"/>
  <c r="D51" i="2"/>
  <c r="D55" i="2"/>
  <c r="D54" i="2"/>
  <c r="D49" i="2"/>
  <c r="D53" i="2"/>
  <c r="D52" i="2"/>
  <c r="E49" i="2"/>
  <c r="E52" i="2"/>
  <c r="D48" i="2"/>
  <c r="E51" i="2"/>
  <c r="E55" i="2"/>
  <c r="E54" i="2"/>
  <c r="E53" i="2"/>
  <c r="D59" i="2"/>
  <c r="D58" i="2"/>
  <c r="D50" i="2"/>
  <c r="D57" i="2"/>
  <c r="D56" i="2"/>
  <c r="E59" i="2"/>
  <c r="E58" i="2"/>
  <c r="E50" i="2"/>
  <c r="E57" i="2"/>
  <c r="E56" i="2"/>
  <c r="E48" i="2"/>
</calcChain>
</file>

<file path=xl/sharedStrings.xml><?xml version="1.0" encoding="utf-8"?>
<sst xmlns="http://schemas.openxmlformats.org/spreadsheetml/2006/main" count="16" uniqueCount="16">
  <si>
    <t>vol</t>
  </si>
  <si>
    <t>data</t>
  </si>
  <si>
    <t>Linha do Tempo</t>
  </si>
  <si>
    <t>Valores</t>
  </si>
  <si>
    <t>Previsão</t>
  </si>
  <si>
    <t>Limite de Confiança Inferior</t>
  </si>
  <si>
    <t>Limite de Confiança Superior</t>
  </si>
  <si>
    <t>Estatística</t>
  </si>
  <si>
    <t>Valor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</si>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</sst>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m"/>
    <numFmt numFmtId="165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4" fontId="0" fillId="0" borderId="0" xfId="0" applyNumberFormat="1"/>
  </cellXfs>
  <cellStyles count="2">
    <cellStyle name="Normal" xfId="0" builtinId="0"/>
    <cellStyle name="Vírgula" xfId="1" builtinId="3"/>
  </cellStyles>
  <dxfs count="5">
    <dxf>
      <numFmt numFmtId="4" formatCode="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Planilha1!$B$2:$B$59</c:f>
              <c:numCache>
                <c:formatCode>_(* #,##0.00_);_(* \(#,##0.00\);_(* "-"??_);_(@_)</c:formatCode>
                <c:ptCount val="58"/>
                <c:pt idx="0">
                  <c:v>35784.800000000003</c:v>
                </c:pt>
                <c:pt idx="1">
                  <c:v>32777.1</c:v>
                </c:pt>
                <c:pt idx="2">
                  <c:v>34445.1</c:v>
                </c:pt>
                <c:pt idx="3">
                  <c:v>43955.7</c:v>
                </c:pt>
                <c:pt idx="4">
                  <c:v>37268.199999999997</c:v>
                </c:pt>
                <c:pt idx="5">
                  <c:v>34076.5</c:v>
                </c:pt>
                <c:pt idx="6">
                  <c:v>36345.1</c:v>
                </c:pt>
                <c:pt idx="7">
                  <c:v>47032.6</c:v>
                </c:pt>
                <c:pt idx="8">
                  <c:v>40926.6</c:v>
                </c:pt>
                <c:pt idx="9">
                  <c:v>36896</c:v>
                </c:pt>
                <c:pt idx="10">
                  <c:v>39281.199999999997</c:v>
                </c:pt>
                <c:pt idx="11">
                  <c:v>48038.7</c:v>
                </c:pt>
                <c:pt idx="12">
                  <c:v>40796.6</c:v>
                </c:pt>
                <c:pt idx="13">
                  <c:v>36181.699999999997</c:v>
                </c:pt>
                <c:pt idx="14">
                  <c:v>39920.199999999997</c:v>
                </c:pt>
                <c:pt idx="15">
                  <c:v>48145.5</c:v>
                </c:pt>
                <c:pt idx="16">
                  <c:v>42230.400000000001</c:v>
                </c:pt>
                <c:pt idx="17">
                  <c:v>37378.5</c:v>
                </c:pt>
                <c:pt idx="18">
                  <c:v>40530.199999999997</c:v>
                </c:pt>
                <c:pt idx="19">
                  <c:v>49700.3</c:v>
                </c:pt>
                <c:pt idx="20">
                  <c:v>40218</c:v>
                </c:pt>
                <c:pt idx="21">
                  <c:v>37303.1</c:v>
                </c:pt>
                <c:pt idx="22">
                  <c:v>39620.5</c:v>
                </c:pt>
                <c:pt idx="23">
                  <c:v>49326.7</c:v>
                </c:pt>
                <c:pt idx="24">
                  <c:v>42984.4</c:v>
                </c:pt>
                <c:pt idx="25">
                  <c:v>39310.6</c:v>
                </c:pt>
                <c:pt idx="26">
                  <c:v>39898.400000000001</c:v>
                </c:pt>
                <c:pt idx="27">
                  <c:v>49572</c:v>
                </c:pt>
                <c:pt idx="28">
                  <c:v>43181</c:v>
                </c:pt>
                <c:pt idx="29">
                  <c:v>37960</c:v>
                </c:pt>
                <c:pt idx="30">
                  <c:v>39988.400000000001</c:v>
                </c:pt>
                <c:pt idx="31">
                  <c:v>47948.9</c:v>
                </c:pt>
                <c:pt idx="32">
                  <c:v>39957.300000000003</c:v>
                </c:pt>
                <c:pt idx="33">
                  <c:v>35667.800000000003</c:v>
                </c:pt>
                <c:pt idx="34">
                  <c:v>38838.199999999997</c:v>
                </c:pt>
                <c:pt idx="35">
                  <c:v>45358.400000000001</c:v>
                </c:pt>
                <c:pt idx="36">
                  <c:v>41305.1</c:v>
                </c:pt>
                <c:pt idx="37">
                  <c:v>35660.300000000003</c:v>
                </c:pt>
                <c:pt idx="38">
                  <c:v>38433.5</c:v>
                </c:pt>
                <c:pt idx="39">
                  <c:v>47430.5</c:v>
                </c:pt>
                <c:pt idx="40">
                  <c:v>38915.5</c:v>
                </c:pt>
                <c:pt idx="41">
                  <c:v>36551.1</c:v>
                </c:pt>
                <c:pt idx="42">
                  <c:v>37494.5</c:v>
                </c:pt>
                <c:pt idx="43">
                  <c:v>45755.8</c:v>
                </c:pt>
                <c:pt idx="44">
                  <c:v>41296.400000000001</c:v>
                </c:pt>
                <c:pt idx="45">
                  <c:v>36865.199999999997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C49-B3F6-9FE92201EFC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Planilha1!$A$2:$A$59</c:f>
              <c:numCache>
                <c:formatCode>m/d/yy;@</c:formatCode>
                <c:ptCount val="58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40908</c:v>
                </c:pt>
                <c:pt idx="16">
                  <c:v>40999</c:v>
                </c:pt>
                <c:pt idx="17">
                  <c:v>41090</c:v>
                </c:pt>
                <c:pt idx="18">
                  <c:v>41182</c:v>
                </c:pt>
                <c:pt idx="19">
                  <c:v>41274</c:v>
                </c:pt>
                <c:pt idx="20">
                  <c:v>41364</c:v>
                </c:pt>
                <c:pt idx="21">
                  <c:v>41455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42735</c:v>
                </c:pt>
                <c:pt idx="36">
                  <c:v>42825</c:v>
                </c:pt>
                <c:pt idx="37">
                  <c:v>42916</c:v>
                </c:pt>
                <c:pt idx="38">
                  <c:v>43008</c:v>
                </c:pt>
                <c:pt idx="39">
                  <c:v>43100</c:v>
                </c:pt>
                <c:pt idx="40">
                  <c:v>43190</c:v>
                </c:pt>
                <c:pt idx="41">
                  <c:v>43281</c:v>
                </c:pt>
                <c:pt idx="42">
                  <c:v>43373</c:v>
                </c:pt>
                <c:pt idx="43">
                  <c:v>43465</c:v>
                </c:pt>
                <c:pt idx="44">
                  <c:v>43555</c:v>
                </c:pt>
                <c:pt idx="45">
                  <c:v>43646</c:v>
                </c:pt>
                <c:pt idx="46">
                  <c:v>43738</c:v>
                </c:pt>
                <c:pt idx="47">
                  <c:v>43829</c:v>
                </c:pt>
                <c:pt idx="48">
                  <c:v>43920</c:v>
                </c:pt>
                <c:pt idx="49">
                  <c:v>44012</c:v>
                </c:pt>
                <c:pt idx="50">
                  <c:v>44104</c:v>
                </c:pt>
                <c:pt idx="51">
                  <c:v>44195</c:v>
                </c:pt>
                <c:pt idx="52">
                  <c:v>44285</c:v>
                </c:pt>
                <c:pt idx="53">
                  <c:v>44377</c:v>
                </c:pt>
                <c:pt idx="54">
                  <c:v>44469</c:v>
                </c:pt>
                <c:pt idx="55">
                  <c:v>44560</c:v>
                </c:pt>
                <c:pt idx="56">
                  <c:v>44650</c:v>
                </c:pt>
                <c:pt idx="57">
                  <c:v>44742</c:v>
                </c:pt>
              </c:numCache>
            </c:numRef>
          </c:cat>
          <c:val>
            <c:numRef>
              <c:f>Planilha1!$C$2:$C$59</c:f>
              <c:numCache>
                <c:formatCode>General</c:formatCode>
                <c:ptCount val="58"/>
                <c:pt idx="45" formatCode="_(* #,##0.00_);_(* \(#,##0.00\);_(* &quot;-&quot;??_);_(@_)">
                  <c:v>36865.199999999997</c:v>
                </c:pt>
                <c:pt idx="46" formatCode="_(* #,##0.00_);_(* \(#,##0.00\);_(* &quot;-&quot;??_);_(@_)">
                  <c:v>38390.042670164185</c:v>
                </c:pt>
                <c:pt idx="47" formatCode="_(* #,##0.00_);_(* \(#,##0.00\);_(* &quot;-&quot;??_);_(@_)">
                  <c:v>47804.103876033456</c:v>
                </c:pt>
                <c:pt idx="48" formatCode="_(* #,##0.00_);_(* \(#,##0.00\);_(* &quot;-&quot;??_);_(@_)">
                  <c:v>40779.516488933397</c:v>
                </c:pt>
                <c:pt idx="49" formatCode="_(* #,##0.00_);_(* \(#,##0.00\);_(* &quot;-&quot;??_);_(@_)">
                  <c:v>36844.815829548148</c:v>
                </c:pt>
                <c:pt idx="50" formatCode="_(* #,##0.00_);_(* \(#,##0.00\);_(* &quot;-&quot;??_);_(@_)">
                  <c:v>38592.671788392872</c:v>
                </c:pt>
                <c:pt idx="51" formatCode="_(* #,##0.00_);_(* \(#,##0.00\);_(* &quot;-&quot;??_);_(@_)">
                  <c:v>48006.732994262144</c:v>
                </c:pt>
                <c:pt idx="52" formatCode="_(* #,##0.00_);_(* \(#,##0.00\);_(* &quot;-&quot;??_);_(@_)">
                  <c:v>40982.145607162085</c:v>
                </c:pt>
                <c:pt idx="53" formatCode="_(* #,##0.00_);_(* \(#,##0.00\);_(* &quot;-&quot;??_);_(@_)">
                  <c:v>37047.444947776836</c:v>
                </c:pt>
                <c:pt idx="54" formatCode="_(* #,##0.00_);_(* \(#,##0.00\);_(* &quot;-&quot;??_);_(@_)">
                  <c:v>38795.30090662156</c:v>
                </c:pt>
                <c:pt idx="55" formatCode="_(* #,##0.00_);_(* \(#,##0.00\);_(* &quot;-&quot;??_);_(@_)">
                  <c:v>48209.362112490831</c:v>
                </c:pt>
                <c:pt idx="56" formatCode="_(* #,##0.00_);_(* \(#,##0.00\);_(* &quot;-&quot;??_);_(@_)">
                  <c:v>41184.774725390766</c:v>
                </c:pt>
                <c:pt idx="57" formatCode="_(* #,##0.00_);_(* \(#,##0.00\);_(* &quot;-&quot;??_);_(@_)">
                  <c:v>37250.074066005523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2-4C49-B3F6-9FE92201EFC8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Planilha1!$A$2:$A$59</c:f>
              <c:numCache>
                <c:formatCode>m/d/yy;@</c:formatCode>
                <c:ptCount val="58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40908</c:v>
                </c:pt>
                <c:pt idx="16">
                  <c:v>40999</c:v>
                </c:pt>
                <c:pt idx="17">
                  <c:v>41090</c:v>
                </c:pt>
                <c:pt idx="18">
                  <c:v>41182</c:v>
                </c:pt>
                <c:pt idx="19">
                  <c:v>41274</c:v>
                </c:pt>
                <c:pt idx="20">
                  <c:v>41364</c:v>
                </c:pt>
                <c:pt idx="21">
                  <c:v>41455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42735</c:v>
                </c:pt>
                <c:pt idx="36">
                  <c:v>42825</c:v>
                </c:pt>
                <c:pt idx="37">
                  <c:v>42916</c:v>
                </c:pt>
                <c:pt idx="38">
                  <c:v>43008</c:v>
                </c:pt>
                <c:pt idx="39">
                  <c:v>43100</c:v>
                </c:pt>
                <c:pt idx="40">
                  <c:v>43190</c:v>
                </c:pt>
                <c:pt idx="41">
                  <c:v>43281</c:v>
                </c:pt>
                <c:pt idx="42">
                  <c:v>43373</c:v>
                </c:pt>
                <c:pt idx="43">
                  <c:v>43465</c:v>
                </c:pt>
                <c:pt idx="44">
                  <c:v>43555</c:v>
                </c:pt>
                <c:pt idx="45">
                  <c:v>43646</c:v>
                </c:pt>
                <c:pt idx="46">
                  <c:v>43738</c:v>
                </c:pt>
                <c:pt idx="47">
                  <c:v>43829</c:v>
                </c:pt>
                <c:pt idx="48">
                  <c:v>43920</c:v>
                </c:pt>
                <c:pt idx="49">
                  <c:v>44012</c:v>
                </c:pt>
                <c:pt idx="50">
                  <c:v>44104</c:v>
                </c:pt>
                <c:pt idx="51">
                  <c:v>44195</c:v>
                </c:pt>
                <c:pt idx="52">
                  <c:v>44285</c:v>
                </c:pt>
                <c:pt idx="53">
                  <c:v>44377</c:v>
                </c:pt>
                <c:pt idx="54">
                  <c:v>44469</c:v>
                </c:pt>
                <c:pt idx="55">
                  <c:v>44560</c:v>
                </c:pt>
                <c:pt idx="56">
                  <c:v>44650</c:v>
                </c:pt>
                <c:pt idx="57">
                  <c:v>44742</c:v>
                </c:pt>
              </c:numCache>
            </c:numRef>
          </c:cat>
          <c:val>
            <c:numRef>
              <c:f>Planilha1!$D$2:$D$59</c:f>
              <c:numCache>
                <c:formatCode>General</c:formatCode>
                <c:ptCount val="58"/>
                <c:pt idx="45" formatCode="_(* #,##0.00_);_(* \(#,##0.00\);_(* &quot;-&quot;??_);_(@_)">
                  <c:v>36865.199999999997</c:v>
                </c:pt>
                <c:pt idx="46" formatCode="_(* #,##0.00_);_(* \(#,##0.00\);_(* &quot;-&quot;??_);_(@_)">
                  <c:v>36272.488120709349</c:v>
                </c:pt>
                <c:pt idx="47" formatCode="_(* #,##0.00_);_(* \(#,##0.00\);_(* &quot;-&quot;??_);_(@_)">
                  <c:v>45434.70889037045</c:v>
                </c:pt>
                <c:pt idx="48" formatCode="_(* #,##0.00_);_(* \(#,##0.00\);_(* &quot;-&quot;??_);_(@_)">
                  <c:v>38181.72235087907</c:v>
                </c:pt>
                <c:pt idx="49" formatCode="_(* #,##0.00_);_(* \(#,##0.00\);_(* &quot;-&quot;??_);_(@_)">
                  <c:v>34036.337309981973</c:v>
                </c:pt>
                <c:pt idx="50" formatCode="_(* #,##0.00_);_(* \(#,##0.00\);_(* &quot;-&quot;??_);_(@_)">
                  <c:v>35586.739892739701</c:v>
                </c:pt>
                <c:pt idx="51" formatCode="_(* #,##0.00_);_(* \(#,##0.00\);_(* &quot;-&quot;??_);_(@_)">
                  <c:v>44815.54175465498</c:v>
                </c:pt>
                <c:pt idx="52" formatCode="_(* #,##0.00_);_(* \(#,##0.00\);_(* &quot;-&quot;??_);_(@_)">
                  <c:v>37615.200578810662</c:v>
                </c:pt>
                <c:pt idx="53" formatCode="_(* #,##0.00_);_(* \(#,##0.00\);_(* &quot;-&quot;??_);_(@_)">
                  <c:v>33512.832180023601</c:v>
                </c:pt>
                <c:pt idx="54" formatCode="_(* #,##0.00_);_(* \(#,##0.00\);_(* &quot;-&quot;??_);_(@_)">
                  <c:v>35099.386200913439</c:v>
                </c:pt>
                <c:pt idx="55" formatCode="_(* #,##0.00_);_(* \(#,##0.00\);_(* &quot;-&quot;??_);_(@_)">
                  <c:v>44358.896737269941</c:v>
                </c:pt>
                <c:pt idx="56" formatCode="_(* #,##0.00_);_(* \(#,##0.00\);_(* &quot;-&quot;??_);_(@_)">
                  <c:v>37185.154755727031</c:v>
                </c:pt>
                <c:pt idx="57" formatCode="_(* #,##0.00_);_(* \(#,##0.00\);_(* &quot;-&quot;??_);_(@_)">
                  <c:v>33106.111787241636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2-4C49-B3F6-9FE92201EFC8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Planilha1!$A$2:$A$59</c:f>
              <c:numCache>
                <c:formatCode>m/d/yy;@</c:formatCode>
                <c:ptCount val="58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40908</c:v>
                </c:pt>
                <c:pt idx="16">
                  <c:v>40999</c:v>
                </c:pt>
                <c:pt idx="17">
                  <c:v>41090</c:v>
                </c:pt>
                <c:pt idx="18">
                  <c:v>41182</c:v>
                </c:pt>
                <c:pt idx="19">
                  <c:v>41274</c:v>
                </c:pt>
                <c:pt idx="20">
                  <c:v>41364</c:v>
                </c:pt>
                <c:pt idx="21">
                  <c:v>41455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42735</c:v>
                </c:pt>
                <c:pt idx="36">
                  <c:v>42825</c:v>
                </c:pt>
                <c:pt idx="37">
                  <c:v>42916</c:v>
                </c:pt>
                <c:pt idx="38">
                  <c:v>43008</c:v>
                </c:pt>
                <c:pt idx="39">
                  <c:v>43100</c:v>
                </c:pt>
                <c:pt idx="40">
                  <c:v>43190</c:v>
                </c:pt>
                <c:pt idx="41">
                  <c:v>43281</c:v>
                </c:pt>
                <c:pt idx="42">
                  <c:v>43373</c:v>
                </c:pt>
                <c:pt idx="43">
                  <c:v>43465</c:v>
                </c:pt>
                <c:pt idx="44">
                  <c:v>43555</c:v>
                </c:pt>
                <c:pt idx="45">
                  <c:v>43646</c:v>
                </c:pt>
                <c:pt idx="46">
                  <c:v>43738</c:v>
                </c:pt>
                <c:pt idx="47">
                  <c:v>43829</c:v>
                </c:pt>
                <c:pt idx="48">
                  <c:v>43920</c:v>
                </c:pt>
                <c:pt idx="49">
                  <c:v>44012</c:v>
                </c:pt>
                <c:pt idx="50">
                  <c:v>44104</c:v>
                </c:pt>
                <c:pt idx="51">
                  <c:v>44195</c:v>
                </c:pt>
                <c:pt idx="52">
                  <c:v>44285</c:v>
                </c:pt>
                <c:pt idx="53">
                  <c:v>44377</c:v>
                </c:pt>
                <c:pt idx="54">
                  <c:v>44469</c:v>
                </c:pt>
                <c:pt idx="55">
                  <c:v>44560</c:v>
                </c:pt>
                <c:pt idx="56">
                  <c:v>44650</c:v>
                </c:pt>
                <c:pt idx="57">
                  <c:v>44742</c:v>
                </c:pt>
              </c:numCache>
            </c:numRef>
          </c:cat>
          <c:val>
            <c:numRef>
              <c:f>Planilha1!$E$2:$E$59</c:f>
              <c:numCache>
                <c:formatCode>General</c:formatCode>
                <c:ptCount val="58"/>
                <c:pt idx="45" formatCode="_(* #,##0.00_);_(* \(#,##0.00\);_(* &quot;-&quot;??_);_(@_)">
                  <c:v>36865.199999999997</c:v>
                </c:pt>
                <c:pt idx="46" formatCode="_(* #,##0.00_);_(* \(#,##0.00\);_(* &quot;-&quot;??_);_(@_)">
                  <c:v>40507.59721961902</c:v>
                </c:pt>
                <c:pt idx="47" formatCode="_(* #,##0.00_);_(* \(#,##0.00\);_(* &quot;-&quot;??_);_(@_)">
                  <c:v>50173.498861696462</c:v>
                </c:pt>
                <c:pt idx="48" formatCode="_(* #,##0.00_);_(* \(#,##0.00\);_(* &quot;-&quot;??_);_(@_)">
                  <c:v>43377.310626987724</c:v>
                </c:pt>
                <c:pt idx="49" formatCode="_(* #,##0.00_);_(* \(#,##0.00\);_(* &quot;-&quot;??_);_(@_)">
                  <c:v>39653.294349114323</c:v>
                </c:pt>
                <c:pt idx="50" formatCode="_(* #,##0.00_);_(* \(#,##0.00\);_(* &quot;-&quot;??_);_(@_)">
                  <c:v>41598.603684046044</c:v>
                </c:pt>
                <c:pt idx="51" formatCode="_(* #,##0.00_);_(* \(#,##0.00\);_(* &quot;-&quot;??_);_(@_)">
                  <c:v>51197.924233869307</c:v>
                </c:pt>
                <c:pt idx="52" formatCode="_(* #,##0.00_);_(* \(#,##0.00\);_(* &quot;-&quot;??_);_(@_)">
                  <c:v>44349.090635513508</c:v>
                </c:pt>
                <c:pt idx="53" formatCode="_(* #,##0.00_);_(* \(#,##0.00\);_(* &quot;-&quot;??_);_(@_)">
                  <c:v>40582.057715530071</c:v>
                </c:pt>
                <c:pt idx="54" formatCode="_(* #,##0.00_);_(* \(#,##0.00\);_(* &quot;-&quot;??_);_(@_)">
                  <c:v>42491.215612329681</c:v>
                </c:pt>
                <c:pt idx="55" formatCode="_(* #,##0.00_);_(* \(#,##0.00\);_(* &quot;-&quot;??_);_(@_)">
                  <c:v>52059.827487711722</c:v>
                </c:pt>
                <c:pt idx="56" formatCode="_(* #,##0.00_);_(* \(#,##0.00\);_(* &quot;-&quot;??_);_(@_)">
                  <c:v>45184.3946950545</c:v>
                </c:pt>
                <c:pt idx="57" formatCode="_(* #,##0.00_);_(* \(#,##0.00\);_(* &quot;-&quot;??_);_(@_)">
                  <c:v>41394.036344769411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2-4C49-B3F6-9FE92201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93839"/>
        <c:axId val="798701135"/>
      </c:lineChart>
      <c:catAx>
        <c:axId val="6813938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701135"/>
        <c:crosses val="autoZero"/>
        <c:auto val="1"/>
        <c:lblAlgn val="ctr"/>
        <c:lblOffset val="100"/>
        <c:noMultiLvlLbl val="0"/>
      </c:catAx>
      <c:valAx>
        <c:axId val="798701135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3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9</xdr:row>
      <xdr:rowOff>66675</xdr:rowOff>
    </xdr:from>
    <xdr:to>
      <xdr:col>15</xdr:col>
      <xdr:colOff>276224</xdr:colOff>
      <xdr:row>27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918F63-4BB0-461D-8746-42DF89A5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DA37C-B5DF-4B60-81FC-76F10D8C06BD}" name="Tabela1" displayName="Tabela1" ref="A1:E59" totalsRowShown="0">
  <autoFilter ref="A1:E59" xr:uid="{8274768D-3A74-4176-ACE9-BEEE1EAF5F69}"/>
  <tableColumns count="5">
    <tableColumn id="1" xr3:uid="{97EB429E-B734-4AF7-B84F-2967DFEC2B81}" name="Linha do Tempo" dataDxfId="4"/>
    <tableColumn id="2" xr3:uid="{AFB8BA4F-FFCA-4ED7-96B9-3816AE4DA4A6}" name="Valores"/>
    <tableColumn id="3" xr3:uid="{EBB680B1-01AD-4C74-97FD-E21FD0E7F642}" name="Previsão" dataDxfId="3">
      <calculatedColumnFormula>_xlfn.FORECAST.ETS(A2,$B$2:$B$47,$A$2:$A$47,1,1)</calculatedColumnFormula>
    </tableColumn>
    <tableColumn id="4" xr3:uid="{CA4BD078-417E-41F5-AFC0-9EF006972EA7}" name="Limite de Confiança Inferior" dataDxfId="2">
      <calculatedColumnFormula>C2-_xlfn.FORECAST.ETS.CONFINT(A2,$B$2:$B$47,$A$2:$A$47,0.95,1,1)</calculatedColumnFormula>
    </tableColumn>
    <tableColumn id="5" xr3:uid="{1491F277-E814-4769-A327-5434FCE5E7B8}" name="Limite de Confiança Superior" dataDxfId="1">
      <calculatedColumnFormula>C2+_xlfn.FORECAST.ETS.CONFINT(A2,$B$2:$B$47,$A$2:$A$47,0.95,1,1)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6C440-27DA-4506-ADA6-AB97DA9232FE}" name="Tabela2" displayName="Tabela2" ref="G1:H8" totalsRowShown="0">
  <autoFilter ref="G1:H8" xr:uid="{9F0FB899-623D-4BD0-A96D-EB9A1498047A}"/>
  <tableColumns count="2">
    <tableColumn id="1" xr3:uid="{0FA33D06-3902-49EC-8CE8-7B1CDA061E93}" name="Estatística"/>
    <tableColumn id="2" xr3:uid="{1476AAA1-42B1-400A-9F38-EED9ED7B98B9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8C93-4F5B-4FC3-8183-7C06A8CA36B8}">
  <dimension ref="A1:H59"/>
  <sheetViews>
    <sheetView tabSelected="1" topLeftCell="A4" workbookViewId="0">
      <selection activeCell="S28" sqref="S27:S28"/>
    </sheetView>
  </sheetViews>
  <sheetFormatPr defaultRowHeight="15" x14ac:dyDescent="0.25"/>
  <cols>
    <col min="1" max="1" width="17.140625" customWidth="1"/>
    <col min="2" max="2" width="10.5703125" bestFit="1" customWidth="1"/>
    <col min="3" max="3" width="10.7109375" customWidth="1"/>
    <col min="4" max="4" width="27.7109375" customWidth="1"/>
    <col min="5" max="5" width="28.5703125" customWidth="1"/>
    <col min="7" max="7" width="12" customWidth="1"/>
    <col min="8" max="8" width="7.8554687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25">
      <c r="A2" s="3">
        <v>39538</v>
      </c>
      <c r="B2" s="4">
        <v>35784.800000000003</v>
      </c>
      <c r="G2" t="s">
        <v>9</v>
      </c>
      <c r="H2" s="5">
        <f>_xlfn.FORECAST.ETS.STAT($B$2:$B$47,$A$2:$A$47,1,1,1)</f>
        <v>0.501</v>
      </c>
    </row>
    <row r="3" spans="1:8" x14ac:dyDescent="0.25">
      <c r="A3" s="3">
        <v>39629</v>
      </c>
      <c r="B3" s="4">
        <v>32777.1</v>
      </c>
      <c r="G3" t="s">
        <v>10</v>
      </c>
      <c r="H3" s="5">
        <f>_xlfn.FORECAST.ETS.STAT($B$2:$B$47,$A$2:$A$47,2,1,1)</f>
        <v>1E-3</v>
      </c>
    </row>
    <row r="4" spans="1:8" x14ac:dyDescent="0.25">
      <c r="A4" s="3">
        <v>39721</v>
      </c>
      <c r="B4" s="4">
        <v>34445.1</v>
      </c>
      <c r="G4" t="s">
        <v>11</v>
      </c>
      <c r="H4" s="5">
        <f>_xlfn.FORECAST.ETS.STAT($B$2:$B$47,$A$2:$A$47,3,1,1)</f>
        <v>1E-3</v>
      </c>
    </row>
    <row r="5" spans="1:8" x14ac:dyDescent="0.25">
      <c r="A5" s="3">
        <v>39813</v>
      </c>
      <c r="B5" s="4">
        <v>43955.7</v>
      </c>
      <c r="G5" t="s">
        <v>12</v>
      </c>
      <c r="H5" s="5">
        <f>_xlfn.FORECAST.ETS.STAT($B$2:$B$47,$A$2:$A$47,4,1,1)</f>
        <v>0.17643220540753812</v>
      </c>
    </row>
    <row r="6" spans="1:8" x14ac:dyDescent="0.25">
      <c r="A6" s="3">
        <v>39903</v>
      </c>
      <c r="B6" s="4">
        <v>37268.199999999997</v>
      </c>
      <c r="G6" t="s">
        <v>13</v>
      </c>
      <c r="H6" s="5">
        <f>_xlfn.FORECAST.ETS.STAT($B$2:$B$47,$A$2:$A$47,5,1,1)</f>
        <v>2.4490622473867543E-2</v>
      </c>
    </row>
    <row r="7" spans="1:8" x14ac:dyDescent="0.25">
      <c r="A7" s="3">
        <v>39994</v>
      </c>
      <c r="B7" s="4">
        <v>34076.5</v>
      </c>
      <c r="G7" t="s">
        <v>14</v>
      </c>
      <c r="H7" s="5">
        <f>_xlfn.FORECAST.ETS.STAT($B$2:$B$47,$A$2:$A$47,6,1,1)</f>
        <v>975.32428878108692</v>
      </c>
    </row>
    <row r="8" spans="1:8" x14ac:dyDescent="0.25">
      <c r="A8" s="3">
        <v>40086</v>
      </c>
      <c r="B8" s="4">
        <v>36345.1</v>
      </c>
      <c r="G8" t="s">
        <v>15</v>
      </c>
      <c r="H8" s="5">
        <f>_xlfn.FORECAST.ETS.STAT($B$2:$B$47,$A$2:$A$47,7,1,1)</f>
        <v>1136.9175361288217</v>
      </c>
    </row>
    <row r="9" spans="1:8" x14ac:dyDescent="0.25">
      <c r="A9" s="3">
        <v>40178</v>
      </c>
      <c r="B9" s="4">
        <v>47032.6</v>
      </c>
    </row>
    <row r="10" spans="1:8" x14ac:dyDescent="0.25">
      <c r="A10" s="3">
        <v>40268</v>
      </c>
      <c r="B10" s="4">
        <v>40926.6</v>
      </c>
    </row>
    <row r="11" spans="1:8" x14ac:dyDescent="0.25">
      <c r="A11" s="3">
        <v>40359</v>
      </c>
      <c r="B11" s="4">
        <v>36896</v>
      </c>
    </row>
    <row r="12" spans="1:8" x14ac:dyDescent="0.25">
      <c r="A12" s="3">
        <v>40451</v>
      </c>
      <c r="B12" s="4">
        <v>39281.199999999997</v>
      </c>
    </row>
    <row r="13" spans="1:8" x14ac:dyDescent="0.25">
      <c r="A13" s="3">
        <v>40543</v>
      </c>
      <c r="B13" s="4">
        <v>48038.7</v>
      </c>
    </row>
    <row r="14" spans="1:8" x14ac:dyDescent="0.25">
      <c r="A14" s="3">
        <v>40633</v>
      </c>
      <c r="B14" s="4">
        <v>40796.6</v>
      </c>
    </row>
    <row r="15" spans="1:8" x14ac:dyDescent="0.25">
      <c r="A15" s="3">
        <v>40724</v>
      </c>
      <c r="B15" s="4">
        <v>36181.699999999997</v>
      </c>
    </row>
    <row r="16" spans="1:8" x14ac:dyDescent="0.25">
      <c r="A16" s="3">
        <v>40816</v>
      </c>
      <c r="B16" s="4">
        <v>39920.199999999997</v>
      </c>
    </row>
    <row r="17" spans="1:2" x14ac:dyDescent="0.25">
      <c r="A17" s="3">
        <v>40908</v>
      </c>
      <c r="B17" s="4">
        <v>48145.5</v>
      </c>
    </row>
    <row r="18" spans="1:2" x14ac:dyDescent="0.25">
      <c r="A18" s="3">
        <v>40999</v>
      </c>
      <c r="B18" s="4">
        <v>42230.400000000001</v>
      </c>
    </row>
    <row r="19" spans="1:2" x14ac:dyDescent="0.25">
      <c r="A19" s="3">
        <v>41090</v>
      </c>
      <c r="B19" s="4">
        <v>37378.5</v>
      </c>
    </row>
    <row r="20" spans="1:2" x14ac:dyDescent="0.25">
      <c r="A20" s="3">
        <v>41182</v>
      </c>
      <c r="B20" s="4">
        <v>40530.199999999997</v>
      </c>
    </row>
    <row r="21" spans="1:2" x14ac:dyDescent="0.25">
      <c r="A21" s="3">
        <v>41274</v>
      </c>
      <c r="B21" s="4">
        <v>49700.3</v>
      </c>
    </row>
    <row r="22" spans="1:2" x14ac:dyDescent="0.25">
      <c r="A22" s="3">
        <v>41364</v>
      </c>
      <c r="B22" s="4">
        <v>40218</v>
      </c>
    </row>
    <row r="23" spans="1:2" x14ac:dyDescent="0.25">
      <c r="A23" s="3">
        <v>41455</v>
      </c>
      <c r="B23" s="4">
        <v>37303.1</v>
      </c>
    </row>
    <row r="24" spans="1:2" x14ac:dyDescent="0.25">
      <c r="A24" s="3">
        <v>41547</v>
      </c>
      <c r="B24" s="4">
        <v>39620.5</v>
      </c>
    </row>
    <row r="25" spans="1:2" x14ac:dyDescent="0.25">
      <c r="A25" s="3">
        <v>41639</v>
      </c>
      <c r="B25" s="4">
        <v>49326.7</v>
      </c>
    </row>
    <row r="26" spans="1:2" x14ac:dyDescent="0.25">
      <c r="A26" s="3">
        <v>41729</v>
      </c>
      <c r="B26" s="4">
        <v>42984.4</v>
      </c>
    </row>
    <row r="27" spans="1:2" x14ac:dyDescent="0.25">
      <c r="A27" s="3">
        <v>41820</v>
      </c>
      <c r="B27" s="4">
        <v>39310.6</v>
      </c>
    </row>
    <row r="28" spans="1:2" x14ac:dyDescent="0.25">
      <c r="A28" s="3">
        <v>41912</v>
      </c>
      <c r="B28" s="4">
        <v>39898.400000000001</v>
      </c>
    </row>
    <row r="29" spans="1:2" x14ac:dyDescent="0.25">
      <c r="A29" s="3">
        <v>42004</v>
      </c>
      <c r="B29" s="4">
        <v>49572</v>
      </c>
    </row>
    <row r="30" spans="1:2" x14ac:dyDescent="0.25">
      <c r="A30" s="3">
        <v>42094</v>
      </c>
      <c r="B30" s="4">
        <v>43181</v>
      </c>
    </row>
    <row r="31" spans="1:2" x14ac:dyDescent="0.25">
      <c r="A31" s="3">
        <v>42185</v>
      </c>
      <c r="B31" s="4">
        <v>37960</v>
      </c>
    </row>
    <row r="32" spans="1:2" x14ac:dyDescent="0.25">
      <c r="A32" s="3">
        <v>42277</v>
      </c>
      <c r="B32" s="4">
        <v>39988.400000000001</v>
      </c>
    </row>
    <row r="33" spans="1:5" x14ac:dyDescent="0.25">
      <c r="A33" s="3">
        <v>42369</v>
      </c>
      <c r="B33" s="4">
        <v>47948.9</v>
      </c>
    </row>
    <row r="34" spans="1:5" x14ac:dyDescent="0.25">
      <c r="A34" s="3">
        <v>42460</v>
      </c>
      <c r="B34" s="4">
        <v>39957.300000000003</v>
      </c>
    </row>
    <row r="35" spans="1:5" x14ac:dyDescent="0.25">
      <c r="A35" s="3">
        <v>42551</v>
      </c>
      <c r="B35" s="4">
        <v>35667.800000000003</v>
      </c>
    </row>
    <row r="36" spans="1:5" x14ac:dyDescent="0.25">
      <c r="A36" s="3">
        <v>42643</v>
      </c>
      <c r="B36" s="4">
        <v>38838.199999999997</v>
      </c>
    </row>
    <row r="37" spans="1:5" x14ac:dyDescent="0.25">
      <c r="A37" s="3">
        <v>42735</v>
      </c>
      <c r="B37" s="4">
        <v>45358.400000000001</v>
      </c>
    </row>
    <row r="38" spans="1:5" x14ac:dyDescent="0.25">
      <c r="A38" s="3">
        <v>42825</v>
      </c>
      <c r="B38" s="4">
        <v>41305.1</v>
      </c>
    </row>
    <row r="39" spans="1:5" x14ac:dyDescent="0.25">
      <c r="A39" s="3">
        <v>42916</v>
      </c>
      <c r="B39" s="4">
        <v>35660.300000000003</v>
      </c>
    </row>
    <row r="40" spans="1:5" x14ac:dyDescent="0.25">
      <c r="A40" s="3">
        <v>43008</v>
      </c>
      <c r="B40" s="4">
        <v>38433.5</v>
      </c>
    </row>
    <row r="41" spans="1:5" x14ac:dyDescent="0.25">
      <c r="A41" s="3">
        <v>43100</v>
      </c>
      <c r="B41" s="4">
        <v>47430.5</v>
      </c>
    </row>
    <row r="42" spans="1:5" x14ac:dyDescent="0.25">
      <c r="A42" s="3">
        <v>43190</v>
      </c>
      <c r="B42" s="4">
        <v>38915.5</v>
      </c>
    </row>
    <row r="43" spans="1:5" x14ac:dyDescent="0.25">
      <c r="A43" s="3">
        <v>43281</v>
      </c>
      <c r="B43" s="4">
        <v>36551.1</v>
      </c>
    </row>
    <row r="44" spans="1:5" x14ac:dyDescent="0.25">
      <c r="A44" s="3">
        <v>43373</v>
      </c>
      <c r="B44" s="4">
        <v>37494.5</v>
      </c>
    </row>
    <row r="45" spans="1:5" x14ac:dyDescent="0.25">
      <c r="A45" s="3">
        <v>43465</v>
      </c>
      <c r="B45" s="4">
        <v>45755.8</v>
      </c>
    </row>
    <row r="46" spans="1:5" x14ac:dyDescent="0.25">
      <c r="A46" s="3">
        <v>43555</v>
      </c>
      <c r="B46" s="4">
        <v>41296.400000000001</v>
      </c>
    </row>
    <row r="47" spans="1:5" x14ac:dyDescent="0.25">
      <c r="A47" s="3">
        <v>43646</v>
      </c>
      <c r="B47" s="4">
        <v>36865.199999999997</v>
      </c>
      <c r="C47" s="4">
        <v>36865.199999999997</v>
      </c>
      <c r="D47" s="4">
        <v>36865.199999999997</v>
      </c>
      <c r="E47" s="4">
        <v>36865.199999999997</v>
      </c>
    </row>
    <row r="48" spans="1:5" x14ac:dyDescent="0.25">
      <c r="A48" s="3">
        <v>43738</v>
      </c>
      <c r="C48" s="4">
        <f>_xlfn.FORECAST.ETS(A48,$B$2:$B$47,$A$2:$A$47,1,1)</f>
        <v>38390.042670164185</v>
      </c>
      <c r="D48" s="4">
        <f>C48-_xlfn.FORECAST.ETS.CONFINT(A48,$B$2:$B$47,$A$2:$A$47,0.95,1,1)</f>
        <v>36272.488120709349</v>
      </c>
      <c r="E48" s="4">
        <f>C48+_xlfn.FORECAST.ETS.CONFINT(A48,$B$2:$B$47,$A$2:$A$47,0.95,1,1)</f>
        <v>40507.59721961902</v>
      </c>
    </row>
    <row r="49" spans="1:5" x14ac:dyDescent="0.25">
      <c r="A49" s="3">
        <v>43829</v>
      </c>
      <c r="C49" s="4">
        <f>_xlfn.FORECAST.ETS(A49,$B$2:$B$47,$A$2:$A$47,1,1)</f>
        <v>47804.103876033456</v>
      </c>
      <c r="D49" s="4">
        <f>C49-_xlfn.FORECAST.ETS.CONFINT(A49,$B$2:$B$47,$A$2:$A$47,0.95,1,1)</f>
        <v>45434.70889037045</v>
      </c>
      <c r="E49" s="4">
        <f>C49+_xlfn.FORECAST.ETS.CONFINT(A49,$B$2:$B$47,$A$2:$A$47,0.95,1,1)</f>
        <v>50173.498861696462</v>
      </c>
    </row>
    <row r="50" spans="1:5" x14ac:dyDescent="0.25">
      <c r="A50" s="3">
        <v>43920</v>
      </c>
      <c r="C50" s="4">
        <f>_xlfn.FORECAST.ETS(A50,$B$2:$B$47,$A$2:$A$47,1,1)</f>
        <v>40779.516488933397</v>
      </c>
      <c r="D50" s="4">
        <f>C50-_xlfn.FORECAST.ETS.CONFINT(A50,$B$2:$B$47,$A$2:$A$47,0.95,1,1)</f>
        <v>38181.72235087907</v>
      </c>
      <c r="E50" s="4">
        <f>C50+_xlfn.FORECAST.ETS.CONFINT(A50,$B$2:$B$47,$A$2:$A$47,0.95,1,1)</f>
        <v>43377.310626987724</v>
      </c>
    </row>
    <row r="51" spans="1:5" x14ac:dyDescent="0.25">
      <c r="A51" s="3">
        <v>44012</v>
      </c>
      <c r="C51" s="4">
        <f>_xlfn.FORECAST.ETS(A51,$B$2:$B$47,$A$2:$A$47,1,1)</f>
        <v>36844.815829548148</v>
      </c>
      <c r="D51" s="4">
        <f>C51-_xlfn.FORECAST.ETS.CONFINT(A51,$B$2:$B$47,$A$2:$A$47,0.95,1,1)</f>
        <v>34036.337309981973</v>
      </c>
      <c r="E51" s="4">
        <f>C51+_xlfn.FORECAST.ETS.CONFINT(A51,$B$2:$B$47,$A$2:$A$47,0.95,1,1)</f>
        <v>39653.294349114323</v>
      </c>
    </row>
    <row r="52" spans="1:5" x14ac:dyDescent="0.25">
      <c r="A52" s="3">
        <v>44104</v>
      </c>
      <c r="C52" s="4">
        <f>_xlfn.FORECAST.ETS(A52,$B$2:$B$47,$A$2:$A$47,1,1)</f>
        <v>38592.671788392872</v>
      </c>
      <c r="D52" s="4">
        <f>C52-_xlfn.FORECAST.ETS.CONFINT(A52,$B$2:$B$47,$A$2:$A$47,0.95,1,1)</f>
        <v>35586.739892739701</v>
      </c>
      <c r="E52" s="4">
        <f>C52+_xlfn.FORECAST.ETS.CONFINT(A52,$B$2:$B$47,$A$2:$A$47,0.95,1,1)</f>
        <v>41598.603684046044</v>
      </c>
    </row>
    <row r="53" spans="1:5" x14ac:dyDescent="0.25">
      <c r="A53" s="3">
        <v>44195</v>
      </c>
      <c r="C53" s="4">
        <f>_xlfn.FORECAST.ETS(A53,$B$2:$B$47,$A$2:$A$47,1,1)</f>
        <v>48006.732994262144</v>
      </c>
      <c r="D53" s="4">
        <f>C53-_xlfn.FORECAST.ETS.CONFINT(A53,$B$2:$B$47,$A$2:$A$47,0.95,1,1)</f>
        <v>44815.54175465498</v>
      </c>
      <c r="E53" s="4">
        <f>C53+_xlfn.FORECAST.ETS.CONFINT(A53,$B$2:$B$47,$A$2:$A$47,0.95,1,1)</f>
        <v>51197.924233869307</v>
      </c>
    </row>
    <row r="54" spans="1:5" x14ac:dyDescent="0.25">
      <c r="A54" s="3">
        <v>44285</v>
      </c>
      <c r="C54" s="4">
        <f>_xlfn.FORECAST.ETS(A54,$B$2:$B$47,$A$2:$A$47,1,1)</f>
        <v>40982.145607162085</v>
      </c>
      <c r="D54" s="4">
        <f>C54-_xlfn.FORECAST.ETS.CONFINT(A54,$B$2:$B$47,$A$2:$A$47,0.95,1,1)</f>
        <v>37615.200578810662</v>
      </c>
      <c r="E54" s="4">
        <f>C54+_xlfn.FORECAST.ETS.CONFINT(A54,$B$2:$B$47,$A$2:$A$47,0.95,1,1)</f>
        <v>44349.090635513508</v>
      </c>
    </row>
    <row r="55" spans="1:5" x14ac:dyDescent="0.25">
      <c r="A55" s="3">
        <v>44377</v>
      </c>
      <c r="C55" s="4">
        <f>_xlfn.FORECAST.ETS(A55,$B$2:$B$47,$A$2:$A$47,1,1)</f>
        <v>37047.444947776836</v>
      </c>
      <c r="D55" s="4">
        <f>C55-_xlfn.FORECAST.ETS.CONFINT(A55,$B$2:$B$47,$A$2:$A$47,0.95,1,1)</f>
        <v>33512.832180023601</v>
      </c>
      <c r="E55" s="4">
        <f>C55+_xlfn.FORECAST.ETS.CONFINT(A55,$B$2:$B$47,$A$2:$A$47,0.95,1,1)</f>
        <v>40582.057715530071</v>
      </c>
    </row>
    <row r="56" spans="1:5" x14ac:dyDescent="0.25">
      <c r="A56" s="3">
        <v>44469</v>
      </c>
      <c r="C56" s="4">
        <f>_xlfn.FORECAST.ETS(A56,$B$2:$B$47,$A$2:$A$47,1,1)</f>
        <v>38795.30090662156</v>
      </c>
      <c r="D56" s="4">
        <f>C56-_xlfn.FORECAST.ETS.CONFINT(A56,$B$2:$B$47,$A$2:$A$47,0.95,1,1)</f>
        <v>35099.386200913439</v>
      </c>
      <c r="E56" s="4">
        <f>C56+_xlfn.FORECAST.ETS.CONFINT(A56,$B$2:$B$47,$A$2:$A$47,0.95,1,1)</f>
        <v>42491.215612329681</v>
      </c>
    </row>
    <row r="57" spans="1:5" x14ac:dyDescent="0.25">
      <c r="A57" s="3">
        <v>44560</v>
      </c>
      <c r="C57" s="4">
        <f>_xlfn.FORECAST.ETS(A57,$B$2:$B$47,$A$2:$A$47,1,1)</f>
        <v>48209.362112490831</v>
      </c>
      <c r="D57" s="4">
        <f>C57-_xlfn.FORECAST.ETS.CONFINT(A57,$B$2:$B$47,$A$2:$A$47,0.95,1,1)</f>
        <v>44358.896737269941</v>
      </c>
      <c r="E57" s="4">
        <f>C57+_xlfn.FORECAST.ETS.CONFINT(A57,$B$2:$B$47,$A$2:$A$47,0.95,1,1)</f>
        <v>52059.827487711722</v>
      </c>
    </row>
    <row r="58" spans="1:5" x14ac:dyDescent="0.25">
      <c r="A58" s="3">
        <v>44650</v>
      </c>
      <c r="C58" s="4">
        <f>_xlfn.FORECAST.ETS(A58,$B$2:$B$47,$A$2:$A$47,1,1)</f>
        <v>41184.774725390766</v>
      </c>
      <c r="D58" s="4">
        <f>C58-_xlfn.FORECAST.ETS.CONFINT(A58,$B$2:$B$47,$A$2:$A$47,0.95,1,1)</f>
        <v>37185.154755727031</v>
      </c>
      <c r="E58" s="4">
        <f>C58+_xlfn.FORECAST.ETS.CONFINT(A58,$B$2:$B$47,$A$2:$A$47,0.95,1,1)</f>
        <v>45184.3946950545</v>
      </c>
    </row>
    <row r="59" spans="1:5" x14ac:dyDescent="0.25">
      <c r="A59" s="3">
        <v>44742</v>
      </c>
      <c r="C59" s="4">
        <f>_xlfn.FORECAST.ETS(A59,$B$2:$B$47,$A$2:$A$47,1,1)</f>
        <v>37250.074066005523</v>
      </c>
      <c r="D59" s="4">
        <f>C59-_xlfn.FORECAST.ETS.CONFINT(A59,$B$2:$B$47,$A$2:$A$47,0.95,1,1)</f>
        <v>33106.111787241636</v>
      </c>
      <c r="E59" s="4">
        <f>C59+_xlfn.FORECAST.ETS.CONFINT(A59,$B$2:$B$47,$A$2:$A$47,0.95,1,1)</f>
        <v>41394.036344769411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zoomScaleNormal="100" workbookViewId="0">
      <selection activeCell="A2" sqref="A2:B47"/>
    </sheetView>
  </sheetViews>
  <sheetFormatPr defaultRowHeight="15" x14ac:dyDescent="0.25"/>
  <cols>
    <col min="1" max="1" width="8.7109375" style="2" bestFit="1" customWidth="1"/>
    <col min="2" max="2" width="10.5703125" style="1" bestFit="1" customWidth="1"/>
  </cols>
  <sheetData>
    <row r="1" spans="1:2" x14ac:dyDescent="0.25">
      <c r="A1" s="2" t="s">
        <v>1</v>
      </c>
      <c r="B1" s="1" t="s">
        <v>0</v>
      </c>
    </row>
    <row r="2" spans="1:2" x14ac:dyDescent="0.25">
      <c r="A2" s="3">
        <v>39538</v>
      </c>
      <c r="B2" s="1">
        <v>35784.800000000003</v>
      </c>
    </row>
    <row r="3" spans="1:2" x14ac:dyDescent="0.25">
      <c r="A3" s="3">
        <v>39629</v>
      </c>
      <c r="B3" s="1">
        <v>32777.1</v>
      </c>
    </row>
    <row r="4" spans="1:2" x14ac:dyDescent="0.25">
      <c r="A4" s="3">
        <v>39721</v>
      </c>
      <c r="B4" s="1">
        <v>34445.1</v>
      </c>
    </row>
    <row r="5" spans="1:2" x14ac:dyDescent="0.25">
      <c r="A5" s="3">
        <v>39813</v>
      </c>
      <c r="B5" s="1">
        <v>43955.7</v>
      </c>
    </row>
    <row r="6" spans="1:2" x14ac:dyDescent="0.25">
      <c r="A6" s="3">
        <v>39903</v>
      </c>
      <c r="B6" s="1">
        <v>37268.199999999997</v>
      </c>
    </row>
    <row r="7" spans="1:2" x14ac:dyDescent="0.25">
      <c r="A7" s="3">
        <v>39994</v>
      </c>
      <c r="B7" s="1">
        <v>34076.5</v>
      </c>
    </row>
    <row r="8" spans="1:2" x14ac:dyDescent="0.25">
      <c r="A8" s="3">
        <v>40086</v>
      </c>
      <c r="B8" s="1">
        <v>36345.1</v>
      </c>
    </row>
    <row r="9" spans="1:2" x14ac:dyDescent="0.25">
      <c r="A9" s="3">
        <v>40178</v>
      </c>
      <c r="B9" s="1">
        <v>47032.6</v>
      </c>
    </row>
    <row r="10" spans="1:2" x14ac:dyDescent="0.25">
      <c r="A10" s="3">
        <v>40268</v>
      </c>
      <c r="B10" s="1">
        <v>40926.6</v>
      </c>
    </row>
    <row r="11" spans="1:2" x14ac:dyDescent="0.25">
      <c r="A11" s="3">
        <v>40359</v>
      </c>
      <c r="B11" s="1">
        <v>36896</v>
      </c>
    </row>
    <row r="12" spans="1:2" x14ac:dyDescent="0.25">
      <c r="A12" s="3">
        <v>40451</v>
      </c>
      <c r="B12" s="1">
        <v>39281.199999999997</v>
      </c>
    </row>
    <row r="13" spans="1:2" x14ac:dyDescent="0.25">
      <c r="A13" s="3">
        <v>40543</v>
      </c>
      <c r="B13" s="1">
        <v>48038.7</v>
      </c>
    </row>
    <row r="14" spans="1:2" x14ac:dyDescent="0.25">
      <c r="A14" s="3">
        <v>40633</v>
      </c>
      <c r="B14" s="1">
        <v>40796.6</v>
      </c>
    </row>
    <row r="15" spans="1:2" x14ac:dyDescent="0.25">
      <c r="A15" s="3">
        <v>40724</v>
      </c>
      <c r="B15" s="1">
        <v>36181.699999999997</v>
      </c>
    </row>
    <row r="16" spans="1:2" x14ac:dyDescent="0.25">
      <c r="A16" s="3">
        <v>40816</v>
      </c>
      <c r="B16" s="1">
        <v>39920.199999999997</v>
      </c>
    </row>
    <row r="17" spans="1:2" x14ac:dyDescent="0.25">
      <c r="A17" s="3">
        <v>40908</v>
      </c>
      <c r="B17" s="1">
        <v>48145.5</v>
      </c>
    </row>
    <row r="18" spans="1:2" x14ac:dyDescent="0.25">
      <c r="A18" s="3">
        <v>40999</v>
      </c>
      <c r="B18" s="1">
        <v>42230.400000000001</v>
      </c>
    </row>
    <row r="19" spans="1:2" x14ac:dyDescent="0.25">
      <c r="A19" s="3">
        <v>41090</v>
      </c>
      <c r="B19" s="1">
        <v>37378.5</v>
      </c>
    </row>
    <row r="20" spans="1:2" x14ac:dyDescent="0.25">
      <c r="A20" s="3">
        <v>41182</v>
      </c>
      <c r="B20" s="1">
        <v>40530.199999999997</v>
      </c>
    </row>
    <row r="21" spans="1:2" x14ac:dyDescent="0.25">
      <c r="A21" s="3">
        <v>41274</v>
      </c>
      <c r="B21" s="1">
        <v>49700.3</v>
      </c>
    </row>
    <row r="22" spans="1:2" x14ac:dyDescent="0.25">
      <c r="A22" s="3">
        <v>41364</v>
      </c>
      <c r="B22" s="1">
        <v>40218</v>
      </c>
    </row>
    <row r="23" spans="1:2" x14ac:dyDescent="0.25">
      <c r="A23" s="3">
        <v>41455</v>
      </c>
      <c r="B23" s="1">
        <v>37303.1</v>
      </c>
    </row>
    <row r="24" spans="1:2" x14ac:dyDescent="0.25">
      <c r="A24" s="3">
        <v>41547</v>
      </c>
      <c r="B24" s="1">
        <v>39620.5</v>
      </c>
    </row>
    <row r="25" spans="1:2" x14ac:dyDescent="0.25">
      <c r="A25" s="3">
        <v>41639</v>
      </c>
      <c r="B25" s="1">
        <v>49326.7</v>
      </c>
    </row>
    <row r="26" spans="1:2" x14ac:dyDescent="0.25">
      <c r="A26" s="3">
        <v>41729</v>
      </c>
      <c r="B26" s="1">
        <v>42984.4</v>
      </c>
    </row>
    <row r="27" spans="1:2" x14ac:dyDescent="0.25">
      <c r="A27" s="3">
        <v>41820</v>
      </c>
      <c r="B27" s="1">
        <v>39310.6</v>
      </c>
    </row>
    <row r="28" spans="1:2" x14ac:dyDescent="0.25">
      <c r="A28" s="3">
        <v>41912</v>
      </c>
      <c r="B28" s="1">
        <v>39898.400000000001</v>
      </c>
    </row>
    <row r="29" spans="1:2" x14ac:dyDescent="0.25">
      <c r="A29" s="3">
        <v>42004</v>
      </c>
      <c r="B29" s="1">
        <v>49572</v>
      </c>
    </row>
    <row r="30" spans="1:2" x14ac:dyDescent="0.25">
      <c r="A30" s="3">
        <v>42094</v>
      </c>
      <c r="B30" s="1">
        <v>43181</v>
      </c>
    </row>
    <row r="31" spans="1:2" x14ac:dyDescent="0.25">
      <c r="A31" s="3">
        <v>42185</v>
      </c>
      <c r="B31" s="1">
        <v>37960</v>
      </c>
    </row>
    <row r="32" spans="1:2" x14ac:dyDescent="0.25">
      <c r="A32" s="3">
        <v>42277</v>
      </c>
      <c r="B32" s="1">
        <v>39988.400000000001</v>
      </c>
    </row>
    <row r="33" spans="1:2" x14ac:dyDescent="0.25">
      <c r="A33" s="3">
        <v>42369</v>
      </c>
      <c r="B33" s="1">
        <v>47948.9</v>
      </c>
    </row>
    <row r="34" spans="1:2" x14ac:dyDescent="0.25">
      <c r="A34" s="3">
        <v>42460</v>
      </c>
      <c r="B34" s="1">
        <v>39957.300000000003</v>
      </c>
    </row>
    <row r="35" spans="1:2" x14ac:dyDescent="0.25">
      <c r="A35" s="3">
        <v>42551</v>
      </c>
      <c r="B35" s="1">
        <v>35667.800000000003</v>
      </c>
    </row>
    <row r="36" spans="1:2" x14ac:dyDescent="0.25">
      <c r="A36" s="3">
        <v>42643</v>
      </c>
      <c r="B36" s="1">
        <v>38838.199999999997</v>
      </c>
    </row>
    <row r="37" spans="1:2" x14ac:dyDescent="0.25">
      <c r="A37" s="3">
        <v>42735</v>
      </c>
      <c r="B37" s="1">
        <v>45358.400000000001</v>
      </c>
    </row>
    <row r="38" spans="1:2" x14ac:dyDescent="0.25">
      <c r="A38" s="3">
        <v>42825</v>
      </c>
      <c r="B38" s="1">
        <v>41305.1</v>
      </c>
    </row>
    <row r="39" spans="1:2" x14ac:dyDescent="0.25">
      <c r="A39" s="3">
        <v>42916</v>
      </c>
      <c r="B39" s="1">
        <v>35660.300000000003</v>
      </c>
    </row>
    <row r="40" spans="1:2" x14ac:dyDescent="0.25">
      <c r="A40" s="3">
        <v>43008</v>
      </c>
      <c r="B40" s="1">
        <v>38433.5</v>
      </c>
    </row>
    <row r="41" spans="1:2" x14ac:dyDescent="0.25">
      <c r="A41" s="3">
        <v>43100</v>
      </c>
      <c r="B41" s="1">
        <v>47430.5</v>
      </c>
    </row>
    <row r="42" spans="1:2" x14ac:dyDescent="0.25">
      <c r="A42" s="3">
        <v>43190</v>
      </c>
      <c r="B42" s="1">
        <v>38915.5</v>
      </c>
    </row>
    <row r="43" spans="1:2" x14ac:dyDescent="0.25">
      <c r="A43" s="3">
        <v>43281</v>
      </c>
      <c r="B43" s="1">
        <v>36551.1</v>
      </c>
    </row>
    <row r="44" spans="1:2" x14ac:dyDescent="0.25">
      <c r="A44" s="3">
        <v>43373</v>
      </c>
      <c r="B44" s="1">
        <v>37494.5</v>
      </c>
    </row>
    <row r="45" spans="1:2" ht="15.75" customHeight="1" x14ac:dyDescent="0.25">
      <c r="A45" s="3">
        <v>43465</v>
      </c>
      <c r="B45" s="1">
        <v>45755.8</v>
      </c>
    </row>
    <row r="46" spans="1:2" x14ac:dyDescent="0.25">
      <c r="A46" s="3">
        <v>43555</v>
      </c>
      <c r="B46" s="1">
        <v>41296.400000000001</v>
      </c>
    </row>
    <row r="47" spans="1:2" x14ac:dyDescent="0.25">
      <c r="A47" s="3">
        <v>43646</v>
      </c>
      <c r="B47" s="1">
        <v>36865.199999999997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Rogério Silveira</cp:lastModifiedBy>
  <dcterms:created xsi:type="dcterms:W3CDTF">2019-07-27T17:19:42Z</dcterms:created>
  <dcterms:modified xsi:type="dcterms:W3CDTF">2020-07-17T20:58:33Z</dcterms:modified>
</cp:coreProperties>
</file>