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Outputs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G2" i="3"/>
  <c r="F2" i="3"/>
  <c r="E2" i="3"/>
  <c r="D2" i="3"/>
  <c r="C2" i="3"/>
  <c r="B2" i="3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K2" i="3"/>
  <c r="J2" i="3"/>
  <c r="I2" i="3"/>
  <c r="H2" i="3"/>
  <c r="E3" i="2" l="1"/>
  <c r="E4" i="2"/>
  <c r="E5" i="2"/>
  <c r="E6" i="2"/>
  <c r="E7" i="2"/>
  <c r="E8" i="2"/>
  <c r="E9" i="2"/>
  <c r="E10" i="2"/>
  <c r="E11" i="2"/>
  <c r="E12" i="2"/>
  <c r="E13" i="2"/>
  <c r="E2" i="2"/>
  <c r="F14" i="2" l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2" i="2"/>
  <c r="F2" i="2" s="1"/>
  <c r="G2" i="2" l="1"/>
  <c r="H2" i="2"/>
  <c r="H6" i="2"/>
  <c r="G6" i="2"/>
  <c r="H10" i="2"/>
  <c r="G10" i="2"/>
  <c r="H13" i="2"/>
  <c r="G13" i="2"/>
  <c r="H12" i="2"/>
  <c r="G12" i="2"/>
  <c r="H4" i="2"/>
  <c r="G4" i="2"/>
  <c r="H9" i="2"/>
  <c r="G9" i="2"/>
  <c r="H5" i="2"/>
  <c r="G5" i="2"/>
  <c r="H8" i="2"/>
  <c r="G8" i="2"/>
  <c r="H11" i="2"/>
  <c r="G11" i="2"/>
  <c r="H7" i="2"/>
  <c r="G7" i="2"/>
  <c r="H3" i="2"/>
  <c r="G3" i="2"/>
</calcChain>
</file>

<file path=xl/sharedStrings.xml><?xml version="1.0" encoding="utf-8"?>
<sst xmlns="http://schemas.openxmlformats.org/spreadsheetml/2006/main" count="177" uniqueCount="52">
  <si>
    <t>Rank</t>
  </si>
  <si>
    <t>Teams</t>
  </si>
  <si>
    <t>CHG</t>
  </si>
  <si>
    <t>RCRD</t>
  </si>
  <si>
    <t>Do You Even Lift?</t>
  </si>
  <si>
    <t>The Life of Julio</t>
  </si>
  <si>
    <t>Winter Is Never Coming</t>
  </si>
  <si>
    <t>Team Suckerpunch</t>
  </si>
  <si>
    <t>Gotta Catch Jamaal!</t>
  </si>
  <si>
    <t>DeandreSSSS Hopkins</t>
  </si>
  <si>
    <t>Fae Cthae</t>
  </si>
  <si>
    <t>Taniquetil Eagles</t>
  </si>
  <si>
    <t>G-Lit</t>
  </si>
  <si>
    <t>Last Manning Standing</t>
  </si>
  <si>
    <t>+1</t>
  </si>
  <si>
    <t>Flacco's Favorites</t>
  </si>
  <si>
    <t>Fortune Favors the Bold</t>
  </si>
  <si>
    <t>+2</t>
  </si>
  <si>
    <t>Last Wk</t>
  </si>
  <si>
    <t>Team</t>
  </si>
  <si>
    <t>Weighted Score(Avg+3WkAvg-Std+300*%Wins)</t>
  </si>
  <si>
    <t>&gt;Taniquetil Eagles</t>
  </si>
  <si>
    <t>Last Manning Standin</t>
  </si>
  <si>
    <t>DeandreSSSS Hopkin</t>
  </si>
  <si>
    <t>Flacco's  Favorite</t>
  </si>
  <si>
    <t>&gt;Team  Suckerpunch</t>
  </si>
  <si>
    <t>G - Lit</t>
  </si>
  <si>
    <t>&gt;Fortune Favors The Bold</t>
  </si>
  <si>
    <t>WINTER IS NEVER COMING</t>
  </si>
  <si>
    <t>&gt;Do You Even Lift?</t>
  </si>
  <si>
    <t>Last week</t>
  </si>
  <si>
    <t>last-thisweek</t>
  </si>
  <si>
    <t>positives</t>
  </si>
  <si>
    <t>negatives</t>
  </si>
  <si>
    <t>Score-min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</si>
  <si>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</si>
  <si>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</si>
  <si>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</si>
  <si>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</si>
  <si>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</si>
  <si>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</si>
  <si>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</si>
  <si>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</si>
  <si>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</si>
  <si>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</si>
  <si>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</si>
  <si>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4-5</t>
  </si>
  <si>
    <t>5-4</t>
  </si>
  <si>
    <t>3-6</t>
  </si>
  <si>
    <t>2-7</t>
  </si>
  <si>
    <t>6-3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</si>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</sst>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DeandreSSSS Hopkins</c:v>
                </c:pt>
                <c:pt idx="1">
                  <c:v>Taniquetil Eagles</c:v>
                </c:pt>
                <c:pt idx="2">
                  <c:v>Last Manning Standing</c:v>
                </c:pt>
                <c:pt idx="3">
                  <c:v>The Life of Julio</c:v>
                </c:pt>
                <c:pt idx="4">
                  <c:v>Flacco's Favorites</c:v>
                </c:pt>
                <c:pt idx="5">
                  <c:v>Fae Cthae</c:v>
                </c:pt>
                <c:pt idx="6">
                  <c:v>Team Suckerpunch</c:v>
                </c:pt>
                <c:pt idx="7">
                  <c:v>G-Lit</c:v>
                </c:pt>
                <c:pt idx="8">
                  <c:v>Gotta Catch Jamaal!</c:v>
                </c:pt>
                <c:pt idx="9">
                  <c:v>Winter Is Never Coming</c:v>
                </c:pt>
                <c:pt idx="10">
                  <c:v>Fortune Favors the Bold</c:v>
                </c:pt>
                <c:pt idx="11">
                  <c:v>Do You Even Lift?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259.3</c:v>
                </c:pt>
                <c:pt idx="1">
                  <c:v>232.7</c:v>
                </c:pt>
                <c:pt idx="2">
                  <c:v>239.3</c:v>
                </c:pt>
                <c:pt idx="3">
                  <c:v>216.8</c:v>
                </c:pt>
                <c:pt idx="4">
                  <c:v>201.5</c:v>
                </c:pt>
                <c:pt idx="5">
                  <c:v>178.2</c:v>
                </c:pt>
                <c:pt idx="6">
                  <c:v>195.7</c:v>
                </c:pt>
                <c:pt idx="7">
                  <c:v>193.5</c:v>
                </c:pt>
                <c:pt idx="8">
                  <c:v>159</c:v>
                </c:pt>
                <c:pt idx="9">
                  <c:v>160.1</c:v>
                </c:pt>
                <c:pt idx="10">
                  <c:v>158</c:v>
                </c:pt>
                <c:pt idx="11">
                  <c:v>93.8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8-4B84-AC05-F16E2855C62E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positives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DeandreSSSS Hopkins</c:v>
                </c:pt>
                <c:pt idx="1">
                  <c:v>Taniquetil Eagles</c:v>
                </c:pt>
                <c:pt idx="2">
                  <c:v>Last Manning Standing</c:v>
                </c:pt>
                <c:pt idx="3">
                  <c:v>The Life of Julio</c:v>
                </c:pt>
                <c:pt idx="4">
                  <c:v>Flacco's Favorites</c:v>
                </c:pt>
                <c:pt idx="5">
                  <c:v>Fae Cthae</c:v>
                </c:pt>
                <c:pt idx="6">
                  <c:v>Team Suckerpunch</c:v>
                </c:pt>
                <c:pt idx="7">
                  <c:v>G-Lit</c:v>
                </c:pt>
                <c:pt idx="8">
                  <c:v>Gotta Catch Jamaal!</c:v>
                </c:pt>
                <c:pt idx="9">
                  <c:v>Winter Is Never Coming</c:v>
                </c:pt>
                <c:pt idx="10">
                  <c:v>Fortune Favors the Bold</c:v>
                </c:pt>
                <c:pt idx="11">
                  <c:v>Do You Even Lift?</c:v>
                </c:pt>
              </c:strCache>
            </c:strRef>
          </c:cat>
          <c:val>
            <c:numRef>
              <c:f>Sheet2!$G$2:$G$13</c:f>
              <c:numCache>
                <c:formatCode>General</c:formatCode>
                <c:ptCount val="12"/>
                <c:pt idx="0">
                  <c:v>0</c:v>
                </c:pt>
                <c:pt idx="1">
                  <c:v>9.6000000000000227</c:v>
                </c:pt>
                <c:pt idx="2">
                  <c:v>0</c:v>
                </c:pt>
                <c:pt idx="3">
                  <c:v>3.3999999999999773</c:v>
                </c:pt>
                <c:pt idx="4">
                  <c:v>0</c:v>
                </c:pt>
                <c:pt idx="5">
                  <c:v>18.800000000000011</c:v>
                </c:pt>
                <c:pt idx="6">
                  <c:v>0</c:v>
                </c:pt>
                <c:pt idx="7">
                  <c:v>0</c:v>
                </c:pt>
                <c:pt idx="8">
                  <c:v>16.400000000000006</c:v>
                </c:pt>
                <c:pt idx="9">
                  <c:v>3.0999999999999943</c:v>
                </c:pt>
                <c:pt idx="10">
                  <c:v>0</c:v>
                </c:pt>
                <c:pt idx="11">
                  <c:v>18.900000000000006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8-4B84-AC05-F16E2855C62E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negatives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Sheet1!$B$3:$B$14</c:f>
              <c:strCache>
                <c:ptCount val="12"/>
                <c:pt idx="0">
                  <c:v>DeandreSSSS Hopkins</c:v>
                </c:pt>
                <c:pt idx="1">
                  <c:v>Taniquetil Eagles</c:v>
                </c:pt>
                <c:pt idx="2">
                  <c:v>Last Manning Standing</c:v>
                </c:pt>
                <c:pt idx="3">
                  <c:v>The Life of Julio</c:v>
                </c:pt>
                <c:pt idx="4">
                  <c:v>Flacco's Favorites</c:v>
                </c:pt>
                <c:pt idx="5">
                  <c:v>Fae Cthae</c:v>
                </c:pt>
                <c:pt idx="6">
                  <c:v>Team Suckerpunch</c:v>
                </c:pt>
                <c:pt idx="7">
                  <c:v>G-Lit</c:v>
                </c:pt>
                <c:pt idx="8">
                  <c:v>Gotta Catch Jamaal!</c:v>
                </c:pt>
                <c:pt idx="9">
                  <c:v>Winter Is Never Coming</c:v>
                </c:pt>
                <c:pt idx="10">
                  <c:v>Fortune Favors the Bold</c:v>
                </c:pt>
                <c:pt idx="11">
                  <c:v>Do You Even Lift?</c:v>
                </c:pt>
              </c:strCache>
            </c:strRef>
          </c:cat>
          <c:val>
            <c:numRef>
              <c:f>Sheet2!$H$2:$H$13</c:f>
              <c:numCache>
                <c:formatCode>General</c:formatCode>
                <c:ptCount val="12"/>
                <c:pt idx="0">
                  <c:v>-20.300000000000011</c:v>
                </c:pt>
                <c:pt idx="1">
                  <c:v>0</c:v>
                </c:pt>
                <c:pt idx="2">
                  <c:v>-4.1999999999999886</c:v>
                </c:pt>
                <c:pt idx="3">
                  <c:v>0</c:v>
                </c:pt>
                <c:pt idx="4">
                  <c:v>-15.699999999999989</c:v>
                </c:pt>
                <c:pt idx="5">
                  <c:v>0</c:v>
                </c:pt>
                <c:pt idx="6">
                  <c:v>-26.600000000000023</c:v>
                </c:pt>
                <c:pt idx="7">
                  <c:v>-38.800000000000011</c:v>
                </c:pt>
                <c:pt idx="8">
                  <c:v>0</c:v>
                </c:pt>
                <c:pt idx="9">
                  <c:v>0</c:v>
                </c:pt>
                <c:pt idx="10">
                  <c:v>-19.400000000000006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8-4B84-AC05-F16E2855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438872"/>
        <c:axId val="291439528"/>
      </c:barChart>
      <c:catAx>
        <c:axId val="291438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39528"/>
        <c:crosses val="autoZero"/>
        <c:auto val="1"/>
        <c:lblAlgn val="ctr"/>
        <c:lblOffset val="100"/>
        <c:noMultiLvlLbl val="0"/>
      </c:catAx>
      <c:valAx>
        <c:axId val="291439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143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Changes in Power Through</a:t>
            </a:r>
            <a:r>
              <a:rPr lang="en-US" sz="1600" baseline="0"/>
              <a:t> Season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DeandreSSSS Hopkin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Sheet3!$B$2:$G$2</c:f>
              <c:numCache>
                <c:formatCode>General</c:formatCode>
                <c:ptCount val="6"/>
                <c:pt idx="0">
                  <c:v>238</c:v>
                </c:pt>
                <c:pt idx="1">
                  <c:v>242.7</c:v>
                </c:pt>
                <c:pt idx="2">
                  <c:v>234.8</c:v>
                </c:pt>
                <c:pt idx="3">
                  <c:v>243.5</c:v>
                </c:pt>
                <c:pt idx="4">
                  <c:v>239.3</c:v>
                </c:pt>
                <c:pt idx="5">
                  <c:v>251.7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5-4295-BDF3-4778AC7F081C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&gt;Taniquetil Eagles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Sheet3!$B$3:$G$3</c:f>
              <c:numCache>
                <c:formatCode>General</c:formatCode>
                <c:ptCount val="6"/>
                <c:pt idx="0">
                  <c:v>267.7</c:v>
                </c:pt>
                <c:pt idx="1">
                  <c:v>273.8</c:v>
                </c:pt>
                <c:pt idx="2">
                  <c:v>277.2</c:v>
                </c:pt>
                <c:pt idx="3">
                  <c:v>279.60000000000002</c:v>
                </c:pt>
                <c:pt idx="4">
                  <c:v>259.3</c:v>
                </c:pt>
                <c:pt idx="5">
                  <c:v>248.1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5-4295-BDF3-4778AC7F081C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Last Manning Standin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Sheet3!$B$4:$G$4</c:f>
              <c:numCache>
                <c:formatCode>General</c:formatCode>
                <c:ptCount val="6"/>
                <c:pt idx="0">
                  <c:v>227.8</c:v>
                </c:pt>
                <c:pt idx="1">
                  <c:v>242.1</c:v>
                </c:pt>
                <c:pt idx="2">
                  <c:v>222</c:v>
                </c:pt>
                <c:pt idx="3">
                  <c:v>232.7</c:v>
                </c:pt>
                <c:pt idx="4">
                  <c:v>242.3</c:v>
                </c:pt>
                <c:pt idx="5">
                  <c:v>239.6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B5-4295-BDF3-4778AC7F081C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The Life of Julio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Sheet3!$B$5:$G$5</c:f>
              <c:numCache>
                <c:formatCode>General</c:formatCode>
                <c:ptCount val="6"/>
                <c:pt idx="0">
                  <c:v>203.8</c:v>
                </c:pt>
                <c:pt idx="1">
                  <c:v>189.2</c:v>
                </c:pt>
                <c:pt idx="2">
                  <c:v>205.2</c:v>
                </c:pt>
                <c:pt idx="3">
                  <c:v>216.8</c:v>
                </c:pt>
                <c:pt idx="4">
                  <c:v>220.2</c:v>
                </c:pt>
                <c:pt idx="5">
                  <c:v>233.7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5-4295-BDF3-4778AC7F081C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Flacco's  Favorite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Sheet3!$B$6:$G$6</c:f>
              <c:numCache>
                <c:formatCode>General</c:formatCode>
                <c:ptCount val="6"/>
                <c:pt idx="0">
                  <c:v>212.9</c:v>
                </c:pt>
                <c:pt idx="1">
                  <c:v>203.8</c:v>
                </c:pt>
                <c:pt idx="2">
                  <c:v>173</c:v>
                </c:pt>
                <c:pt idx="3">
                  <c:v>178.2</c:v>
                </c:pt>
                <c:pt idx="4">
                  <c:v>197</c:v>
                </c:pt>
                <c:pt idx="5">
                  <c:v>215.9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B5-4295-BDF3-4778AC7F081C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Fae Cthae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Sheet3!$B$7:$G$7</c:f>
              <c:numCache>
                <c:formatCode>General</c:formatCode>
                <c:ptCount val="6"/>
                <c:pt idx="0">
                  <c:v>251.5</c:v>
                </c:pt>
                <c:pt idx="1">
                  <c:v>245.3</c:v>
                </c:pt>
                <c:pt idx="2">
                  <c:v>212.1</c:v>
                </c:pt>
                <c:pt idx="3">
                  <c:v>217.2</c:v>
                </c:pt>
                <c:pt idx="4">
                  <c:v>201.5</c:v>
                </c:pt>
                <c:pt idx="5">
                  <c:v>215.6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B5-4295-BDF3-4778AC7F081C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&gt;Team  Suckerpunch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Sheet3!$B$8:$G$8</c:f>
              <c:numCache>
                <c:formatCode>General</c:formatCode>
                <c:ptCount val="6"/>
                <c:pt idx="0">
                  <c:v>211.6</c:v>
                </c:pt>
                <c:pt idx="1">
                  <c:v>227.6</c:v>
                </c:pt>
                <c:pt idx="2">
                  <c:v>250.5</c:v>
                </c:pt>
                <c:pt idx="3">
                  <c:v>232.3</c:v>
                </c:pt>
                <c:pt idx="4">
                  <c:v>193.5</c:v>
                </c:pt>
                <c:pt idx="5">
                  <c:v>184.6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B5-4295-BDF3-4778AC7F081C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G - Lit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Sheet3!$B$9:$G$9</c:f>
              <c:numCache>
                <c:formatCode>General</c:formatCode>
                <c:ptCount val="6"/>
                <c:pt idx="0">
                  <c:v>189</c:v>
                </c:pt>
                <c:pt idx="1">
                  <c:v>184</c:v>
                </c:pt>
                <c:pt idx="2">
                  <c:v>188.5</c:v>
                </c:pt>
                <c:pt idx="3">
                  <c:v>159</c:v>
                </c:pt>
                <c:pt idx="4">
                  <c:v>175.4</c:v>
                </c:pt>
                <c:pt idx="5">
                  <c:v>180.8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B5-4295-BDF3-4778AC7F081C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Gotta Catch Jamaal!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Sheet3!$B$10:$G$10</c:f>
              <c:numCache>
                <c:formatCode>General</c:formatCode>
                <c:ptCount val="6"/>
                <c:pt idx="0">
                  <c:v>225.8</c:v>
                </c:pt>
                <c:pt idx="1">
                  <c:v>232.4</c:v>
                </c:pt>
                <c:pt idx="2">
                  <c:v>231.4</c:v>
                </c:pt>
                <c:pt idx="3">
                  <c:v>222.3</c:v>
                </c:pt>
                <c:pt idx="4">
                  <c:v>195.7</c:v>
                </c:pt>
                <c:pt idx="5">
                  <c:v>179.1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B5-4295-BDF3-4778AC7F081C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WINTER IS NEVER COMING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Sheet3!$B$11:$G$11</c:f>
              <c:numCache>
                <c:formatCode>General</c:formatCode>
                <c:ptCount val="6"/>
                <c:pt idx="0">
                  <c:v>178.8</c:v>
                </c:pt>
                <c:pt idx="1">
                  <c:v>185</c:v>
                </c:pt>
                <c:pt idx="2">
                  <c:v>186.4</c:v>
                </c:pt>
                <c:pt idx="3">
                  <c:v>177.4</c:v>
                </c:pt>
                <c:pt idx="4">
                  <c:v>158</c:v>
                </c:pt>
                <c:pt idx="5">
                  <c:v>174.4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B5-4295-BDF3-4778AC7F081C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&gt;Fortune Favors The Bold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Sheet3!$B$12:$G$12</c:f>
              <c:numCache>
                <c:formatCode>General</c:formatCode>
                <c:ptCount val="6"/>
                <c:pt idx="0">
                  <c:v>137.4</c:v>
                </c:pt>
                <c:pt idx="1">
                  <c:v>150.1</c:v>
                </c:pt>
                <c:pt idx="2">
                  <c:v>140.30000000000001</c:v>
                </c:pt>
                <c:pt idx="3">
                  <c:v>160.1</c:v>
                </c:pt>
                <c:pt idx="4">
                  <c:v>163.19999999999999</c:v>
                </c:pt>
                <c:pt idx="5">
                  <c:v>162.5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B5-4295-BDF3-4778AC7F081C}"/>
            </c:ext>
          </c:extLst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&gt;Do You Even Lift?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Sheet3!$B$1:$G$1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Sheet3!$B$13:$G$13</c:f>
              <c:numCache>
                <c:formatCode>General</c:formatCode>
                <c:ptCount val="6"/>
                <c:pt idx="0">
                  <c:v>156.9</c:v>
                </c:pt>
                <c:pt idx="1">
                  <c:v>146.30000000000001</c:v>
                </c:pt>
                <c:pt idx="2">
                  <c:v>146.69999999999999</c:v>
                </c:pt>
                <c:pt idx="3">
                  <c:v>93.8</c:v>
                </c:pt>
                <c:pt idx="4">
                  <c:v>112.7</c:v>
                </c:pt>
                <c:pt idx="5">
                  <c:v>113.5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B5-4295-BDF3-4778AC7F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10472"/>
        <c:axId val="288010800"/>
      </c:scatterChart>
      <c:valAx>
        <c:axId val="288010472"/>
        <c:scaling>
          <c:orientation val="minMax"/>
          <c:max val="9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800"/>
        <c:crosses val="autoZero"/>
        <c:crossBetween val="midCat"/>
        <c:majorUnit val="1"/>
      </c:valAx>
      <c:valAx>
        <c:axId val="288010800"/>
        <c:scaling>
          <c:orientation val="minMax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layout>
            <c:manualLayout>
              <c:xMode val="edge"/>
              <c:yMode val="edge"/>
              <c:x val="7.5930153346624495E-3"/>
              <c:y val="0.45468393452871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12</xdr:row>
      <xdr:rowOff>85724</xdr:rowOff>
    </xdr:from>
    <xdr:to>
      <xdr:col>3</xdr:col>
      <xdr:colOff>203834</xdr:colOff>
      <xdr:row>12</xdr:row>
      <xdr:rowOff>241172</xdr:rowOff>
    </xdr:to>
    <xdr:sp macro="" textlink="">
      <xdr:nvSpPr>
        <xdr:cNvPr id="9" name="Up Arrow 8"/>
        <xdr:cNvSpPr/>
      </xdr:nvSpPr>
      <xdr:spPr>
        <a:xfrm rot="10800000">
          <a:off x="2771774" y="3600449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10</xdr:row>
      <xdr:rowOff>114299</xdr:rowOff>
    </xdr:from>
    <xdr:to>
      <xdr:col>3</xdr:col>
      <xdr:colOff>203834</xdr:colOff>
      <xdr:row>10</xdr:row>
      <xdr:rowOff>269747</xdr:rowOff>
    </xdr:to>
    <xdr:sp macro="" textlink="">
      <xdr:nvSpPr>
        <xdr:cNvPr id="11" name="Up Arrow 10"/>
        <xdr:cNvSpPr/>
      </xdr:nvSpPr>
      <xdr:spPr>
        <a:xfrm rot="10800000">
          <a:off x="2705099" y="30194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8</xdr:row>
      <xdr:rowOff>85724</xdr:rowOff>
    </xdr:from>
    <xdr:to>
      <xdr:col>3</xdr:col>
      <xdr:colOff>203834</xdr:colOff>
      <xdr:row>8</xdr:row>
      <xdr:rowOff>241172</xdr:rowOff>
    </xdr:to>
    <xdr:sp macro="" textlink="">
      <xdr:nvSpPr>
        <xdr:cNvPr id="6" name="Up Arrow 5"/>
        <xdr:cNvSpPr/>
      </xdr:nvSpPr>
      <xdr:spPr>
        <a:xfrm>
          <a:off x="2705099" y="23812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11</xdr:row>
      <xdr:rowOff>76199</xdr:rowOff>
    </xdr:from>
    <xdr:to>
      <xdr:col>3</xdr:col>
      <xdr:colOff>203834</xdr:colOff>
      <xdr:row>11</xdr:row>
      <xdr:rowOff>231647</xdr:rowOff>
    </xdr:to>
    <xdr:sp macro="" textlink="">
      <xdr:nvSpPr>
        <xdr:cNvPr id="7" name="Up Arrow 6"/>
        <xdr:cNvSpPr/>
      </xdr:nvSpPr>
      <xdr:spPr>
        <a:xfrm>
          <a:off x="2705099" y="32861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2</xdr:row>
      <xdr:rowOff>76199</xdr:rowOff>
    </xdr:from>
    <xdr:to>
      <xdr:col>3</xdr:col>
      <xdr:colOff>213359</xdr:colOff>
      <xdr:row>2</xdr:row>
      <xdr:rowOff>231647</xdr:rowOff>
    </xdr:to>
    <xdr:sp macro="" textlink="">
      <xdr:nvSpPr>
        <xdr:cNvPr id="13" name="Up Arrow 12"/>
        <xdr:cNvSpPr/>
      </xdr:nvSpPr>
      <xdr:spPr>
        <a:xfrm>
          <a:off x="2714624" y="5429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7</xdr:row>
      <xdr:rowOff>76199</xdr:rowOff>
    </xdr:from>
    <xdr:to>
      <xdr:col>3</xdr:col>
      <xdr:colOff>213359</xdr:colOff>
      <xdr:row>7</xdr:row>
      <xdr:rowOff>231647</xdr:rowOff>
    </xdr:to>
    <xdr:sp macro="" textlink="">
      <xdr:nvSpPr>
        <xdr:cNvPr id="15" name="Up Arrow 14"/>
        <xdr:cNvSpPr/>
      </xdr:nvSpPr>
      <xdr:spPr>
        <a:xfrm rot="10800000">
          <a:off x="2714624" y="20669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76199</xdr:colOff>
      <xdr:row>3</xdr:row>
      <xdr:rowOff>95249</xdr:rowOff>
    </xdr:from>
    <xdr:to>
      <xdr:col>3</xdr:col>
      <xdr:colOff>213359</xdr:colOff>
      <xdr:row>3</xdr:row>
      <xdr:rowOff>250697</xdr:rowOff>
    </xdr:to>
    <xdr:sp macro="" textlink="">
      <xdr:nvSpPr>
        <xdr:cNvPr id="10" name="Up Arrow 9"/>
        <xdr:cNvSpPr/>
      </xdr:nvSpPr>
      <xdr:spPr>
        <a:xfrm rot="10800000">
          <a:off x="2714624" y="86677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6</xdr:row>
      <xdr:rowOff>76199</xdr:rowOff>
    </xdr:from>
    <xdr:to>
      <xdr:col>3</xdr:col>
      <xdr:colOff>203834</xdr:colOff>
      <xdr:row>6</xdr:row>
      <xdr:rowOff>231647</xdr:rowOff>
    </xdr:to>
    <xdr:sp macro="" textlink="">
      <xdr:nvSpPr>
        <xdr:cNvPr id="16" name="Up Arrow 15"/>
        <xdr:cNvSpPr/>
      </xdr:nvSpPr>
      <xdr:spPr>
        <a:xfrm>
          <a:off x="2771774" y="1762124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66674</xdr:colOff>
      <xdr:row>9</xdr:row>
      <xdr:rowOff>85724</xdr:rowOff>
    </xdr:from>
    <xdr:to>
      <xdr:col>3</xdr:col>
      <xdr:colOff>203834</xdr:colOff>
      <xdr:row>9</xdr:row>
      <xdr:rowOff>241172</xdr:rowOff>
    </xdr:to>
    <xdr:sp macro="" textlink="">
      <xdr:nvSpPr>
        <xdr:cNvPr id="14" name="Up Arrow 13"/>
        <xdr:cNvSpPr/>
      </xdr:nvSpPr>
      <xdr:spPr>
        <a:xfrm>
          <a:off x="2705099" y="2686049"/>
          <a:ext cx="137160" cy="155448"/>
        </a:xfrm>
        <a:prstGeom prst="upArrow">
          <a:avLst/>
        </a:prstGeom>
        <a:solidFill>
          <a:srgbClr val="00FF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85724</xdr:colOff>
      <xdr:row>4</xdr:row>
      <xdr:rowOff>76199</xdr:rowOff>
    </xdr:from>
    <xdr:to>
      <xdr:col>3</xdr:col>
      <xdr:colOff>222884</xdr:colOff>
      <xdr:row>4</xdr:row>
      <xdr:rowOff>231647</xdr:rowOff>
    </xdr:to>
    <xdr:sp macro="" textlink="">
      <xdr:nvSpPr>
        <xdr:cNvPr id="17" name="Up Arrow 16"/>
        <xdr:cNvSpPr/>
      </xdr:nvSpPr>
      <xdr:spPr>
        <a:xfrm rot="10800000">
          <a:off x="2724149" y="1152524"/>
          <a:ext cx="137160" cy="1554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19049</xdr:rowOff>
    </xdr:from>
    <xdr:to>
      <xdr:col>19</xdr:col>
      <xdr:colOff>504825</xdr:colOff>
      <xdr:row>19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29</xdr:row>
      <xdr:rowOff>161925</xdr:rowOff>
    </xdr:from>
    <xdr:to>
      <xdr:col>15</xdr:col>
      <xdr:colOff>590549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6" sqref="I16"/>
    </sheetView>
  </sheetViews>
  <sheetFormatPr defaultRowHeight="24" customHeight="1" x14ac:dyDescent="0.25"/>
  <cols>
    <col min="1" max="1" width="9.140625" style="1" customWidth="1"/>
    <col min="2" max="2" width="22.7109375" style="1" customWidth="1"/>
    <col min="3" max="3" width="7.7109375" style="1" bestFit="1" customWidth="1"/>
    <col min="4" max="4" width="8.7109375" style="1" customWidth="1"/>
    <col min="5" max="5" width="9.140625" style="2"/>
    <col min="6" max="16384" width="9.140625" style="1"/>
  </cols>
  <sheetData>
    <row r="1" spans="1:9" s="3" customFormat="1" ht="18.75" x14ac:dyDescent="0.25">
      <c r="A1" s="11" t="s">
        <v>51</v>
      </c>
      <c r="B1" s="12"/>
      <c r="C1" s="12"/>
      <c r="D1" s="12"/>
      <c r="E1" s="12"/>
    </row>
    <row r="2" spans="1:9" s="3" customFormat="1" ht="18" customHeight="1" x14ac:dyDescent="0.25">
      <c r="A2" s="5" t="s">
        <v>0</v>
      </c>
      <c r="B2" s="5" t="s">
        <v>1</v>
      </c>
      <c r="C2" s="5" t="s">
        <v>18</v>
      </c>
      <c r="D2" s="5" t="s">
        <v>2</v>
      </c>
      <c r="E2" s="6" t="s">
        <v>3</v>
      </c>
    </row>
    <row r="3" spans="1:9" ht="24" customHeight="1" x14ac:dyDescent="0.25">
      <c r="A3" s="7">
        <v>1</v>
      </c>
      <c r="B3" s="7" t="s">
        <v>9</v>
      </c>
      <c r="C3" s="7">
        <v>3</v>
      </c>
      <c r="D3" s="10" t="s">
        <v>17</v>
      </c>
      <c r="E3" s="9" t="s">
        <v>50</v>
      </c>
      <c r="I3" t="s">
        <v>23</v>
      </c>
    </row>
    <row r="4" spans="1:9" ht="24" customHeight="1" x14ac:dyDescent="0.25">
      <c r="A4" s="7">
        <v>2</v>
      </c>
      <c r="B4" s="7" t="s">
        <v>11</v>
      </c>
      <c r="C4" s="7">
        <v>1</v>
      </c>
      <c r="D4" s="10">
        <v>-1</v>
      </c>
      <c r="E4" s="9" t="s">
        <v>50</v>
      </c>
      <c r="I4" t="s">
        <v>21</v>
      </c>
    </row>
    <row r="5" spans="1:9" ht="24" customHeight="1" x14ac:dyDescent="0.25">
      <c r="A5" s="7">
        <v>3</v>
      </c>
      <c r="B5" s="7" t="s">
        <v>13</v>
      </c>
      <c r="C5" s="7">
        <v>2</v>
      </c>
      <c r="D5" s="10">
        <v>-1</v>
      </c>
      <c r="E5" s="9" t="s">
        <v>50</v>
      </c>
      <c r="F5" s="7"/>
      <c r="G5" s="7"/>
      <c r="I5" t="s">
        <v>22</v>
      </c>
    </row>
    <row r="6" spans="1:9" ht="24" customHeight="1" x14ac:dyDescent="0.25">
      <c r="A6" s="7">
        <v>4</v>
      </c>
      <c r="B6" s="7" t="s">
        <v>5</v>
      </c>
      <c r="C6" s="7">
        <v>4</v>
      </c>
      <c r="D6" s="10">
        <v>0</v>
      </c>
      <c r="E6" s="9" t="s">
        <v>50</v>
      </c>
      <c r="F6" s="4"/>
      <c r="I6" t="s">
        <v>5</v>
      </c>
    </row>
    <row r="7" spans="1:9" ht="24" customHeight="1" x14ac:dyDescent="0.25">
      <c r="A7" s="7">
        <v>5</v>
      </c>
      <c r="B7" s="7" t="s">
        <v>15</v>
      </c>
      <c r="C7" s="7">
        <v>6</v>
      </c>
      <c r="D7" s="10" t="s">
        <v>14</v>
      </c>
      <c r="E7" s="9" t="s">
        <v>47</v>
      </c>
      <c r="F7" s="7"/>
      <c r="G7" s="7"/>
      <c r="I7" t="s">
        <v>24</v>
      </c>
    </row>
    <row r="8" spans="1:9" ht="24" customHeight="1" x14ac:dyDescent="0.25">
      <c r="A8" s="7">
        <v>6</v>
      </c>
      <c r="B8" s="7" t="s">
        <v>10</v>
      </c>
      <c r="C8" s="7">
        <v>5</v>
      </c>
      <c r="D8" s="10">
        <v>-1</v>
      </c>
      <c r="E8" s="9" t="s">
        <v>46</v>
      </c>
      <c r="I8" t="s">
        <v>10</v>
      </c>
    </row>
    <row r="9" spans="1:9" ht="24" customHeight="1" x14ac:dyDescent="0.25">
      <c r="A9" s="7">
        <v>7</v>
      </c>
      <c r="B9" s="7" t="s">
        <v>7</v>
      </c>
      <c r="C9" s="7">
        <v>8</v>
      </c>
      <c r="D9" s="10" t="s">
        <v>14</v>
      </c>
      <c r="E9" s="9" t="s">
        <v>47</v>
      </c>
      <c r="F9" s="7"/>
      <c r="G9" s="7"/>
      <c r="I9" t="s">
        <v>25</v>
      </c>
    </row>
    <row r="10" spans="1:9" ht="24" customHeight="1" x14ac:dyDescent="0.25">
      <c r="A10" s="7">
        <v>8</v>
      </c>
      <c r="B10" s="7" t="s">
        <v>12</v>
      </c>
      <c r="C10" s="7">
        <v>9</v>
      </c>
      <c r="D10" s="10" t="s">
        <v>14</v>
      </c>
      <c r="E10" s="9" t="s">
        <v>46</v>
      </c>
      <c r="F10" s="4"/>
      <c r="I10" t="s">
        <v>26</v>
      </c>
    </row>
    <row r="11" spans="1:9" ht="24" customHeight="1" x14ac:dyDescent="0.25">
      <c r="A11" s="7">
        <v>9</v>
      </c>
      <c r="B11" s="7" t="s">
        <v>8</v>
      </c>
      <c r="C11" s="7">
        <v>7</v>
      </c>
      <c r="D11" s="10">
        <v>-2</v>
      </c>
      <c r="E11" s="9" t="s">
        <v>46</v>
      </c>
      <c r="I11" t="s">
        <v>8</v>
      </c>
    </row>
    <row r="12" spans="1:9" ht="24" customHeight="1" x14ac:dyDescent="0.25">
      <c r="A12" s="7">
        <v>10</v>
      </c>
      <c r="B12" s="7" t="s">
        <v>6</v>
      </c>
      <c r="C12" s="7">
        <v>11</v>
      </c>
      <c r="D12" s="10" t="s">
        <v>14</v>
      </c>
      <c r="E12" s="9" t="s">
        <v>48</v>
      </c>
      <c r="F12" s="7"/>
      <c r="G12" s="7"/>
      <c r="I12" t="s">
        <v>28</v>
      </c>
    </row>
    <row r="13" spans="1:9" ht="24" customHeight="1" x14ac:dyDescent="0.25">
      <c r="A13" s="7">
        <v>11</v>
      </c>
      <c r="B13" s="7" t="s">
        <v>16</v>
      </c>
      <c r="C13" s="7">
        <v>10</v>
      </c>
      <c r="D13" s="10">
        <v>-1</v>
      </c>
      <c r="E13" s="9" t="s">
        <v>48</v>
      </c>
      <c r="I13" t="s">
        <v>27</v>
      </c>
    </row>
    <row r="14" spans="1:9" ht="24" customHeight="1" x14ac:dyDescent="0.25">
      <c r="A14" s="7">
        <v>12</v>
      </c>
      <c r="B14" s="7" t="s">
        <v>4</v>
      </c>
      <c r="C14" s="7">
        <v>12</v>
      </c>
      <c r="D14" s="8">
        <v>0</v>
      </c>
      <c r="E14" s="9" t="s">
        <v>49</v>
      </c>
      <c r="I14" t="s">
        <v>29</v>
      </c>
    </row>
    <row r="15" spans="1:9" ht="24" customHeight="1" x14ac:dyDescent="0.25">
      <c r="B15" s="4"/>
      <c r="I15"/>
    </row>
  </sheetData>
  <mergeCells count="1">
    <mergeCell ref="A1:E1"/>
  </mergeCells>
  <pageMargins left="0.7" right="0.7" top="0.75" bottom="0.75" header="0.3" footer="0.3"/>
  <pageSetup orientation="portrait" r:id="rId1"/>
  <ignoredErrors>
    <ignoredError sqref="D7 D12 D9:D10 D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J8" sqref="J8"/>
    </sheetView>
  </sheetViews>
  <sheetFormatPr defaultRowHeight="15" x14ac:dyDescent="0.25"/>
  <sheetData>
    <row r="1" spans="1:8" x14ac:dyDescent="0.25">
      <c r="A1" t="s">
        <v>19</v>
      </c>
      <c r="B1" t="s">
        <v>0</v>
      </c>
      <c r="C1" t="s">
        <v>20</v>
      </c>
      <c r="D1" t="s">
        <v>30</v>
      </c>
      <c r="E1" t="s">
        <v>34</v>
      </c>
      <c r="F1" t="s">
        <v>31</v>
      </c>
      <c r="G1" t="s">
        <v>32</v>
      </c>
      <c r="H1" t="s">
        <v>33</v>
      </c>
    </row>
    <row r="2" spans="1:8" x14ac:dyDescent="0.25">
      <c r="A2" t="s">
        <v>21</v>
      </c>
      <c r="B2">
        <v>1</v>
      </c>
      <c r="C2">
        <v>259.3</v>
      </c>
      <c r="D2">
        <f>VLOOKUP(A2,$A$16:$C$27,3,FALSE)</f>
        <v>279.60000000000002</v>
      </c>
      <c r="E2">
        <f>C2-G2</f>
        <v>259.3</v>
      </c>
      <c r="F2">
        <f>C2-D2</f>
        <v>-20.300000000000011</v>
      </c>
      <c r="G2">
        <f>IF(F2&gt;0,F2,0)</f>
        <v>0</v>
      </c>
      <c r="H2">
        <f>IF(F2&lt;0,F2,0)</f>
        <v>-20.300000000000011</v>
      </c>
    </row>
    <row r="3" spans="1:8" x14ac:dyDescent="0.25">
      <c r="A3" t="s">
        <v>22</v>
      </c>
      <c r="B3">
        <v>2</v>
      </c>
      <c r="C3">
        <v>242.3</v>
      </c>
      <c r="D3">
        <f t="shared" ref="D3:D13" si="0">VLOOKUP(A3,$A$16:$C$27,3,FALSE)</f>
        <v>232.7</v>
      </c>
      <c r="E3">
        <f t="shared" ref="E3:E13" si="1">C3-G3</f>
        <v>232.7</v>
      </c>
      <c r="F3">
        <f t="shared" ref="F3:F13" si="2">C3-D3</f>
        <v>9.6000000000000227</v>
      </c>
      <c r="G3">
        <f t="shared" ref="G3:G13" si="3">IF(F3&gt;0,F3,0)</f>
        <v>9.6000000000000227</v>
      </c>
      <c r="H3">
        <f t="shared" ref="H3:H13" si="4">IF(F3&lt;0,F3,0)</f>
        <v>0</v>
      </c>
    </row>
    <row r="4" spans="1:8" x14ac:dyDescent="0.25">
      <c r="A4" t="s">
        <v>23</v>
      </c>
      <c r="B4">
        <v>3</v>
      </c>
      <c r="C4">
        <v>239.3</v>
      </c>
      <c r="D4">
        <f t="shared" si="0"/>
        <v>243.5</v>
      </c>
      <c r="E4">
        <f t="shared" si="1"/>
        <v>239.3</v>
      </c>
      <c r="F4">
        <f t="shared" si="2"/>
        <v>-4.1999999999999886</v>
      </c>
      <c r="G4">
        <f t="shared" si="3"/>
        <v>0</v>
      </c>
      <c r="H4">
        <f t="shared" si="4"/>
        <v>-4.1999999999999886</v>
      </c>
    </row>
    <row r="5" spans="1:8" x14ac:dyDescent="0.25">
      <c r="A5" t="s">
        <v>5</v>
      </c>
      <c r="B5">
        <v>4</v>
      </c>
      <c r="C5">
        <v>220.2</v>
      </c>
      <c r="D5">
        <f t="shared" si="0"/>
        <v>216.8</v>
      </c>
      <c r="E5">
        <f t="shared" si="1"/>
        <v>216.8</v>
      </c>
      <c r="F5">
        <f t="shared" si="2"/>
        <v>3.3999999999999773</v>
      </c>
      <c r="G5">
        <f t="shared" si="3"/>
        <v>3.3999999999999773</v>
      </c>
      <c r="H5">
        <f t="shared" si="4"/>
        <v>0</v>
      </c>
    </row>
    <row r="6" spans="1:8" x14ac:dyDescent="0.25">
      <c r="A6" t="s">
        <v>10</v>
      </c>
      <c r="B6">
        <v>5</v>
      </c>
      <c r="C6">
        <v>201.5</v>
      </c>
      <c r="D6">
        <f t="shared" si="0"/>
        <v>217.2</v>
      </c>
      <c r="E6">
        <f t="shared" si="1"/>
        <v>201.5</v>
      </c>
      <c r="F6">
        <f t="shared" si="2"/>
        <v>-15.699999999999989</v>
      </c>
      <c r="G6">
        <f t="shared" si="3"/>
        <v>0</v>
      </c>
      <c r="H6">
        <f t="shared" si="4"/>
        <v>-15.699999999999989</v>
      </c>
    </row>
    <row r="7" spans="1:8" x14ac:dyDescent="0.25">
      <c r="A7" t="s">
        <v>24</v>
      </c>
      <c r="B7">
        <v>6</v>
      </c>
      <c r="C7">
        <v>197</v>
      </c>
      <c r="D7">
        <f t="shared" si="0"/>
        <v>178.2</v>
      </c>
      <c r="E7">
        <f t="shared" si="1"/>
        <v>178.2</v>
      </c>
      <c r="F7">
        <f t="shared" si="2"/>
        <v>18.800000000000011</v>
      </c>
      <c r="G7">
        <f t="shared" si="3"/>
        <v>18.800000000000011</v>
      </c>
      <c r="H7">
        <f t="shared" si="4"/>
        <v>0</v>
      </c>
    </row>
    <row r="8" spans="1:8" x14ac:dyDescent="0.25">
      <c r="A8" t="s">
        <v>8</v>
      </c>
      <c r="B8">
        <v>7</v>
      </c>
      <c r="C8">
        <v>195.7</v>
      </c>
      <c r="D8">
        <f t="shared" si="0"/>
        <v>222.3</v>
      </c>
      <c r="E8">
        <f t="shared" si="1"/>
        <v>195.7</v>
      </c>
      <c r="F8">
        <f t="shared" si="2"/>
        <v>-26.600000000000023</v>
      </c>
      <c r="G8">
        <f t="shared" si="3"/>
        <v>0</v>
      </c>
      <c r="H8">
        <f t="shared" si="4"/>
        <v>-26.600000000000023</v>
      </c>
    </row>
    <row r="9" spans="1:8" x14ac:dyDescent="0.25">
      <c r="A9" t="s">
        <v>25</v>
      </c>
      <c r="B9">
        <v>8</v>
      </c>
      <c r="C9">
        <v>193.5</v>
      </c>
      <c r="D9">
        <f t="shared" si="0"/>
        <v>232.3</v>
      </c>
      <c r="E9">
        <f t="shared" si="1"/>
        <v>193.5</v>
      </c>
      <c r="F9">
        <f t="shared" si="2"/>
        <v>-38.800000000000011</v>
      </c>
      <c r="G9">
        <f t="shared" si="3"/>
        <v>0</v>
      </c>
      <c r="H9">
        <f t="shared" si="4"/>
        <v>-38.800000000000011</v>
      </c>
    </row>
    <row r="10" spans="1:8" x14ac:dyDescent="0.25">
      <c r="A10" t="s">
        <v>26</v>
      </c>
      <c r="B10">
        <v>9</v>
      </c>
      <c r="C10">
        <v>175.4</v>
      </c>
      <c r="D10">
        <f t="shared" si="0"/>
        <v>159</v>
      </c>
      <c r="E10">
        <f t="shared" si="1"/>
        <v>159</v>
      </c>
      <c r="F10">
        <f t="shared" si="2"/>
        <v>16.400000000000006</v>
      </c>
      <c r="G10">
        <f t="shared" si="3"/>
        <v>16.400000000000006</v>
      </c>
      <c r="H10">
        <f t="shared" si="4"/>
        <v>0</v>
      </c>
    </row>
    <row r="11" spans="1:8" x14ac:dyDescent="0.25">
      <c r="A11" t="s">
        <v>27</v>
      </c>
      <c r="B11">
        <v>10</v>
      </c>
      <c r="C11">
        <v>163.19999999999999</v>
      </c>
      <c r="D11">
        <f t="shared" si="0"/>
        <v>160.1</v>
      </c>
      <c r="E11">
        <f t="shared" si="1"/>
        <v>160.1</v>
      </c>
      <c r="F11">
        <f t="shared" si="2"/>
        <v>3.0999999999999943</v>
      </c>
      <c r="G11">
        <f t="shared" si="3"/>
        <v>3.0999999999999943</v>
      </c>
      <c r="H11">
        <f t="shared" si="4"/>
        <v>0</v>
      </c>
    </row>
    <row r="12" spans="1:8" x14ac:dyDescent="0.25">
      <c r="A12" t="s">
        <v>28</v>
      </c>
      <c r="B12">
        <v>11</v>
      </c>
      <c r="C12">
        <v>158</v>
      </c>
      <c r="D12">
        <f t="shared" si="0"/>
        <v>177.4</v>
      </c>
      <c r="E12">
        <f t="shared" si="1"/>
        <v>158</v>
      </c>
      <c r="F12">
        <f t="shared" si="2"/>
        <v>-19.400000000000006</v>
      </c>
      <c r="G12">
        <f t="shared" si="3"/>
        <v>0</v>
      </c>
      <c r="H12">
        <f t="shared" si="4"/>
        <v>-19.400000000000006</v>
      </c>
    </row>
    <row r="13" spans="1:8" x14ac:dyDescent="0.25">
      <c r="A13" t="s">
        <v>29</v>
      </c>
      <c r="B13">
        <v>12</v>
      </c>
      <c r="C13">
        <v>112.7</v>
      </c>
      <c r="D13">
        <f t="shared" si="0"/>
        <v>93.8</v>
      </c>
      <c r="E13">
        <f t="shared" si="1"/>
        <v>93.8</v>
      </c>
      <c r="F13">
        <f t="shared" si="2"/>
        <v>18.900000000000006</v>
      </c>
      <c r="G13">
        <f t="shared" si="3"/>
        <v>18.900000000000006</v>
      </c>
      <c r="H13">
        <f t="shared" si="4"/>
        <v>0</v>
      </c>
    </row>
    <row r="14" spans="1:8" x14ac:dyDescent="0.25">
      <c r="F14">
        <f>SUM(F2:F13)</f>
        <v>-54.800000000000011</v>
      </c>
    </row>
    <row r="15" spans="1:8" x14ac:dyDescent="0.25">
      <c r="A15" t="s">
        <v>19</v>
      </c>
      <c r="B15" t="s">
        <v>0</v>
      </c>
      <c r="C15" t="s">
        <v>20</v>
      </c>
    </row>
    <row r="16" spans="1:8" x14ac:dyDescent="0.25">
      <c r="A16" t="s">
        <v>21</v>
      </c>
      <c r="B16">
        <v>1</v>
      </c>
      <c r="C16">
        <v>279.60000000000002</v>
      </c>
    </row>
    <row r="17" spans="1:3" x14ac:dyDescent="0.25">
      <c r="A17" t="s">
        <v>23</v>
      </c>
      <c r="B17">
        <v>2</v>
      </c>
      <c r="C17">
        <v>243.5</v>
      </c>
    </row>
    <row r="18" spans="1:3" x14ac:dyDescent="0.25">
      <c r="A18" t="s">
        <v>22</v>
      </c>
      <c r="B18">
        <v>3</v>
      </c>
      <c r="C18">
        <v>232.7</v>
      </c>
    </row>
    <row r="19" spans="1:3" x14ac:dyDescent="0.25">
      <c r="A19" t="s">
        <v>25</v>
      </c>
      <c r="B19">
        <v>4</v>
      </c>
      <c r="C19">
        <v>232.3</v>
      </c>
    </row>
    <row r="20" spans="1:3" x14ac:dyDescent="0.25">
      <c r="A20" t="s">
        <v>8</v>
      </c>
      <c r="B20">
        <v>5</v>
      </c>
      <c r="C20">
        <v>222.3</v>
      </c>
    </row>
    <row r="21" spans="1:3" x14ac:dyDescent="0.25">
      <c r="A21" t="s">
        <v>10</v>
      </c>
      <c r="B21">
        <v>6</v>
      </c>
      <c r="C21">
        <v>217.2</v>
      </c>
    </row>
    <row r="22" spans="1:3" x14ac:dyDescent="0.25">
      <c r="A22" t="s">
        <v>5</v>
      </c>
      <c r="B22">
        <v>7</v>
      </c>
      <c r="C22">
        <v>216.8</v>
      </c>
    </row>
    <row r="23" spans="1:3" x14ac:dyDescent="0.25">
      <c r="A23" t="s">
        <v>24</v>
      </c>
      <c r="B23">
        <v>8</v>
      </c>
      <c r="C23">
        <v>178.2</v>
      </c>
    </row>
    <row r="24" spans="1:3" x14ac:dyDescent="0.25">
      <c r="A24" t="s">
        <v>28</v>
      </c>
      <c r="B24">
        <v>9</v>
      </c>
      <c r="C24">
        <v>177.4</v>
      </c>
    </row>
    <row r="25" spans="1:3" x14ac:dyDescent="0.25">
      <c r="A25" t="s">
        <v>27</v>
      </c>
      <c r="B25">
        <v>10</v>
      </c>
      <c r="C25">
        <v>160.1</v>
      </c>
    </row>
    <row r="26" spans="1:3" x14ac:dyDescent="0.25">
      <c r="A26" t="s">
        <v>26</v>
      </c>
      <c r="B26">
        <v>11</v>
      </c>
      <c r="C26">
        <v>159</v>
      </c>
    </row>
    <row r="27" spans="1:3" x14ac:dyDescent="0.25">
      <c r="A27" t="s">
        <v>29</v>
      </c>
      <c r="B27">
        <v>12</v>
      </c>
      <c r="C27">
        <v>93.8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A30" workbookViewId="0">
      <selection activeCell="A2" sqref="A2:A13"/>
    </sheetView>
  </sheetViews>
  <sheetFormatPr defaultRowHeight="15" x14ac:dyDescent="0.25"/>
  <sheetData>
    <row r="1" spans="1:31" x14ac:dyDescent="0.25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</row>
    <row r="2" spans="1:31" x14ac:dyDescent="0.25">
      <c r="A2" t="s">
        <v>23</v>
      </c>
      <c r="B2">
        <f>VLOOKUP($A2,A$17:C$28,3,FALSE)</f>
        <v>238</v>
      </c>
      <c r="C2">
        <f>VLOOKUP($A2,D$17:F$28,3,FALSE)</f>
        <v>242.7</v>
      </c>
      <c r="D2">
        <f>VLOOKUP($A2,G$17:I$28,3,FALSE)</f>
        <v>234.8</v>
      </c>
      <c r="E2">
        <f>VLOOKUP($A2,J$17:L$28,3,FALSE)</f>
        <v>243.5</v>
      </c>
      <c r="F2">
        <f>VLOOKUP($A2,M$17:O$28,3,FALSE)</f>
        <v>239.3</v>
      </c>
      <c r="G2">
        <f>VLOOKUP($A2,P$17:R$28,3,FALSE)</f>
        <v>251.7</v>
      </c>
      <c r="H2" t="e">
        <f>VLOOKUP($A2,S$17:U$28,2,FALSE)</f>
        <v>#N/A</v>
      </c>
      <c r="I2" t="e">
        <f>VLOOKUP($A2,V$17:X$28,2,FALSE)</f>
        <v>#N/A</v>
      </c>
      <c r="J2" t="e">
        <f>VLOOKUP($A2,Y$17:AA$28,2,FALSE)</f>
        <v>#N/A</v>
      </c>
      <c r="K2" t="e">
        <f>VLOOKUP($A2,AB$17:AD$28,2,FALSE)</f>
        <v>#N/A</v>
      </c>
    </row>
    <row r="3" spans="1:31" x14ac:dyDescent="0.25">
      <c r="A3" t="s">
        <v>21</v>
      </c>
      <c r="B3">
        <f t="shared" ref="B3:B13" si="0">VLOOKUP($A3,A$17:C$28,3,FALSE)</f>
        <v>267.7</v>
      </c>
      <c r="C3">
        <f t="shared" ref="C3:C13" si="1">VLOOKUP($A3,D$17:F$28,3,FALSE)</f>
        <v>273.8</v>
      </c>
      <c r="D3">
        <f t="shared" ref="D3:D13" si="2">VLOOKUP($A3,G$17:I$28,3,FALSE)</f>
        <v>277.2</v>
      </c>
      <c r="E3">
        <f t="shared" ref="E3:E13" si="3">VLOOKUP($A3,J$17:L$28,3,FALSE)</f>
        <v>279.60000000000002</v>
      </c>
      <c r="F3">
        <f t="shared" ref="F3:F13" si="4">VLOOKUP($A3,M$17:O$28,3,FALSE)</f>
        <v>259.3</v>
      </c>
      <c r="G3">
        <f t="shared" ref="G3:G13" si="5">VLOOKUP($A3,P$17:R$28,3,FALSE)</f>
        <v>248.1</v>
      </c>
      <c r="H3" t="e">
        <f t="shared" ref="H3:H13" si="6">VLOOKUP($A3,S$17:U$28,2,FALSE)</f>
        <v>#N/A</v>
      </c>
      <c r="I3" t="e">
        <f t="shared" ref="I3:I13" si="7">VLOOKUP($A3,V$17:X$28,2,FALSE)</f>
        <v>#N/A</v>
      </c>
      <c r="J3" t="e">
        <f t="shared" ref="J3:J13" si="8">VLOOKUP($A3,Y$17:AA$28,2,FALSE)</f>
        <v>#N/A</v>
      </c>
      <c r="K3" t="e">
        <f t="shared" ref="K3:K13" si="9">VLOOKUP($A3,AB$17:AD$28,2,FALSE)</f>
        <v>#N/A</v>
      </c>
    </row>
    <row r="4" spans="1:31" x14ac:dyDescent="0.25">
      <c r="A4" t="s">
        <v>22</v>
      </c>
      <c r="B4">
        <f t="shared" si="0"/>
        <v>227.8</v>
      </c>
      <c r="C4">
        <f t="shared" si="1"/>
        <v>242.1</v>
      </c>
      <c r="D4">
        <f t="shared" si="2"/>
        <v>222</v>
      </c>
      <c r="E4">
        <f t="shared" si="3"/>
        <v>232.7</v>
      </c>
      <c r="F4">
        <f t="shared" si="4"/>
        <v>242.3</v>
      </c>
      <c r="G4">
        <f t="shared" si="5"/>
        <v>239.6</v>
      </c>
      <c r="H4" t="e">
        <f t="shared" si="6"/>
        <v>#N/A</v>
      </c>
      <c r="I4" t="e">
        <f t="shared" si="7"/>
        <v>#N/A</v>
      </c>
      <c r="J4" t="e">
        <f t="shared" si="8"/>
        <v>#N/A</v>
      </c>
      <c r="K4" t="e">
        <f t="shared" si="9"/>
        <v>#N/A</v>
      </c>
    </row>
    <row r="5" spans="1:31" x14ac:dyDescent="0.25">
      <c r="A5" t="s">
        <v>5</v>
      </c>
      <c r="B5">
        <f t="shared" si="0"/>
        <v>203.8</v>
      </c>
      <c r="C5">
        <f t="shared" si="1"/>
        <v>189.2</v>
      </c>
      <c r="D5">
        <f t="shared" si="2"/>
        <v>205.2</v>
      </c>
      <c r="E5">
        <f t="shared" si="3"/>
        <v>216.8</v>
      </c>
      <c r="F5">
        <f t="shared" si="4"/>
        <v>220.2</v>
      </c>
      <c r="G5">
        <f t="shared" si="5"/>
        <v>233.7</v>
      </c>
      <c r="H5" t="e">
        <f t="shared" si="6"/>
        <v>#N/A</v>
      </c>
      <c r="I5" t="e">
        <f t="shared" si="7"/>
        <v>#N/A</v>
      </c>
      <c r="J5" t="e">
        <f t="shared" si="8"/>
        <v>#N/A</v>
      </c>
      <c r="K5" t="e">
        <f t="shared" si="9"/>
        <v>#N/A</v>
      </c>
    </row>
    <row r="6" spans="1:31" x14ac:dyDescent="0.25">
      <c r="A6" t="s">
        <v>24</v>
      </c>
      <c r="B6">
        <f t="shared" si="0"/>
        <v>212.9</v>
      </c>
      <c r="C6">
        <f t="shared" si="1"/>
        <v>203.8</v>
      </c>
      <c r="D6">
        <f t="shared" si="2"/>
        <v>173</v>
      </c>
      <c r="E6">
        <f t="shared" si="3"/>
        <v>178.2</v>
      </c>
      <c r="F6">
        <f t="shared" si="4"/>
        <v>197</v>
      </c>
      <c r="G6">
        <f t="shared" si="5"/>
        <v>215.9</v>
      </c>
      <c r="H6" t="e">
        <f t="shared" si="6"/>
        <v>#N/A</v>
      </c>
      <c r="I6" t="e">
        <f t="shared" si="7"/>
        <v>#N/A</v>
      </c>
      <c r="J6" t="e">
        <f t="shared" si="8"/>
        <v>#N/A</v>
      </c>
      <c r="K6" t="e">
        <f t="shared" si="9"/>
        <v>#N/A</v>
      </c>
    </row>
    <row r="7" spans="1:31" x14ac:dyDescent="0.25">
      <c r="A7" t="s">
        <v>10</v>
      </c>
      <c r="B7">
        <f t="shared" si="0"/>
        <v>251.5</v>
      </c>
      <c r="C7">
        <f t="shared" si="1"/>
        <v>245.3</v>
      </c>
      <c r="D7">
        <f t="shared" si="2"/>
        <v>212.1</v>
      </c>
      <c r="E7">
        <f t="shared" si="3"/>
        <v>217.2</v>
      </c>
      <c r="F7">
        <f t="shared" si="4"/>
        <v>201.5</v>
      </c>
      <c r="G7">
        <f t="shared" si="5"/>
        <v>215.6</v>
      </c>
      <c r="H7" t="e">
        <f t="shared" si="6"/>
        <v>#N/A</v>
      </c>
      <c r="I7" t="e">
        <f t="shared" si="7"/>
        <v>#N/A</v>
      </c>
      <c r="J7" t="e">
        <f t="shared" si="8"/>
        <v>#N/A</v>
      </c>
      <c r="K7" t="e">
        <f t="shared" si="9"/>
        <v>#N/A</v>
      </c>
    </row>
    <row r="8" spans="1:31" x14ac:dyDescent="0.25">
      <c r="A8" t="s">
        <v>25</v>
      </c>
      <c r="B8">
        <f t="shared" si="0"/>
        <v>211.6</v>
      </c>
      <c r="C8">
        <f t="shared" si="1"/>
        <v>227.6</v>
      </c>
      <c r="D8">
        <f t="shared" si="2"/>
        <v>250.5</v>
      </c>
      <c r="E8">
        <f t="shared" si="3"/>
        <v>232.3</v>
      </c>
      <c r="F8">
        <f t="shared" si="4"/>
        <v>193.5</v>
      </c>
      <c r="G8">
        <f t="shared" si="5"/>
        <v>184.6</v>
      </c>
      <c r="H8" t="e">
        <f t="shared" si="6"/>
        <v>#N/A</v>
      </c>
      <c r="I8" t="e">
        <f t="shared" si="7"/>
        <v>#N/A</v>
      </c>
      <c r="J8" t="e">
        <f t="shared" si="8"/>
        <v>#N/A</v>
      </c>
      <c r="K8" t="e">
        <f t="shared" si="9"/>
        <v>#N/A</v>
      </c>
    </row>
    <row r="9" spans="1:31" x14ac:dyDescent="0.25">
      <c r="A9" t="s">
        <v>26</v>
      </c>
      <c r="B9">
        <f t="shared" si="0"/>
        <v>189</v>
      </c>
      <c r="C9">
        <f t="shared" si="1"/>
        <v>184</v>
      </c>
      <c r="D9">
        <f t="shared" si="2"/>
        <v>188.5</v>
      </c>
      <c r="E9">
        <f t="shared" si="3"/>
        <v>159</v>
      </c>
      <c r="F9">
        <f t="shared" si="4"/>
        <v>175.4</v>
      </c>
      <c r="G9">
        <f t="shared" si="5"/>
        <v>180.8</v>
      </c>
      <c r="H9" t="e">
        <f t="shared" si="6"/>
        <v>#N/A</v>
      </c>
      <c r="I9" t="e">
        <f t="shared" si="7"/>
        <v>#N/A</v>
      </c>
      <c r="J9" t="e">
        <f t="shared" si="8"/>
        <v>#N/A</v>
      </c>
      <c r="K9" t="e">
        <f t="shared" si="9"/>
        <v>#N/A</v>
      </c>
    </row>
    <row r="10" spans="1:31" x14ac:dyDescent="0.25">
      <c r="A10" t="s">
        <v>8</v>
      </c>
      <c r="B10">
        <f t="shared" si="0"/>
        <v>225.8</v>
      </c>
      <c r="C10">
        <f t="shared" si="1"/>
        <v>232.4</v>
      </c>
      <c r="D10">
        <f t="shared" si="2"/>
        <v>231.4</v>
      </c>
      <c r="E10">
        <f t="shared" si="3"/>
        <v>222.3</v>
      </c>
      <c r="F10">
        <f t="shared" si="4"/>
        <v>195.7</v>
      </c>
      <c r="G10">
        <f t="shared" si="5"/>
        <v>179.1</v>
      </c>
      <c r="H10" t="e">
        <f t="shared" si="6"/>
        <v>#N/A</v>
      </c>
      <c r="I10" t="e">
        <f t="shared" si="7"/>
        <v>#N/A</v>
      </c>
      <c r="J10" t="e">
        <f t="shared" si="8"/>
        <v>#N/A</v>
      </c>
      <c r="K10" t="e">
        <f t="shared" si="9"/>
        <v>#N/A</v>
      </c>
    </row>
    <row r="11" spans="1:31" x14ac:dyDescent="0.25">
      <c r="A11" t="s">
        <v>28</v>
      </c>
      <c r="B11">
        <f t="shared" si="0"/>
        <v>178.8</v>
      </c>
      <c r="C11">
        <f t="shared" si="1"/>
        <v>185</v>
      </c>
      <c r="D11">
        <f t="shared" si="2"/>
        <v>186.4</v>
      </c>
      <c r="E11">
        <f t="shared" si="3"/>
        <v>177.4</v>
      </c>
      <c r="F11">
        <f t="shared" si="4"/>
        <v>158</v>
      </c>
      <c r="G11">
        <f t="shared" si="5"/>
        <v>174.4</v>
      </c>
      <c r="H11" t="e">
        <f t="shared" si="6"/>
        <v>#N/A</v>
      </c>
      <c r="I11" t="e">
        <f t="shared" si="7"/>
        <v>#N/A</v>
      </c>
      <c r="J11" t="e">
        <f t="shared" si="8"/>
        <v>#N/A</v>
      </c>
      <c r="K11" t="e">
        <f t="shared" si="9"/>
        <v>#N/A</v>
      </c>
    </row>
    <row r="12" spans="1:31" x14ac:dyDescent="0.25">
      <c r="A12" t="s">
        <v>27</v>
      </c>
      <c r="B12">
        <f t="shared" si="0"/>
        <v>137.4</v>
      </c>
      <c r="C12">
        <f t="shared" si="1"/>
        <v>150.1</v>
      </c>
      <c r="D12">
        <f t="shared" si="2"/>
        <v>140.30000000000001</v>
      </c>
      <c r="E12">
        <f t="shared" si="3"/>
        <v>160.1</v>
      </c>
      <c r="F12">
        <f t="shared" si="4"/>
        <v>163.19999999999999</v>
      </c>
      <c r="G12">
        <f t="shared" si="5"/>
        <v>162.5</v>
      </c>
      <c r="H12" t="e">
        <f t="shared" si="6"/>
        <v>#N/A</v>
      </c>
      <c r="I12" t="e">
        <f t="shared" si="7"/>
        <v>#N/A</v>
      </c>
      <c r="J12" t="e">
        <f t="shared" si="8"/>
        <v>#N/A</v>
      </c>
      <c r="K12" t="e">
        <f t="shared" si="9"/>
        <v>#N/A</v>
      </c>
    </row>
    <row r="13" spans="1:31" x14ac:dyDescent="0.25">
      <c r="A13" t="s">
        <v>29</v>
      </c>
      <c r="B13">
        <f t="shared" si="0"/>
        <v>156.9</v>
      </c>
      <c r="C13">
        <f t="shared" si="1"/>
        <v>146.30000000000001</v>
      </c>
      <c r="D13">
        <f t="shared" si="2"/>
        <v>146.69999999999999</v>
      </c>
      <c r="E13">
        <f t="shared" si="3"/>
        <v>93.8</v>
      </c>
      <c r="F13">
        <f t="shared" si="4"/>
        <v>112.7</v>
      </c>
      <c r="G13">
        <f t="shared" si="5"/>
        <v>113.5</v>
      </c>
      <c r="H13" t="e">
        <f t="shared" si="6"/>
        <v>#N/A</v>
      </c>
      <c r="I13" t="e">
        <f t="shared" si="7"/>
        <v>#N/A</v>
      </c>
      <c r="J13" t="e">
        <f t="shared" si="8"/>
        <v>#N/A</v>
      </c>
      <c r="K13" t="e">
        <f t="shared" si="9"/>
        <v>#N/A</v>
      </c>
    </row>
    <row r="16" spans="1:31" x14ac:dyDescent="0.25">
      <c r="A16" t="s">
        <v>35</v>
      </c>
      <c r="D16" t="s">
        <v>36</v>
      </c>
      <c r="G16" t="s">
        <v>37</v>
      </c>
      <c r="J16" t="s">
        <v>38</v>
      </c>
      <c r="M16" t="s">
        <v>39</v>
      </c>
      <c r="P16" t="s">
        <v>40</v>
      </c>
      <c r="S16" t="s">
        <v>41</v>
      </c>
      <c r="V16" t="s">
        <v>42</v>
      </c>
      <c r="Y16" t="s">
        <v>43</v>
      </c>
      <c r="AB16" t="s">
        <v>44</v>
      </c>
      <c r="AE16" t="s">
        <v>45</v>
      </c>
    </row>
    <row r="17" spans="1:18" x14ac:dyDescent="0.25">
      <c r="A17" t="s">
        <v>21</v>
      </c>
      <c r="B17">
        <v>1</v>
      </c>
      <c r="C17">
        <v>267.7</v>
      </c>
      <c r="D17" t="s">
        <v>21</v>
      </c>
      <c r="E17">
        <v>1</v>
      </c>
      <c r="F17">
        <v>273.8</v>
      </c>
      <c r="G17" t="s">
        <v>21</v>
      </c>
      <c r="H17">
        <v>1</v>
      </c>
      <c r="I17">
        <v>277.2</v>
      </c>
      <c r="J17" t="s">
        <v>21</v>
      </c>
      <c r="K17">
        <v>1</v>
      </c>
      <c r="L17">
        <v>279.60000000000002</v>
      </c>
      <c r="M17" t="s">
        <v>21</v>
      </c>
      <c r="N17">
        <v>1</v>
      </c>
      <c r="O17">
        <v>259.3</v>
      </c>
      <c r="P17" t="s">
        <v>23</v>
      </c>
      <c r="Q17">
        <v>1</v>
      </c>
      <c r="R17">
        <v>251.7</v>
      </c>
    </row>
    <row r="18" spans="1:18" x14ac:dyDescent="0.25">
      <c r="A18" t="s">
        <v>10</v>
      </c>
      <c r="B18">
        <v>2</v>
      </c>
      <c r="C18">
        <v>251.5</v>
      </c>
      <c r="D18" t="s">
        <v>10</v>
      </c>
      <c r="E18">
        <v>2</v>
      </c>
      <c r="F18">
        <v>245.3</v>
      </c>
      <c r="G18" t="s">
        <v>25</v>
      </c>
      <c r="H18">
        <v>2</v>
      </c>
      <c r="I18">
        <v>250.5</v>
      </c>
      <c r="J18" t="s">
        <v>23</v>
      </c>
      <c r="K18">
        <v>2</v>
      </c>
      <c r="L18">
        <v>243.5</v>
      </c>
      <c r="M18" t="s">
        <v>22</v>
      </c>
      <c r="N18">
        <v>2</v>
      </c>
      <c r="O18">
        <v>242.3</v>
      </c>
      <c r="P18" t="s">
        <v>21</v>
      </c>
      <c r="Q18">
        <v>2</v>
      </c>
      <c r="R18">
        <v>248.1</v>
      </c>
    </row>
    <row r="19" spans="1:18" x14ac:dyDescent="0.25">
      <c r="A19" t="s">
        <v>23</v>
      </c>
      <c r="B19">
        <v>3</v>
      </c>
      <c r="C19">
        <v>238</v>
      </c>
      <c r="D19" t="s">
        <v>23</v>
      </c>
      <c r="E19">
        <v>3</v>
      </c>
      <c r="F19">
        <v>242.7</v>
      </c>
      <c r="G19" t="s">
        <v>23</v>
      </c>
      <c r="H19">
        <v>3</v>
      </c>
      <c r="I19">
        <v>234.8</v>
      </c>
      <c r="J19" t="s">
        <v>22</v>
      </c>
      <c r="K19">
        <v>3</v>
      </c>
      <c r="L19">
        <v>232.7</v>
      </c>
      <c r="M19" t="s">
        <v>23</v>
      </c>
      <c r="N19">
        <v>3</v>
      </c>
      <c r="O19">
        <v>239.3</v>
      </c>
      <c r="P19" t="s">
        <v>22</v>
      </c>
      <c r="Q19">
        <v>3</v>
      </c>
      <c r="R19">
        <v>239.6</v>
      </c>
    </row>
    <row r="20" spans="1:18" x14ac:dyDescent="0.25">
      <c r="A20" t="s">
        <v>22</v>
      </c>
      <c r="B20">
        <v>4</v>
      </c>
      <c r="C20">
        <v>227.8</v>
      </c>
      <c r="D20" t="s">
        <v>22</v>
      </c>
      <c r="E20">
        <v>4</v>
      </c>
      <c r="F20">
        <v>242.1</v>
      </c>
      <c r="G20" t="s">
        <v>8</v>
      </c>
      <c r="H20">
        <v>4</v>
      </c>
      <c r="I20">
        <v>231.4</v>
      </c>
      <c r="J20" t="s">
        <v>25</v>
      </c>
      <c r="K20">
        <v>4</v>
      </c>
      <c r="L20">
        <v>232.3</v>
      </c>
      <c r="M20" t="s">
        <v>5</v>
      </c>
      <c r="N20">
        <v>4</v>
      </c>
      <c r="O20">
        <v>220.2</v>
      </c>
      <c r="P20" t="s">
        <v>5</v>
      </c>
      <c r="Q20">
        <v>4</v>
      </c>
      <c r="R20">
        <v>233.7</v>
      </c>
    </row>
    <row r="21" spans="1:18" x14ac:dyDescent="0.25">
      <c r="A21" t="s">
        <v>8</v>
      </c>
      <c r="B21">
        <v>5</v>
      </c>
      <c r="C21">
        <v>225.8</v>
      </c>
      <c r="D21" t="s">
        <v>8</v>
      </c>
      <c r="E21">
        <v>5</v>
      </c>
      <c r="F21">
        <v>232.4</v>
      </c>
      <c r="G21" t="s">
        <v>22</v>
      </c>
      <c r="H21">
        <v>5</v>
      </c>
      <c r="I21">
        <v>222</v>
      </c>
      <c r="J21" t="s">
        <v>8</v>
      </c>
      <c r="K21">
        <v>5</v>
      </c>
      <c r="L21">
        <v>222.3</v>
      </c>
      <c r="M21" t="s">
        <v>10</v>
      </c>
      <c r="N21">
        <v>5</v>
      </c>
      <c r="O21">
        <v>201.5</v>
      </c>
      <c r="P21" t="s">
        <v>24</v>
      </c>
      <c r="Q21">
        <v>5</v>
      </c>
      <c r="R21">
        <v>215.9</v>
      </c>
    </row>
    <row r="22" spans="1:18" x14ac:dyDescent="0.25">
      <c r="A22" t="s">
        <v>24</v>
      </c>
      <c r="B22">
        <v>6</v>
      </c>
      <c r="C22">
        <v>212.9</v>
      </c>
      <c r="D22" t="s">
        <v>25</v>
      </c>
      <c r="E22">
        <v>6</v>
      </c>
      <c r="F22">
        <v>227.6</v>
      </c>
      <c r="G22" t="s">
        <v>10</v>
      </c>
      <c r="H22">
        <v>6</v>
      </c>
      <c r="I22">
        <v>212.1</v>
      </c>
      <c r="J22" t="s">
        <v>10</v>
      </c>
      <c r="K22">
        <v>6</v>
      </c>
      <c r="L22">
        <v>217.2</v>
      </c>
      <c r="M22" t="s">
        <v>24</v>
      </c>
      <c r="N22">
        <v>6</v>
      </c>
      <c r="O22">
        <v>197</v>
      </c>
      <c r="P22" t="s">
        <v>10</v>
      </c>
      <c r="Q22">
        <v>6</v>
      </c>
      <c r="R22">
        <v>215.6</v>
      </c>
    </row>
    <row r="23" spans="1:18" x14ac:dyDescent="0.25">
      <c r="A23" t="s">
        <v>25</v>
      </c>
      <c r="B23">
        <v>7</v>
      </c>
      <c r="C23">
        <v>211.6</v>
      </c>
      <c r="D23" t="s">
        <v>24</v>
      </c>
      <c r="E23">
        <v>7</v>
      </c>
      <c r="F23">
        <v>203.8</v>
      </c>
      <c r="G23" t="s">
        <v>5</v>
      </c>
      <c r="H23">
        <v>7</v>
      </c>
      <c r="I23">
        <v>205.2</v>
      </c>
      <c r="J23" t="s">
        <v>5</v>
      </c>
      <c r="K23">
        <v>7</v>
      </c>
      <c r="L23">
        <v>216.8</v>
      </c>
      <c r="M23" t="s">
        <v>8</v>
      </c>
      <c r="N23">
        <v>7</v>
      </c>
      <c r="O23">
        <v>195.7</v>
      </c>
      <c r="P23" t="s">
        <v>25</v>
      </c>
      <c r="Q23">
        <v>7</v>
      </c>
      <c r="R23">
        <v>184.6</v>
      </c>
    </row>
    <row r="24" spans="1:18" x14ac:dyDescent="0.25">
      <c r="A24" t="s">
        <v>5</v>
      </c>
      <c r="B24">
        <v>8</v>
      </c>
      <c r="C24">
        <v>203.8</v>
      </c>
      <c r="D24" t="s">
        <v>5</v>
      </c>
      <c r="E24">
        <v>8</v>
      </c>
      <c r="F24">
        <v>189.2</v>
      </c>
      <c r="G24" t="s">
        <v>26</v>
      </c>
      <c r="H24">
        <v>8</v>
      </c>
      <c r="I24">
        <v>188.5</v>
      </c>
      <c r="J24" t="s">
        <v>24</v>
      </c>
      <c r="K24">
        <v>8</v>
      </c>
      <c r="L24">
        <v>178.2</v>
      </c>
      <c r="M24" t="s">
        <v>25</v>
      </c>
      <c r="N24">
        <v>8</v>
      </c>
      <c r="O24">
        <v>193.5</v>
      </c>
      <c r="P24" t="s">
        <v>26</v>
      </c>
      <c r="Q24">
        <v>8</v>
      </c>
      <c r="R24">
        <v>180.8</v>
      </c>
    </row>
    <row r="25" spans="1:18" x14ac:dyDescent="0.25">
      <c r="A25" t="s">
        <v>26</v>
      </c>
      <c r="B25">
        <v>9</v>
      </c>
      <c r="C25">
        <v>189</v>
      </c>
      <c r="D25" t="s">
        <v>28</v>
      </c>
      <c r="E25">
        <v>9</v>
      </c>
      <c r="F25">
        <v>185</v>
      </c>
      <c r="G25" t="s">
        <v>28</v>
      </c>
      <c r="H25">
        <v>9</v>
      </c>
      <c r="I25">
        <v>186.4</v>
      </c>
      <c r="J25" t="s">
        <v>28</v>
      </c>
      <c r="K25">
        <v>9</v>
      </c>
      <c r="L25">
        <v>177.4</v>
      </c>
      <c r="M25" t="s">
        <v>26</v>
      </c>
      <c r="N25">
        <v>9</v>
      </c>
      <c r="O25">
        <v>175.4</v>
      </c>
      <c r="P25" t="s">
        <v>8</v>
      </c>
      <c r="Q25">
        <v>9</v>
      </c>
      <c r="R25">
        <v>179.1</v>
      </c>
    </row>
    <row r="26" spans="1:18" x14ac:dyDescent="0.25">
      <c r="A26" t="s">
        <v>28</v>
      </c>
      <c r="B26">
        <v>10</v>
      </c>
      <c r="C26">
        <v>178.8</v>
      </c>
      <c r="D26" t="s">
        <v>26</v>
      </c>
      <c r="E26">
        <v>10</v>
      </c>
      <c r="F26">
        <v>184</v>
      </c>
      <c r="G26" t="s">
        <v>24</v>
      </c>
      <c r="H26">
        <v>10</v>
      </c>
      <c r="I26">
        <v>173</v>
      </c>
      <c r="J26" t="s">
        <v>27</v>
      </c>
      <c r="K26">
        <v>10</v>
      </c>
      <c r="L26">
        <v>160.1</v>
      </c>
      <c r="M26" t="s">
        <v>27</v>
      </c>
      <c r="N26">
        <v>10</v>
      </c>
      <c r="O26">
        <v>163.19999999999999</v>
      </c>
      <c r="P26" t="s">
        <v>28</v>
      </c>
      <c r="Q26">
        <v>10</v>
      </c>
      <c r="R26">
        <v>174.4</v>
      </c>
    </row>
    <row r="27" spans="1:18" x14ac:dyDescent="0.25">
      <c r="A27" t="s">
        <v>29</v>
      </c>
      <c r="B27">
        <v>11</v>
      </c>
      <c r="C27">
        <v>156.9</v>
      </c>
      <c r="D27" t="s">
        <v>27</v>
      </c>
      <c r="E27">
        <v>11</v>
      </c>
      <c r="F27">
        <v>150.1</v>
      </c>
      <c r="G27" t="s">
        <v>29</v>
      </c>
      <c r="H27">
        <v>11</v>
      </c>
      <c r="I27">
        <v>146.69999999999999</v>
      </c>
      <c r="J27" t="s">
        <v>26</v>
      </c>
      <c r="K27">
        <v>11</v>
      </c>
      <c r="L27">
        <v>159</v>
      </c>
      <c r="M27" t="s">
        <v>28</v>
      </c>
      <c r="N27">
        <v>11</v>
      </c>
      <c r="O27">
        <v>158</v>
      </c>
      <c r="P27" t="s">
        <v>27</v>
      </c>
      <c r="Q27">
        <v>11</v>
      </c>
      <c r="R27">
        <v>162.5</v>
      </c>
    </row>
    <row r="28" spans="1:18" x14ac:dyDescent="0.25">
      <c r="A28" t="s">
        <v>27</v>
      </c>
      <c r="B28">
        <v>12</v>
      </c>
      <c r="C28">
        <v>137.4</v>
      </c>
      <c r="D28" t="s">
        <v>29</v>
      </c>
      <c r="E28">
        <v>12</v>
      </c>
      <c r="F28">
        <v>146.30000000000001</v>
      </c>
      <c r="G28" t="s">
        <v>27</v>
      </c>
      <c r="H28">
        <v>12</v>
      </c>
      <c r="I28">
        <v>140.30000000000001</v>
      </c>
      <c r="J28" t="s">
        <v>29</v>
      </c>
      <c r="K28">
        <v>12</v>
      </c>
      <c r="L28">
        <v>93.8</v>
      </c>
      <c r="M28" t="s">
        <v>29</v>
      </c>
      <c r="N28">
        <v>12</v>
      </c>
      <c r="O28">
        <v>112.7</v>
      </c>
      <c r="P28" t="s">
        <v>29</v>
      </c>
      <c r="Q28">
        <v>12</v>
      </c>
      <c r="R28">
        <v>113.5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2016-10-10T04:38:51Z</dcterms:created>
  <dcterms:modified xsi:type="dcterms:W3CDTF">2016-11-08T06:12:04Z</dcterms:modified>
</cp:coreProperties>
</file>