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" l="1"/>
  <c r="AC54" i="1"/>
  <c r="AD54" i="1"/>
  <c r="AE54" i="1"/>
  <c r="AF54" i="1"/>
  <c r="AG54" i="1"/>
  <c r="AH54" i="1"/>
  <c r="AI54" i="1"/>
  <c r="AJ54" i="1"/>
  <c r="AB52" i="1"/>
  <c r="AC52" i="1"/>
  <c r="AD52" i="1"/>
  <c r="AE52" i="1"/>
  <c r="AF52" i="1"/>
  <c r="AG52" i="1"/>
  <c r="AH52" i="1"/>
  <c r="AI52" i="1"/>
  <c r="AJ52" i="1"/>
  <c r="G39" i="1" l="1"/>
  <c r="G40" i="1"/>
  <c r="G41" i="1"/>
  <c r="G42" i="1"/>
  <c r="G43" i="1"/>
  <c r="G44" i="1"/>
  <c r="G45" i="1"/>
  <c r="G46" i="1"/>
  <c r="G47" i="1"/>
  <c r="G48" i="1"/>
  <c r="T48" i="1"/>
  <c r="T47" i="1"/>
  <c r="T46" i="1"/>
  <c r="T45" i="1"/>
  <c r="T44" i="1"/>
  <c r="T43" i="1"/>
  <c r="T42" i="1"/>
  <c r="T41" i="1"/>
  <c r="T40" i="1"/>
  <c r="T3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C37" i="1" s="1"/>
  <c r="T38" i="1"/>
  <c r="T3" i="1"/>
  <c r="R40" i="1"/>
  <c r="R41" i="1"/>
  <c r="R42" i="1"/>
  <c r="R43" i="1"/>
  <c r="R44" i="1"/>
  <c r="R45" i="1"/>
  <c r="R46" i="1"/>
  <c r="R47" i="1"/>
  <c r="R48" i="1"/>
  <c r="R39" i="1"/>
  <c r="D4" i="1" s="1"/>
  <c r="D45" i="1" l="1"/>
  <c r="D41" i="1"/>
  <c r="D47" i="1"/>
  <c r="D43" i="1"/>
  <c r="C39" i="1"/>
  <c r="C43" i="1"/>
  <c r="C47" i="1"/>
  <c r="D46" i="1"/>
  <c r="D6" i="1"/>
  <c r="C40" i="1"/>
  <c r="C44" i="1"/>
  <c r="C48" i="1"/>
  <c r="C29" i="1"/>
  <c r="C21" i="1"/>
  <c r="C13" i="1"/>
  <c r="C5" i="1"/>
  <c r="C42" i="1"/>
  <c r="C32" i="1"/>
  <c r="C24" i="1"/>
  <c r="C16" i="1"/>
  <c r="C8" i="1"/>
  <c r="C41" i="1"/>
  <c r="C3" i="1"/>
  <c r="C35" i="1"/>
  <c r="C31" i="1"/>
  <c r="C27" i="1"/>
  <c r="C23" i="1"/>
  <c r="C19" i="1"/>
  <c r="C15" i="1"/>
  <c r="C11" i="1"/>
  <c r="C7" i="1"/>
  <c r="C33" i="1"/>
  <c r="C25" i="1"/>
  <c r="C17" i="1"/>
  <c r="C9" i="1"/>
  <c r="C46" i="1"/>
  <c r="C36" i="1"/>
  <c r="C28" i="1"/>
  <c r="C20" i="1"/>
  <c r="C12" i="1"/>
  <c r="C4" i="1"/>
  <c r="C45" i="1"/>
  <c r="C38" i="1"/>
  <c r="C34" i="1"/>
  <c r="C30" i="1"/>
  <c r="C26" i="1"/>
  <c r="C22" i="1"/>
  <c r="C18" i="1"/>
  <c r="C14" i="1"/>
  <c r="C10" i="1"/>
  <c r="C6" i="1"/>
  <c r="D35" i="1"/>
  <c r="D27" i="1"/>
  <c r="D19" i="1"/>
  <c r="D11" i="1"/>
  <c r="D48" i="1"/>
  <c r="D44" i="1"/>
  <c r="D34" i="1"/>
  <c r="D26" i="1"/>
  <c r="D18" i="1"/>
  <c r="D10" i="1"/>
  <c r="D39" i="1"/>
  <c r="D37" i="1"/>
  <c r="D33" i="1"/>
  <c r="D29" i="1"/>
  <c r="D25" i="1"/>
  <c r="D21" i="1"/>
  <c r="D17" i="1"/>
  <c r="D13" i="1"/>
  <c r="D9" i="1"/>
  <c r="D5" i="1"/>
  <c r="D42" i="1"/>
  <c r="D3" i="1"/>
  <c r="D31" i="1"/>
  <c r="D23" i="1"/>
  <c r="D15" i="1"/>
  <c r="D7" i="1"/>
  <c r="D40" i="1"/>
  <c r="D38" i="1"/>
  <c r="D30" i="1"/>
  <c r="D22" i="1"/>
  <c r="D14" i="1"/>
  <c r="D36" i="1"/>
  <c r="D32" i="1"/>
  <c r="D28" i="1"/>
  <c r="D24" i="1"/>
  <c r="D20" i="1"/>
  <c r="D16" i="1"/>
  <c r="D12" i="1"/>
  <c r="D8" i="1"/>
  <c r="AD39" i="1" l="1"/>
  <c r="AH39" i="1"/>
  <c r="Z40" i="1"/>
  <c r="AD40" i="1"/>
  <c r="AH40" i="1"/>
  <c r="Z41" i="1"/>
  <c r="AD41" i="1"/>
  <c r="AH41" i="1"/>
  <c r="AD42" i="1"/>
  <c r="AH42" i="1"/>
  <c r="Z43" i="1"/>
  <c r="AD43" i="1"/>
  <c r="AH43" i="1"/>
  <c r="Z44" i="1"/>
  <c r="AD44" i="1"/>
  <c r="AH44" i="1"/>
  <c r="AD45" i="1"/>
  <c r="AH45" i="1"/>
  <c r="AD46" i="1"/>
  <c r="AH46" i="1"/>
  <c r="AD47" i="1"/>
  <c r="AH47" i="1"/>
  <c r="Z48" i="1"/>
  <c r="AD48" i="1"/>
  <c r="AH48" i="1"/>
  <c r="AB39" i="1"/>
  <c r="AF39" i="1"/>
  <c r="AB40" i="1"/>
  <c r="AJ40" i="1"/>
  <c r="AF41" i="1"/>
  <c r="AB42" i="1"/>
  <c r="AJ42" i="1"/>
  <c r="AF43" i="1"/>
  <c r="AB44" i="1"/>
  <c r="AJ44" i="1"/>
  <c r="AF45" i="1"/>
  <c r="AB46" i="1"/>
  <c r="AJ46" i="1"/>
  <c r="AF47" i="1"/>
  <c r="AB48" i="1"/>
  <c r="AJ48" i="1"/>
  <c r="AC39" i="1"/>
  <c r="Y40" i="1"/>
  <c r="Y41" i="1"/>
  <c r="AG41" i="1"/>
  <c r="AC42" i="1"/>
  <c r="Y43" i="1"/>
  <c r="AG43" i="1"/>
  <c r="AC44" i="1"/>
  <c r="Y45" i="1"/>
  <c r="AG45" i="1"/>
  <c r="AC46" i="1"/>
  <c r="Y47" i="1"/>
  <c r="AG47" i="1"/>
  <c r="AC48" i="1"/>
  <c r="AA39" i="1"/>
  <c r="AE39" i="1"/>
  <c r="AI39" i="1"/>
  <c r="AA40" i="1"/>
  <c r="AE40" i="1"/>
  <c r="AI40" i="1"/>
  <c r="AA41" i="1"/>
  <c r="AE41" i="1"/>
  <c r="AI41" i="1"/>
  <c r="AA42" i="1"/>
  <c r="AE42" i="1"/>
  <c r="AI42" i="1"/>
  <c r="AA43" i="1"/>
  <c r="AE43" i="1"/>
  <c r="AI43" i="1"/>
  <c r="AA44" i="1"/>
  <c r="AE44" i="1"/>
  <c r="AI44" i="1"/>
  <c r="AA45" i="1"/>
  <c r="AE45" i="1"/>
  <c r="AI45" i="1"/>
  <c r="AA46" i="1"/>
  <c r="AE46" i="1"/>
  <c r="AI46" i="1"/>
  <c r="AA47" i="1"/>
  <c r="AE47" i="1"/>
  <c r="AI47" i="1"/>
  <c r="AA48" i="1"/>
  <c r="AE48" i="1"/>
  <c r="AI48" i="1"/>
  <c r="Y37" i="1"/>
  <c r="AJ39" i="1"/>
  <c r="AF40" i="1"/>
  <c r="AB41" i="1"/>
  <c r="AJ41" i="1"/>
  <c r="AF42" i="1"/>
  <c r="AB43" i="1"/>
  <c r="AJ43" i="1"/>
  <c r="AF44" i="1"/>
  <c r="AB45" i="1"/>
  <c r="AJ45" i="1"/>
  <c r="AF46" i="1"/>
  <c r="AB47" i="1"/>
  <c r="AJ47" i="1"/>
  <c r="AF48" i="1"/>
  <c r="Y39" i="1"/>
  <c r="AG39" i="1"/>
  <c r="AC40" i="1"/>
  <c r="AG40" i="1"/>
  <c r="AC41" i="1"/>
  <c r="Y42" i="1"/>
  <c r="AG42" i="1"/>
  <c r="AC43" i="1"/>
  <c r="Y44" i="1"/>
  <c r="AG44" i="1"/>
  <c r="AC45" i="1"/>
  <c r="Y46" i="1"/>
  <c r="AG46" i="1"/>
  <c r="AC47" i="1"/>
  <c r="Y48" i="1"/>
  <c r="AG48" i="1"/>
  <c r="AD4" i="1"/>
  <c r="AH4" i="1"/>
  <c r="AD5" i="1"/>
  <c r="AH5" i="1"/>
  <c r="Z6" i="1"/>
  <c r="AD6" i="1"/>
  <c r="AH6" i="1"/>
  <c r="Z7" i="1"/>
  <c r="AD7" i="1"/>
  <c r="AH7" i="1"/>
  <c r="AD8" i="1"/>
  <c r="AH8" i="1"/>
  <c r="Z9" i="1"/>
  <c r="AD9" i="1"/>
  <c r="AH9" i="1"/>
  <c r="Z10" i="1"/>
  <c r="AD10" i="1"/>
  <c r="AH10" i="1"/>
  <c r="Z11" i="1"/>
  <c r="AD11" i="1"/>
  <c r="AH11" i="1"/>
  <c r="AD12" i="1"/>
  <c r="AH12" i="1"/>
  <c r="AD13" i="1"/>
  <c r="AH13" i="1"/>
  <c r="AD14" i="1"/>
  <c r="AH14" i="1"/>
  <c r="Z15" i="1"/>
  <c r="AD15" i="1"/>
  <c r="AH15" i="1"/>
  <c r="AD16" i="1"/>
  <c r="AH16" i="1"/>
  <c r="AD17" i="1"/>
  <c r="AH17" i="1"/>
  <c r="Z18" i="1"/>
  <c r="AD18" i="1"/>
  <c r="AH18" i="1"/>
  <c r="AD19" i="1"/>
  <c r="AH19" i="1"/>
  <c r="Z20" i="1"/>
  <c r="AD20" i="1"/>
  <c r="AH20" i="1"/>
  <c r="AD21" i="1"/>
  <c r="AH21" i="1"/>
  <c r="Z22" i="1"/>
  <c r="AD22" i="1"/>
  <c r="AH22" i="1"/>
  <c r="AD23" i="1"/>
  <c r="AH23" i="1"/>
  <c r="Z24" i="1"/>
  <c r="AD24" i="1"/>
  <c r="AH24" i="1"/>
  <c r="Z25" i="1"/>
  <c r="AD25" i="1"/>
  <c r="AH25" i="1"/>
  <c r="Z26" i="1"/>
  <c r="AD26" i="1"/>
  <c r="AH26" i="1"/>
  <c r="Z27" i="1"/>
  <c r="AD27" i="1"/>
  <c r="AH27" i="1"/>
  <c r="AD28" i="1"/>
  <c r="AH28" i="1"/>
  <c r="AD29" i="1"/>
  <c r="AH29" i="1"/>
  <c r="Z30" i="1"/>
  <c r="AD30" i="1"/>
  <c r="AH30" i="1"/>
  <c r="Z31" i="1"/>
  <c r="AD31" i="1"/>
  <c r="AH31" i="1"/>
  <c r="AA4" i="1"/>
  <c r="AE4" i="1"/>
  <c r="AI4" i="1"/>
  <c r="AA5" i="1"/>
  <c r="AE5" i="1"/>
  <c r="AI5" i="1"/>
  <c r="AA6" i="1"/>
  <c r="AE6" i="1"/>
  <c r="AI6" i="1"/>
  <c r="AA7" i="1"/>
  <c r="AE7" i="1"/>
  <c r="AI7" i="1"/>
  <c r="AA8" i="1"/>
  <c r="AE8" i="1"/>
  <c r="AI8" i="1"/>
  <c r="AA9" i="1"/>
  <c r="AE9" i="1"/>
  <c r="AI9" i="1"/>
  <c r="AA10" i="1"/>
  <c r="AE10" i="1"/>
  <c r="AI10" i="1"/>
  <c r="AA11" i="1"/>
  <c r="AE11" i="1"/>
  <c r="AI11" i="1"/>
  <c r="AA12" i="1"/>
  <c r="AE12" i="1"/>
  <c r="AI12" i="1"/>
  <c r="AA13" i="1"/>
  <c r="AE13" i="1"/>
  <c r="AI13" i="1"/>
  <c r="AA14" i="1"/>
  <c r="AE14" i="1"/>
  <c r="AI14" i="1"/>
  <c r="AA15" i="1"/>
  <c r="AE15" i="1"/>
  <c r="AI15" i="1"/>
  <c r="AA16" i="1"/>
  <c r="AE16" i="1"/>
  <c r="AI16" i="1"/>
  <c r="AA17" i="1"/>
  <c r="AE17" i="1"/>
  <c r="AI17" i="1"/>
  <c r="AA18" i="1"/>
  <c r="AE18" i="1"/>
  <c r="AI18" i="1"/>
  <c r="AA19" i="1"/>
  <c r="AE19" i="1"/>
  <c r="AI19" i="1"/>
  <c r="AB4" i="1"/>
  <c r="AJ4" i="1"/>
  <c r="AF5" i="1"/>
  <c r="AB6" i="1"/>
  <c r="AJ6" i="1"/>
  <c r="AF7" i="1"/>
  <c r="AB8" i="1"/>
  <c r="AJ8" i="1"/>
  <c r="AF9" i="1"/>
  <c r="AB10" i="1"/>
  <c r="AJ10" i="1"/>
  <c r="AF11" i="1"/>
  <c r="AB12" i="1"/>
  <c r="AJ12" i="1"/>
  <c r="AF13" i="1"/>
  <c r="AB14" i="1"/>
  <c r="AJ14" i="1"/>
  <c r="AF15" i="1"/>
  <c r="AB16" i="1"/>
  <c r="AJ16" i="1"/>
  <c r="AF17" i="1"/>
  <c r="AB18" i="1"/>
  <c r="AJ18" i="1"/>
  <c r="AF19" i="1"/>
  <c r="AA20" i="1"/>
  <c r="AF20" i="1"/>
  <c r="Y21" i="1"/>
  <c r="AE21" i="1"/>
  <c r="AJ21" i="1"/>
  <c r="AC22" i="1"/>
  <c r="AI22" i="1"/>
  <c r="AB23" i="1"/>
  <c r="AG23" i="1"/>
  <c r="AA24" i="1"/>
  <c r="AF24" i="1"/>
  <c r="Y25" i="1"/>
  <c r="AE25" i="1"/>
  <c r="AJ25" i="1"/>
  <c r="AC26" i="1"/>
  <c r="AI26" i="1"/>
  <c r="AB27" i="1"/>
  <c r="AG27" i="1"/>
  <c r="AA28" i="1"/>
  <c r="AF28" i="1"/>
  <c r="Y29" i="1"/>
  <c r="AE29" i="1"/>
  <c r="AJ29" i="1"/>
  <c r="AC30" i="1"/>
  <c r="AI30" i="1"/>
  <c r="AB31" i="1"/>
  <c r="AG31" i="1"/>
  <c r="AA32" i="1"/>
  <c r="AE32" i="1"/>
  <c r="AI32" i="1"/>
  <c r="AA33" i="1"/>
  <c r="AE33" i="1"/>
  <c r="AI33" i="1"/>
  <c r="AA34" i="1"/>
  <c r="AE34" i="1"/>
  <c r="AI34" i="1"/>
  <c r="AA35" i="1"/>
  <c r="AE35" i="1"/>
  <c r="AI35" i="1"/>
  <c r="AA36" i="1"/>
  <c r="AE36" i="1"/>
  <c r="AI36" i="1"/>
  <c r="AB37" i="1"/>
  <c r="AF37" i="1"/>
  <c r="AJ37" i="1"/>
  <c r="AB38" i="1"/>
  <c r="AF38" i="1"/>
  <c r="AJ38" i="1"/>
  <c r="AE3" i="1"/>
  <c r="AI3" i="1"/>
  <c r="Y3" i="1"/>
  <c r="AC4" i="1"/>
  <c r="Y5" i="1"/>
  <c r="AG5" i="1"/>
  <c r="AC6" i="1"/>
  <c r="Y7" i="1"/>
  <c r="AG7" i="1"/>
  <c r="AC8" i="1"/>
  <c r="Y9" i="1"/>
  <c r="AG9" i="1"/>
  <c r="AC10" i="1"/>
  <c r="Y11" i="1"/>
  <c r="AG11" i="1"/>
  <c r="AC12" i="1"/>
  <c r="Y13" i="1"/>
  <c r="AG13" i="1"/>
  <c r="AC14" i="1"/>
  <c r="Y15" i="1"/>
  <c r="AG15" i="1"/>
  <c r="AC16" i="1"/>
  <c r="Y17" i="1"/>
  <c r="AG17" i="1"/>
  <c r="AC18" i="1"/>
  <c r="Y19" i="1"/>
  <c r="AG19" i="1"/>
  <c r="AB20" i="1"/>
  <c r="AG20" i="1"/>
  <c r="AA21" i="1"/>
  <c r="AF21" i="1"/>
  <c r="Y22" i="1"/>
  <c r="AE22" i="1"/>
  <c r="AJ22" i="1"/>
  <c r="AC23" i="1"/>
  <c r="AI23" i="1"/>
  <c r="AB24" i="1"/>
  <c r="AG24" i="1"/>
  <c r="AA25" i="1"/>
  <c r="AF25" i="1"/>
  <c r="Y26" i="1"/>
  <c r="AE26" i="1"/>
  <c r="AJ26" i="1"/>
  <c r="AC27" i="1"/>
  <c r="AI27" i="1"/>
  <c r="AB28" i="1"/>
  <c r="AG28" i="1"/>
  <c r="AA29" i="1"/>
  <c r="AF29" i="1"/>
  <c r="Y30" i="1"/>
  <c r="AE30" i="1"/>
  <c r="AJ30" i="1"/>
  <c r="AC31" i="1"/>
  <c r="AI31" i="1"/>
  <c r="AB32" i="1"/>
  <c r="AF32" i="1"/>
  <c r="AJ32" i="1"/>
  <c r="AB33" i="1"/>
  <c r="AF33" i="1"/>
  <c r="AJ33" i="1"/>
  <c r="AB34" i="1"/>
  <c r="AF34" i="1"/>
  <c r="AJ34" i="1"/>
  <c r="AB35" i="1"/>
  <c r="AF35" i="1"/>
  <c r="AJ35" i="1"/>
  <c r="AB36" i="1"/>
  <c r="AF36" i="1"/>
  <c r="AJ36" i="1"/>
  <c r="AC37" i="1"/>
  <c r="AG37" i="1"/>
  <c r="Y38" i="1"/>
  <c r="AC38" i="1"/>
  <c r="AG38" i="1"/>
  <c r="AB3" i="1"/>
  <c r="AF3" i="1"/>
  <c r="AJ3" i="1"/>
  <c r="AF4" i="1"/>
  <c r="AB5" i="1"/>
  <c r="AJ5" i="1"/>
  <c r="AF6" i="1"/>
  <c r="AB7" i="1"/>
  <c r="AJ7" i="1"/>
  <c r="AF8" i="1"/>
  <c r="AB9" i="1"/>
  <c r="AJ9" i="1"/>
  <c r="AF10" i="1"/>
  <c r="AB11" i="1"/>
  <c r="AG4" i="1"/>
  <c r="AC7" i="1"/>
  <c r="Y10" i="1"/>
  <c r="Y12" i="1"/>
  <c r="AC13" i="1"/>
  <c r="AG14" i="1"/>
  <c r="Y16" i="1"/>
  <c r="AC17" i="1"/>
  <c r="AG18" i="1"/>
  <c r="Y20" i="1"/>
  <c r="AJ20" i="1"/>
  <c r="AI21" i="1"/>
  <c r="AG22" i="1"/>
  <c r="AF23" i="1"/>
  <c r="AE24" i="1"/>
  <c r="AC25" i="1"/>
  <c r="AB26" i="1"/>
  <c r="AA27" i="1"/>
  <c r="Y28" i="1"/>
  <c r="AJ28" i="1"/>
  <c r="AI29" i="1"/>
  <c r="AG30" i="1"/>
  <c r="AF31" i="1"/>
  <c r="AD32" i="1"/>
  <c r="Z33" i="1"/>
  <c r="AH33" i="1"/>
  <c r="AD34" i="1"/>
  <c r="AH35" i="1"/>
  <c r="AD36" i="1"/>
  <c r="AA37" i="1"/>
  <c r="AI37" i="1"/>
  <c r="AE38" i="1"/>
  <c r="AD3" i="1"/>
  <c r="AC5" i="1"/>
  <c r="Y8" i="1"/>
  <c r="AG10" i="1"/>
  <c r="AF12" i="1"/>
  <c r="AJ13" i="1"/>
  <c r="AB15" i="1"/>
  <c r="AF16" i="1"/>
  <c r="AJ17" i="1"/>
  <c r="AB19" i="1"/>
  <c r="AC20" i="1"/>
  <c r="AB21" i="1"/>
  <c r="AA22" i="1"/>
  <c r="Y23" i="1"/>
  <c r="AJ23" i="1"/>
  <c r="AI24" i="1"/>
  <c r="AG25" i="1"/>
  <c r="AF26" i="1"/>
  <c r="AE27" i="1"/>
  <c r="AC28" i="1"/>
  <c r="AB29" i="1"/>
  <c r="AA30" i="1"/>
  <c r="Y31" i="1"/>
  <c r="AJ31" i="1"/>
  <c r="AG32" i="1"/>
  <c r="AC33" i="1"/>
  <c r="Y34" i="1"/>
  <c r="AG34" i="1"/>
  <c r="AC35" i="1"/>
  <c r="Y36" i="1"/>
  <c r="AG36" i="1"/>
  <c r="AD37" i="1"/>
  <c r="AH38" i="1"/>
  <c r="AG3" i="1"/>
  <c r="Y6" i="1"/>
  <c r="AG8" i="1"/>
  <c r="AC11" i="1"/>
  <c r="AG12" i="1"/>
  <c r="Y14" i="1"/>
  <c r="AC15" i="1"/>
  <c r="AG16" i="1"/>
  <c r="Y18" i="1"/>
  <c r="AC19" i="1"/>
  <c r="AE20" i="1"/>
  <c r="AC21" i="1"/>
  <c r="AB22" i="1"/>
  <c r="AA23" i="1"/>
  <c r="Y24" i="1"/>
  <c r="AJ24" i="1"/>
  <c r="AI25" i="1"/>
  <c r="AG26" i="1"/>
  <c r="AF27" i="1"/>
  <c r="AE28" i="1"/>
  <c r="AC29" i="1"/>
  <c r="AB30" i="1"/>
  <c r="AA31" i="1"/>
  <c r="Y32" i="1"/>
  <c r="AH32" i="1"/>
  <c r="AD33" i="1"/>
  <c r="AH34" i="1"/>
  <c r="AD35" i="1"/>
  <c r="Z36" i="1"/>
  <c r="AH36" i="1"/>
  <c r="AE37" i="1"/>
  <c r="AA38" i="1"/>
  <c r="AI38" i="1"/>
  <c r="AH3" i="1"/>
  <c r="Y4" i="1"/>
  <c r="AG6" i="1"/>
  <c r="AC9" i="1"/>
  <c r="AJ11" i="1"/>
  <c r="AB13" i="1"/>
  <c r="AF14" i="1"/>
  <c r="AJ15" i="1"/>
  <c r="AB17" i="1"/>
  <c r="AF18" i="1"/>
  <c r="AJ19" i="1"/>
  <c r="AI20" i="1"/>
  <c r="AG21" i="1"/>
  <c r="AF22" i="1"/>
  <c r="AE23" i="1"/>
  <c r="AC24" i="1"/>
  <c r="AB25" i="1"/>
  <c r="AA26" i="1"/>
  <c r="Y27" i="1"/>
  <c r="AJ27" i="1"/>
  <c r="AI28" i="1"/>
  <c r="AG29" i="1"/>
  <c r="AF30" i="1"/>
  <c r="AE31" i="1"/>
  <c r="AC32" i="1"/>
  <c r="Y33" i="1"/>
  <c r="AG33" i="1"/>
  <c r="AC34" i="1"/>
  <c r="Y35" i="1"/>
  <c r="AG35" i="1"/>
  <c r="AC36" i="1"/>
  <c r="AH37" i="1"/>
  <c r="AD38" i="1"/>
  <c r="AC3" i="1"/>
  <c r="AA3" i="1"/>
  <c r="G4" i="1"/>
  <c r="Z5" i="1" s="1"/>
  <c r="G5" i="1"/>
  <c r="Z21" i="1" s="1"/>
  <c r="G6" i="1"/>
  <c r="Z16" i="1" s="1"/>
  <c r="G7" i="1"/>
  <c r="Z32" i="1" s="1"/>
  <c r="G8" i="1"/>
  <c r="Z35" i="1" s="1"/>
  <c r="G9" i="1"/>
  <c r="G10" i="1"/>
  <c r="G11" i="1"/>
  <c r="Z34" i="1" s="1"/>
  <c r="G12" i="1"/>
  <c r="Z46" i="1" s="1"/>
  <c r="G13" i="1"/>
  <c r="Z4" i="1" s="1"/>
  <c r="G14" i="1"/>
  <c r="G15" i="1"/>
  <c r="Z23" i="1" s="1"/>
  <c r="G16" i="1"/>
  <c r="G17" i="1"/>
  <c r="Z28" i="1" s="1"/>
  <c r="G18" i="1"/>
  <c r="Z17" i="1" s="1"/>
  <c r="G19" i="1"/>
  <c r="Z19" i="1" s="1"/>
  <c r="G20" i="1"/>
  <c r="Z39" i="1" s="1"/>
  <c r="G21" i="1"/>
  <c r="G22" i="1"/>
  <c r="G23" i="1"/>
  <c r="Z42" i="1" s="1"/>
  <c r="G24" i="1"/>
  <c r="G25" i="1"/>
  <c r="G26" i="1"/>
  <c r="Z47" i="1" s="1"/>
  <c r="G27" i="1"/>
  <c r="Z8" i="1" s="1"/>
  <c r="G28" i="1"/>
  <c r="G29" i="1"/>
  <c r="Z12" i="1" s="1"/>
  <c r="G30" i="1"/>
  <c r="Z13" i="1" s="1"/>
  <c r="G31" i="1"/>
  <c r="Z14" i="1" s="1"/>
  <c r="G32" i="1"/>
  <c r="G33" i="1"/>
  <c r="G34" i="1"/>
  <c r="Z29" i="1" s="1"/>
  <c r="G35" i="1"/>
  <c r="Z37" i="1" s="1"/>
  <c r="G36" i="1"/>
  <c r="Z38" i="1" s="1"/>
  <c r="G37" i="1"/>
  <c r="G38" i="1"/>
  <c r="Z45" i="1" s="1"/>
  <c r="G3" i="1"/>
  <c r="Z3" i="1" s="1"/>
  <c r="AA53" i="1" l="1"/>
  <c r="AA54" i="1" s="1"/>
  <c r="AA51" i="1"/>
  <c r="AA52" i="1" s="1"/>
  <c r="AC53" i="1"/>
  <c r="AC51" i="1"/>
  <c r="AF51" i="1"/>
  <c r="AF53" i="1"/>
  <c r="AD51" i="1"/>
  <c r="AD53" i="1"/>
  <c r="AI51" i="1"/>
  <c r="AI53" i="1"/>
  <c r="AG53" i="1"/>
  <c r="AG51" i="1"/>
  <c r="AJ51" i="1"/>
  <c r="AJ53" i="1"/>
  <c r="AE51" i="1"/>
  <c r="AE53" i="1"/>
  <c r="AH51" i="1"/>
  <c r="AH53" i="1"/>
  <c r="AB51" i="1"/>
  <c r="AB53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<sst xmlns="http://schemas.openxmlformats.org/spreadsheetml/2006/main" count="106" uniqueCount="65">
  <si>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</si>
  <si>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</si>
  <si>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</si>
  <si>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</si>
  <si>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</si>
  <si>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</si>
  <si>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</si>
  <si>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</si>
  <si>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</si>
  <si>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</si>
  <si>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</si>
  <si>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</si>
  <si>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</si>
  <si>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</si>
  <si>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</si>
  <si>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</si>
  <si>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</si>
  <si>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</si>
  <si>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</si>
  <si>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</si>
  <si>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</si>
  <si>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</si>
  <si>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</si>
  <si>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</si>
  <si>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</si>
  <si>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</si>
  <si>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</si>
  <si>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</si>
  <si>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</si>
  <si>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</si>
  <si>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</si>
  <si>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</si>
  <si>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</si>
  <si>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</si>
  <si>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</si>
  <si>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</si>
  <si>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</si>
  <si>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</si>
  <si>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</si>
  <si>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</si>
  <si>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</si>
  <si>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</si>
  <si>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</si>
  <si>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</si>
  <si>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</si>
  <si>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</si>
  <si>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</si>
  <si>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</si>
  <si>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</si>
  <si>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</si>
  <si>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</si>
  <si>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Owner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</si>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</sst>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Sheet1!$AA$3:$AJ$3</c:f>
              <c:numCache>
                <c:formatCode>General</c:formatCode>
                <c:ptCount val="10"/>
                <c:pt idx="0">
                  <c:v>108.0506623842124</c:v>
                </c:pt>
                <c:pt idx="1">
                  <c:v>82.315991433657132</c:v>
                </c:pt>
                <c:pt idx="2">
                  <c:v>91.369727770227485</c:v>
                </c:pt>
                <c:pt idx="3">
                  <c:v>103.2096679497332</c:v>
                </c:pt>
                <c:pt idx="4">
                  <c:v>114.16677127310599</c:v>
                </c:pt>
                <c:pt idx="5">
                  <c:v>113.06326136645643</c:v>
                </c:pt>
                <c:pt idx="6">
                  <c:v>91.535341514796386</c:v>
                </c:pt>
                <c:pt idx="7">
                  <c:v>122.61699605725315</c:v>
                </c:pt>
                <c:pt idx="8">
                  <c:v>107.25841631510421</c:v>
                </c:pt>
                <c:pt idx="9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7-456E-B9B8-B7D4AFC81514}"/>
            </c:ext>
          </c:extLst>
        </c:ser>
        <c:ser>
          <c:idx val="1"/>
          <c:order val="1"/>
          <c:tx>
            <c:strRef>
              <c:f>Sheet1!$Z$4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Sheet1!$AA$4:$AJ$4</c:f>
              <c:numCache>
                <c:formatCode>General</c:formatCode>
                <c:ptCount val="10"/>
                <c:pt idx="0">
                  <c:v>85.328830298823149</c:v>
                </c:pt>
                <c:pt idx="1">
                  <c:v>95.217789751420042</c:v>
                </c:pt>
                <c:pt idx="2">
                  <c:v>86.256201079242302</c:v>
                </c:pt>
                <c:pt idx="3">
                  <c:v>92.996449816342988</c:v>
                </c:pt>
                <c:pt idx="4">
                  <c:v>91.059515455974804</c:v>
                </c:pt>
                <c:pt idx="5">
                  <c:v>97.276191992418333</c:v>
                </c:pt>
                <c:pt idx="6">
                  <c:v>100.76443915904581</c:v>
                </c:pt>
                <c:pt idx="7">
                  <c:v>102.14106022978487</c:v>
                </c:pt>
                <c:pt idx="8">
                  <c:v>107.3174336526064</c:v>
                </c:pt>
                <c:pt idx="9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07-456E-B9B8-B7D4AFC81514}"/>
            </c:ext>
          </c:extLst>
        </c:ser>
        <c:ser>
          <c:idx val="2"/>
          <c:order val="2"/>
          <c:tx>
            <c:strRef>
              <c:f>Sheet1!$Z$5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Sheet1!$AA$5:$AJ$5</c:f>
              <c:numCache>
                <c:formatCode>General</c:formatCode>
                <c:ptCount val="10"/>
                <c:pt idx="0">
                  <c:v>86.744625065083454</c:v>
                </c:pt>
                <c:pt idx="1">
                  <c:v>75.355254928116068</c:v>
                </c:pt>
                <c:pt idx="2">
                  <c:v>80.498873511596372</c:v>
                </c:pt>
                <c:pt idx="3">
                  <c:v>88.125306344765846</c:v>
                </c:pt>
                <c:pt idx="4">
                  <c:v>96.045278683633754</c:v>
                </c:pt>
                <c:pt idx="5">
                  <c:v>94.836037535170334</c:v>
                </c:pt>
                <c:pt idx="6">
                  <c:v>81.70761724269596</c:v>
                </c:pt>
                <c:pt idx="7">
                  <c:v>85.622884472104204</c:v>
                </c:pt>
                <c:pt idx="8">
                  <c:v>78.820960507436752</c:v>
                </c:pt>
                <c:pt idx="9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07-456E-B9B8-B7D4AFC81514}"/>
            </c:ext>
          </c:extLst>
        </c:ser>
        <c:ser>
          <c:idx val="3"/>
          <c:order val="3"/>
          <c:tx>
            <c:strRef>
              <c:f>Sheet1!$Z$6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Sheet1!$AA$6:$AJ$6</c:f>
              <c:numCache>
                <c:formatCode>General</c:formatCode>
                <c:ptCount val="10"/>
                <c:pt idx="0">
                  <c:v>89.379442880619806</c:v>
                </c:pt>
                <c:pt idx="1">
                  <c:v>89.505986318840556</c:v>
                </c:pt>
                <c:pt idx="2">
                  <c:v>96.737159046456654</c:v>
                </c:pt>
                <c:pt idx="3">
                  <c:v>99.957876172449673</c:v>
                </c:pt>
                <c:pt idx="4">
                  <c:v>93.289701055700135</c:v>
                </c:pt>
                <c:pt idx="5">
                  <c:v>98.955533768604951</c:v>
                </c:pt>
                <c:pt idx="6">
                  <c:v>95.199406199144462</c:v>
                </c:pt>
                <c:pt idx="7">
                  <c:v>89.277888791854508</c:v>
                </c:pt>
                <c:pt idx="8">
                  <c:v>96.903150003964129</c:v>
                </c:pt>
                <c:pt idx="9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07-456E-B9B8-B7D4AFC81514}"/>
            </c:ext>
          </c:extLst>
        </c:ser>
        <c:ser>
          <c:idx val="4"/>
          <c:order val="4"/>
          <c:tx>
            <c:strRef>
              <c:f>Sheet1!$Z$7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Sheet1!$AA$7:$AJ$7</c:f>
              <c:numCache>
                <c:formatCode>General</c:formatCode>
                <c:ptCount val="10"/>
                <c:pt idx="0">
                  <c:v>66.559324631495031</c:v>
                </c:pt>
                <c:pt idx="1">
                  <c:v>71.238420401846895</c:v>
                </c:pt>
                <c:pt idx="2">
                  <c:v>85.506173591655681</c:v>
                </c:pt>
                <c:pt idx="3">
                  <c:v>79.091417302654861</c:v>
                </c:pt>
                <c:pt idx="4">
                  <c:v>80.979163047946457</c:v>
                </c:pt>
                <c:pt idx="5">
                  <c:v>86.930905403229517</c:v>
                </c:pt>
                <c:pt idx="6">
                  <c:v>87.692340722861516</c:v>
                </c:pt>
                <c:pt idx="7">
                  <c:v>94.019241942362669</c:v>
                </c:pt>
                <c:pt idx="8">
                  <c:v>102.33311735556391</c:v>
                </c:pt>
                <c:pt idx="9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07-456E-B9B8-B7D4AFC81514}"/>
            </c:ext>
          </c:extLst>
        </c:ser>
        <c:ser>
          <c:idx val="5"/>
          <c:order val="5"/>
          <c:tx>
            <c:strRef>
              <c:f>Sheet1!$Z$8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Sheet1!$AA$8:$AJ$8</c:f>
              <c:numCache>
                <c:formatCode>General</c:formatCode>
                <c:ptCount val="10"/>
                <c:pt idx="0">
                  <c:v>78.658652808329521</c:v>
                </c:pt>
                <c:pt idx="1">
                  <c:v>89.648921405185945</c:v>
                </c:pt>
                <c:pt idx="2">
                  <c:v>94.120287277533834</c:v>
                </c:pt>
                <c:pt idx="3">
                  <c:v>92.094877407431369</c:v>
                </c:pt>
                <c:pt idx="4">
                  <c:v>91.009654749403595</c:v>
                </c:pt>
                <c:pt idx="5">
                  <c:v>102.39715961855879</c:v>
                </c:pt>
                <c:pt idx="6">
                  <c:v>95.599092504556893</c:v>
                </c:pt>
                <c:pt idx="7">
                  <c:v>105.14102005157409</c:v>
                </c:pt>
                <c:pt idx="8">
                  <c:v>103.08508920832597</c:v>
                </c:pt>
                <c:pt idx="9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07-456E-B9B8-B7D4AFC81514}"/>
            </c:ext>
          </c:extLst>
        </c:ser>
        <c:ser>
          <c:idx val="6"/>
          <c:order val="6"/>
          <c:tx>
            <c:strRef>
              <c:f>Sheet1!$Z$9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Sheet1!$AA$9:$AJ$9</c:f>
              <c:numCache>
                <c:formatCode>General</c:formatCode>
                <c:ptCount val="10"/>
                <c:pt idx="0">
                  <c:v>107.63787784209615</c:v>
                </c:pt>
                <c:pt idx="1">
                  <c:v>95.092655987025068</c:v>
                </c:pt>
                <c:pt idx="2">
                  <c:v>103.11139337381189</c:v>
                </c:pt>
                <c:pt idx="3">
                  <c:v>108.43515641243737</c:v>
                </c:pt>
                <c:pt idx="4">
                  <c:v>106.6649148576173</c:v>
                </c:pt>
                <c:pt idx="5">
                  <c:v>95.724251778203367</c:v>
                </c:pt>
                <c:pt idx="6">
                  <c:v>102.80913620846437</c:v>
                </c:pt>
                <c:pt idx="7">
                  <c:v>102.74660379721669</c:v>
                </c:pt>
                <c:pt idx="8">
                  <c:v>92.234025941380892</c:v>
                </c:pt>
                <c:pt idx="9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07-456E-B9B8-B7D4AFC81514}"/>
            </c:ext>
          </c:extLst>
        </c:ser>
        <c:ser>
          <c:idx val="7"/>
          <c:order val="7"/>
          <c:tx>
            <c:strRef>
              <c:f>Sheet1!$Z$10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Sheet1!$AA$10:$AJ$10</c:f>
              <c:numCache>
                <c:formatCode>General</c:formatCode>
                <c:ptCount val="10"/>
                <c:pt idx="0">
                  <c:v>93.294946249476325</c:v>
                </c:pt>
                <c:pt idx="1">
                  <c:v>78.59977211760345</c:v>
                </c:pt>
                <c:pt idx="2">
                  <c:v>67.186433964027856</c:v>
                </c:pt>
                <c:pt idx="3">
                  <c:v>75.830223249896903</c:v>
                </c:pt>
                <c:pt idx="4">
                  <c:v>80.742458689069807</c:v>
                </c:pt>
                <c:pt idx="5">
                  <c:v>88.343012826506651</c:v>
                </c:pt>
                <c:pt idx="6">
                  <c:v>88.819746929980084</c:v>
                </c:pt>
                <c:pt idx="7">
                  <c:v>84.367530077986274</c:v>
                </c:pt>
                <c:pt idx="8">
                  <c:v>95.786967514018315</c:v>
                </c:pt>
                <c:pt idx="9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07-456E-B9B8-B7D4AFC81514}"/>
            </c:ext>
          </c:extLst>
        </c:ser>
        <c:ser>
          <c:idx val="8"/>
          <c:order val="8"/>
          <c:tx>
            <c:strRef>
              <c:f>Sheet1!$Z$11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Sheet1!$AA$11:$AJ$11</c:f>
              <c:numCache>
                <c:formatCode>General</c:formatCode>
                <c:ptCount val="10"/>
                <c:pt idx="0">
                  <c:v>93.885019940142115</c:v>
                </c:pt>
                <c:pt idx="1">
                  <c:v>97.650105919862582</c:v>
                </c:pt>
                <c:pt idx="2">
                  <c:v>73.669756581460135</c:v>
                </c:pt>
                <c:pt idx="3">
                  <c:v>83.111682300316374</c:v>
                </c:pt>
                <c:pt idx="4">
                  <c:v>75.216803914630816</c:v>
                </c:pt>
                <c:pt idx="5">
                  <c:v>82.635212988723865</c:v>
                </c:pt>
                <c:pt idx="6">
                  <c:v>94.749083346969798</c:v>
                </c:pt>
                <c:pt idx="7">
                  <c:v>92.072319455448124</c:v>
                </c:pt>
                <c:pt idx="8">
                  <c:v>86.940975841157865</c:v>
                </c:pt>
                <c:pt idx="9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07-456E-B9B8-B7D4AFC81514}"/>
            </c:ext>
          </c:extLst>
        </c:ser>
        <c:ser>
          <c:idx val="9"/>
          <c:order val="9"/>
          <c:tx>
            <c:strRef>
              <c:f>Sheet1!$Z$12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Sheet1!$AA$12:$AJ$12</c:f>
              <c:numCache>
                <c:formatCode>General</c:formatCode>
                <c:ptCount val="10"/>
                <c:pt idx="0">
                  <c:v>110.53467811481752</c:v>
                </c:pt>
                <c:pt idx="1">
                  <c:v>109.67798567945444</c:v>
                </c:pt>
                <c:pt idx="2">
                  <c:v>105.9439284411805</c:v>
                </c:pt>
                <c:pt idx="3">
                  <c:v>114.96906432406287</c:v>
                </c:pt>
                <c:pt idx="4">
                  <c:v>96.820852906478677</c:v>
                </c:pt>
                <c:pt idx="5">
                  <c:v>92.105192334499506</c:v>
                </c:pt>
                <c:pt idx="6">
                  <c:v>99.210682552298337</c:v>
                </c:pt>
                <c:pt idx="7">
                  <c:v>90.108597917278146</c:v>
                </c:pt>
                <c:pt idx="8">
                  <c:v>95.070514906432038</c:v>
                </c:pt>
                <c:pt idx="9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07-456E-B9B8-B7D4AFC81514}"/>
            </c:ext>
          </c:extLst>
        </c:ser>
        <c:ser>
          <c:idx val="10"/>
          <c:order val="10"/>
          <c:tx>
            <c:strRef>
              <c:f>Sheet1!$Z$13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Sheet1!$AA$13:$AJ$13</c:f>
              <c:numCache>
                <c:formatCode>General</c:formatCode>
                <c:ptCount val="10"/>
                <c:pt idx="0">
                  <c:v>91.586349114063978</c:v>
                </c:pt>
                <c:pt idx="1">
                  <c:v>99.599497354109175</c:v>
                </c:pt>
                <c:pt idx="2">
                  <c:v>96.673420911520552</c:v>
                </c:pt>
                <c:pt idx="3">
                  <c:v>86.537240201916163</c:v>
                </c:pt>
                <c:pt idx="4">
                  <c:v>73.729912883610396</c:v>
                </c:pt>
                <c:pt idx="5">
                  <c:v>67.742328898449458</c:v>
                </c:pt>
                <c:pt idx="6">
                  <c:v>76.256486471009424</c:v>
                </c:pt>
                <c:pt idx="7">
                  <c:v>82.344587684958611</c:v>
                </c:pt>
                <c:pt idx="8">
                  <c:v>84.451487140924286</c:v>
                </c:pt>
                <c:pt idx="9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207-456E-B9B8-B7D4AFC81514}"/>
            </c:ext>
          </c:extLst>
        </c:ser>
        <c:ser>
          <c:idx val="11"/>
          <c:order val="11"/>
          <c:tx>
            <c:strRef>
              <c:f>Sheet1!$Z$14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Sheet1!$AA$14:$AJ$14</c:f>
              <c:numCache>
                <c:formatCode>General</c:formatCode>
                <c:ptCount val="10"/>
                <c:pt idx="0">
                  <c:v>71.207616847902869</c:v>
                </c:pt>
                <c:pt idx="1">
                  <c:v>62.565963379889354</c:v>
                </c:pt>
                <c:pt idx="2">
                  <c:v>59.166296936416657</c:v>
                </c:pt>
                <c:pt idx="3">
                  <c:v>65.993418115329789</c:v>
                </c:pt>
                <c:pt idx="4">
                  <c:v>76.126133167428918</c:v>
                </c:pt>
                <c:pt idx="5">
                  <c:v>82.999734048318956</c:v>
                </c:pt>
                <c:pt idx="6">
                  <c:v>90.528509018172684</c:v>
                </c:pt>
                <c:pt idx="7">
                  <c:v>85.362250728657642</c:v>
                </c:pt>
                <c:pt idx="8">
                  <c:v>82.567820277140711</c:v>
                </c:pt>
                <c:pt idx="9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07-456E-B9B8-B7D4AFC81514}"/>
            </c:ext>
          </c:extLst>
        </c:ser>
        <c:ser>
          <c:idx val="12"/>
          <c:order val="12"/>
          <c:tx>
            <c:strRef>
              <c:f>Sheet1!$Z$15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Sheet1!$AA$15:$AJ$15</c:f>
              <c:numCache>
                <c:formatCode>General</c:formatCode>
                <c:ptCount val="10"/>
                <c:pt idx="0">
                  <c:v>84.74894553300274</c:v>
                </c:pt>
                <c:pt idx="1">
                  <c:v>96.286891223218717</c:v>
                </c:pt>
                <c:pt idx="2">
                  <c:v>85.084786390333448</c:v>
                </c:pt>
                <c:pt idx="3">
                  <c:v>90.879936386885319</c:v>
                </c:pt>
                <c:pt idx="4">
                  <c:v>100.88770819645798</c:v>
                </c:pt>
                <c:pt idx="5">
                  <c:v>90.51083549752444</c:v>
                </c:pt>
                <c:pt idx="6">
                  <c:v>94.743572370059752</c:v>
                </c:pt>
                <c:pt idx="7">
                  <c:v>83.030883417075074</c:v>
                </c:pt>
                <c:pt idx="8">
                  <c:v>89.45096070040654</c:v>
                </c:pt>
                <c:pt idx="9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207-456E-B9B8-B7D4AFC81514}"/>
            </c:ext>
          </c:extLst>
        </c:ser>
        <c:ser>
          <c:idx val="13"/>
          <c:order val="13"/>
          <c:tx>
            <c:strRef>
              <c:f>Sheet1!$Z$16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Sheet1!$AA$16:$AJ$16</c:f>
              <c:numCache>
                <c:formatCode>General</c:formatCode>
                <c:ptCount val="10"/>
                <c:pt idx="0">
                  <c:v>60.37109632012222</c:v>
                </c:pt>
                <c:pt idx="1">
                  <c:v>67.311053961314883</c:v>
                </c:pt>
                <c:pt idx="2">
                  <c:v>72.913567509173959</c:v>
                </c:pt>
                <c:pt idx="3">
                  <c:v>82.168731571951014</c:v>
                </c:pt>
                <c:pt idx="4">
                  <c:v>84.498751571610129</c:v>
                </c:pt>
                <c:pt idx="5">
                  <c:v>82.559434595804476</c:v>
                </c:pt>
                <c:pt idx="6">
                  <c:v>90.719866368388466</c:v>
                </c:pt>
                <c:pt idx="7">
                  <c:v>71.698770707433937</c:v>
                </c:pt>
                <c:pt idx="8">
                  <c:v>87.994750368120208</c:v>
                </c:pt>
                <c:pt idx="9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207-456E-B9B8-B7D4AFC81514}"/>
            </c:ext>
          </c:extLst>
        </c:ser>
        <c:ser>
          <c:idx val="14"/>
          <c:order val="14"/>
          <c:tx>
            <c:strRef>
              <c:f>Sheet1!$Z$17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Sheet1!$AA$17:$AJ$17</c:f>
              <c:numCache>
                <c:formatCode>General</c:formatCode>
                <c:ptCount val="10"/>
                <c:pt idx="0">
                  <c:v>92.47300621864116</c:v>
                </c:pt>
                <c:pt idx="1">
                  <c:v>81.655611520562687</c:v>
                </c:pt>
                <c:pt idx="2">
                  <c:v>91.386069592539215</c:v>
                </c:pt>
                <c:pt idx="3">
                  <c:v>76.194631108053073</c:v>
                </c:pt>
                <c:pt idx="4">
                  <c:v>90.422586354085468</c:v>
                </c:pt>
                <c:pt idx="5">
                  <c:v>89.003404419312218</c:v>
                </c:pt>
                <c:pt idx="6">
                  <c:v>81.627813300171226</c:v>
                </c:pt>
                <c:pt idx="7">
                  <c:v>88.832488298583343</c:v>
                </c:pt>
                <c:pt idx="8">
                  <c:v>89.584523299494037</c:v>
                </c:pt>
                <c:pt idx="9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07-456E-B9B8-B7D4AFC81514}"/>
            </c:ext>
          </c:extLst>
        </c:ser>
        <c:ser>
          <c:idx val="15"/>
          <c:order val="15"/>
          <c:tx>
            <c:strRef>
              <c:f>Sheet1!$Z$18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Sheet1!$AA$18:$AJ$18</c:f>
              <c:numCache>
                <c:formatCode>General</c:formatCode>
                <c:ptCount val="10"/>
                <c:pt idx="0">
                  <c:v>76.834902652357115</c:v>
                </c:pt>
                <c:pt idx="1">
                  <c:v>87.167566733683429</c:v>
                </c:pt>
                <c:pt idx="2">
                  <c:v>85.037643039457947</c:v>
                </c:pt>
                <c:pt idx="3">
                  <c:v>87.567394790978867</c:v>
                </c:pt>
                <c:pt idx="4">
                  <c:v>94.20954159282519</c:v>
                </c:pt>
                <c:pt idx="5">
                  <c:v>89.569033368141291</c:v>
                </c:pt>
                <c:pt idx="6">
                  <c:v>95.623339468179068</c:v>
                </c:pt>
                <c:pt idx="7">
                  <c:v>81.289039034222625</c:v>
                </c:pt>
                <c:pt idx="8">
                  <c:v>86.106871880484761</c:v>
                </c:pt>
                <c:pt idx="9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07-456E-B9B8-B7D4AFC81514}"/>
            </c:ext>
          </c:extLst>
        </c:ser>
        <c:ser>
          <c:idx val="16"/>
          <c:order val="16"/>
          <c:tx>
            <c:strRef>
              <c:f>Sheet1!$Z$19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Sheet1!$AA$19:$AJ$19</c:f>
              <c:numCache>
                <c:formatCode>General</c:formatCode>
                <c:ptCount val="10"/>
                <c:pt idx="0">
                  <c:v>60.84709964458844</c:v>
                </c:pt>
                <c:pt idx="1">
                  <c:v>65.379372204147813</c:v>
                </c:pt>
                <c:pt idx="2">
                  <c:v>68.775548560835801</c:v>
                </c:pt>
                <c:pt idx="3">
                  <c:v>75.56881590613645</c:v>
                </c:pt>
                <c:pt idx="4">
                  <c:v>70.382756944067921</c:v>
                </c:pt>
                <c:pt idx="5">
                  <c:v>75.318896531445503</c:v>
                </c:pt>
                <c:pt idx="6">
                  <c:v>74.826064297827585</c:v>
                </c:pt>
                <c:pt idx="7">
                  <c:v>86.028114633274399</c:v>
                </c:pt>
                <c:pt idx="8">
                  <c:v>90.73400662979185</c:v>
                </c:pt>
                <c:pt idx="9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07-456E-B9B8-B7D4AFC81514}"/>
            </c:ext>
          </c:extLst>
        </c:ser>
        <c:ser>
          <c:idx val="17"/>
          <c:order val="17"/>
          <c:tx>
            <c:strRef>
              <c:f>Sheet1!$Z$20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Sheet1!$AA$20:$AJ$20</c:f>
              <c:numCache>
                <c:formatCode>General</c:formatCode>
                <c:ptCount val="10"/>
                <c:pt idx="0">
                  <c:v>52.547608194650564</c:v>
                </c:pt>
                <c:pt idx="1">
                  <c:v>55.026873789809073</c:v>
                </c:pt>
                <c:pt idx="2">
                  <c:v>63.042125349853606</c:v>
                </c:pt>
                <c:pt idx="3">
                  <c:v>71.090958052158285</c:v>
                </c:pt>
                <c:pt idx="4">
                  <c:v>66.831429178795958</c:v>
                </c:pt>
                <c:pt idx="5">
                  <c:v>77.994715210885957</c:v>
                </c:pt>
                <c:pt idx="6">
                  <c:v>78.463234308305019</c:v>
                </c:pt>
                <c:pt idx="7">
                  <c:v>77.417914143122516</c:v>
                </c:pt>
                <c:pt idx="8">
                  <c:v>87.277752303761474</c:v>
                </c:pt>
                <c:pt idx="9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07-456E-B9B8-B7D4AFC81514}"/>
            </c:ext>
          </c:extLst>
        </c:ser>
        <c:ser>
          <c:idx val="18"/>
          <c:order val="18"/>
          <c:tx>
            <c:strRef>
              <c:f>Sheet1!$Z$21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Sheet1!$AA$21:$AJ$21</c:f>
              <c:numCache>
                <c:formatCode>General</c:formatCode>
                <c:ptCount val="10"/>
                <c:pt idx="0">
                  <c:v>82.494639617844058</c:v>
                </c:pt>
                <c:pt idx="1">
                  <c:v>88.115459611858569</c:v>
                </c:pt>
                <c:pt idx="2">
                  <c:v>93.370857248637392</c:v>
                </c:pt>
                <c:pt idx="3">
                  <c:v>77.90594604287287</c:v>
                </c:pt>
                <c:pt idx="4">
                  <c:v>86.584728498601478</c:v>
                </c:pt>
                <c:pt idx="5">
                  <c:v>89.930273775492864</c:v>
                </c:pt>
                <c:pt idx="6">
                  <c:v>88.285858177257907</c:v>
                </c:pt>
                <c:pt idx="7">
                  <c:v>85.1371038596034</c:v>
                </c:pt>
                <c:pt idx="8">
                  <c:v>80.687973777060023</c:v>
                </c:pt>
                <c:pt idx="9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07-456E-B9B8-B7D4AFC81514}"/>
            </c:ext>
          </c:extLst>
        </c:ser>
        <c:ser>
          <c:idx val="19"/>
          <c:order val="19"/>
          <c:tx>
            <c:strRef>
              <c:f>Sheet1!$Z$22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Sheet1!$AA$22:$AJ$22</c:f>
              <c:numCache>
                <c:formatCode>General</c:formatCode>
                <c:ptCount val="10"/>
                <c:pt idx="0">
                  <c:v>54.924740803344307</c:v>
                </c:pt>
                <c:pt idx="1">
                  <c:v>62.246484828414381</c:v>
                </c:pt>
                <c:pt idx="2">
                  <c:v>64.479416948983697</c:v>
                </c:pt>
                <c:pt idx="3">
                  <c:v>67.779026848681781</c:v>
                </c:pt>
                <c:pt idx="4">
                  <c:v>78.096420807947709</c:v>
                </c:pt>
                <c:pt idx="5">
                  <c:v>78.677556922972997</c:v>
                </c:pt>
                <c:pt idx="6">
                  <c:v>83.86770382235413</c:v>
                </c:pt>
                <c:pt idx="7">
                  <c:v>76.255670822224417</c:v>
                </c:pt>
                <c:pt idx="8">
                  <c:v>79.820490064301353</c:v>
                </c:pt>
                <c:pt idx="9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07-456E-B9B8-B7D4AFC81514}"/>
            </c:ext>
          </c:extLst>
        </c:ser>
        <c:ser>
          <c:idx val="20"/>
          <c:order val="20"/>
          <c:tx>
            <c:strRef>
              <c:f>Sheet1!$Z$23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Sheet1!$AA$23:$AJ$23</c:f>
              <c:numCache>
                <c:formatCode>General</c:formatCode>
                <c:ptCount val="10"/>
                <c:pt idx="0">
                  <c:v>102.95986598801611</c:v>
                </c:pt>
                <c:pt idx="1">
                  <c:v>90.378923059833511</c:v>
                </c:pt>
                <c:pt idx="2">
                  <c:v>104.10800471598591</c:v>
                </c:pt>
                <c:pt idx="3">
                  <c:v>93.996394061274003</c:v>
                </c:pt>
                <c:pt idx="4">
                  <c:v>109.58621616884078</c:v>
                </c:pt>
                <c:pt idx="5">
                  <c:v>103.81302980736275</c:v>
                </c:pt>
                <c:pt idx="6">
                  <c:v>99.778443060484392</c:v>
                </c:pt>
                <c:pt idx="7">
                  <c:v>84.343214019337097</c:v>
                </c:pt>
                <c:pt idx="8">
                  <c:v>81.27186706033514</c:v>
                </c:pt>
                <c:pt idx="9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07-456E-B9B8-B7D4AFC81514}"/>
            </c:ext>
          </c:extLst>
        </c:ser>
        <c:ser>
          <c:idx val="21"/>
          <c:order val="21"/>
          <c:tx>
            <c:strRef>
              <c:f>Sheet1!$Z$24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Sheet1!$AA$24:$AJ$24</c:f>
              <c:numCache>
                <c:formatCode>General</c:formatCode>
                <c:ptCount val="10"/>
                <c:pt idx="0">
                  <c:v>72.09636564280062</c:v>
                </c:pt>
                <c:pt idx="1">
                  <c:v>81.905210624824022</c:v>
                </c:pt>
                <c:pt idx="2">
                  <c:v>83.066460177711349</c:v>
                </c:pt>
                <c:pt idx="3">
                  <c:v>73.939745523335162</c:v>
                </c:pt>
                <c:pt idx="4">
                  <c:v>85.72856219455501</c:v>
                </c:pt>
                <c:pt idx="5">
                  <c:v>80.510971148524177</c:v>
                </c:pt>
                <c:pt idx="6">
                  <c:v>75.406888491056932</c:v>
                </c:pt>
                <c:pt idx="7">
                  <c:v>82.127602055420496</c:v>
                </c:pt>
                <c:pt idx="8">
                  <c:v>83.286824713923764</c:v>
                </c:pt>
                <c:pt idx="9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207-456E-B9B8-B7D4AFC81514}"/>
            </c:ext>
          </c:extLst>
        </c:ser>
        <c:ser>
          <c:idx val="22"/>
          <c:order val="22"/>
          <c:tx>
            <c:strRef>
              <c:f>Sheet1!$Z$25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Sheet1!$AA$25:$AJ$25</c:f>
              <c:numCache>
                <c:formatCode>General</c:formatCode>
                <c:ptCount val="10"/>
                <c:pt idx="0">
                  <c:v>86.561931443849318</c:v>
                </c:pt>
                <c:pt idx="1">
                  <c:v>93.884102960667917</c:v>
                </c:pt>
                <c:pt idx="2">
                  <c:v>94.80140044530512</c:v>
                </c:pt>
                <c:pt idx="3">
                  <c:v>75.071780416606259</c:v>
                </c:pt>
                <c:pt idx="4">
                  <c:v>80.908378121518837</c:v>
                </c:pt>
                <c:pt idx="5">
                  <c:v>83.27006219726087</c:v>
                </c:pt>
                <c:pt idx="6">
                  <c:v>77.574908879153526</c:v>
                </c:pt>
                <c:pt idx="7">
                  <c:v>81.369718373061914</c:v>
                </c:pt>
                <c:pt idx="8">
                  <c:v>82.738647110983152</c:v>
                </c:pt>
                <c:pt idx="9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207-456E-B9B8-B7D4AFC81514}"/>
            </c:ext>
          </c:extLst>
        </c:ser>
        <c:ser>
          <c:idx val="23"/>
          <c:order val="23"/>
          <c:tx>
            <c:strRef>
              <c:f>Sheet1!$Z$26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Sheet1!$AA$26:$AJ$26</c:f>
              <c:numCache>
                <c:formatCode>General</c:formatCode>
                <c:ptCount val="10"/>
                <c:pt idx="0">
                  <c:v>91.534359509704544</c:v>
                </c:pt>
                <c:pt idx="1">
                  <c:v>96.14430859425687</c:v>
                </c:pt>
                <c:pt idx="2">
                  <c:v>103.76468004512624</c:v>
                </c:pt>
                <c:pt idx="3">
                  <c:v>84.684136418311027</c:v>
                </c:pt>
                <c:pt idx="4">
                  <c:v>60.629116594308016</c:v>
                </c:pt>
                <c:pt idx="5">
                  <c:v>73.003296771528966</c:v>
                </c:pt>
                <c:pt idx="6">
                  <c:v>69.405665386096089</c:v>
                </c:pt>
                <c:pt idx="7">
                  <c:v>76.819969407819102</c:v>
                </c:pt>
                <c:pt idx="8">
                  <c:v>75.855178443536346</c:v>
                </c:pt>
                <c:pt idx="9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207-456E-B9B8-B7D4AFC81514}"/>
            </c:ext>
          </c:extLst>
        </c:ser>
        <c:ser>
          <c:idx val="24"/>
          <c:order val="24"/>
          <c:tx>
            <c:strRef>
              <c:f>Sheet1!$Z$27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Sheet1!$AA$27:$AJ$27</c:f>
              <c:numCache>
                <c:formatCode>General</c:formatCode>
                <c:ptCount val="10"/>
                <c:pt idx="0">
                  <c:v>89.237509783867566</c:v>
                </c:pt>
                <c:pt idx="1">
                  <c:v>85.140775974329671</c:v>
                </c:pt>
                <c:pt idx="2">
                  <c:v>71.844532062210334</c:v>
                </c:pt>
                <c:pt idx="3">
                  <c:v>81.532029643026434</c:v>
                </c:pt>
                <c:pt idx="4">
                  <c:v>74.696507291768299</c:v>
                </c:pt>
                <c:pt idx="5">
                  <c:v>42.065996616910283</c:v>
                </c:pt>
                <c:pt idx="6">
                  <c:v>51.452939475731775</c:v>
                </c:pt>
                <c:pt idx="7">
                  <c:v>71.609735933644998</c:v>
                </c:pt>
                <c:pt idx="8">
                  <c:v>80.667554742777895</c:v>
                </c:pt>
                <c:pt idx="9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207-456E-B9B8-B7D4AFC81514}"/>
            </c:ext>
          </c:extLst>
        </c:ser>
        <c:ser>
          <c:idx val="25"/>
          <c:order val="25"/>
          <c:tx>
            <c:strRef>
              <c:f>Sheet1!$Z$28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Sheet1!$AA$28:$AJ$28</c:f>
              <c:numCache>
                <c:formatCode>General</c:formatCode>
                <c:ptCount val="10"/>
                <c:pt idx="0">
                  <c:v>84.882454536962229</c:v>
                </c:pt>
                <c:pt idx="1">
                  <c:v>86.064760061130301</c:v>
                </c:pt>
                <c:pt idx="2">
                  <c:v>78.75210115621222</c:v>
                </c:pt>
                <c:pt idx="3">
                  <c:v>66.956497040088195</c:v>
                </c:pt>
                <c:pt idx="4">
                  <c:v>66.437462920952214</c:v>
                </c:pt>
                <c:pt idx="5">
                  <c:v>78.228638843867103</c:v>
                </c:pt>
                <c:pt idx="6">
                  <c:v>63.389129988530456</c:v>
                </c:pt>
                <c:pt idx="7">
                  <c:v>59.173194556058334</c:v>
                </c:pt>
                <c:pt idx="8">
                  <c:v>72.865296900426202</c:v>
                </c:pt>
                <c:pt idx="9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207-456E-B9B8-B7D4AFC81514}"/>
            </c:ext>
          </c:extLst>
        </c:ser>
        <c:ser>
          <c:idx val="26"/>
          <c:order val="26"/>
          <c:tx>
            <c:strRef>
              <c:f>Sheet1!$Z$29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Sheet1!$AA$29:$AJ$29</c:f>
              <c:numCache>
                <c:formatCode>General</c:formatCode>
                <c:ptCount val="10"/>
                <c:pt idx="0">
                  <c:v>84.281668536018628</c:v>
                </c:pt>
                <c:pt idx="1">
                  <c:v>69.031398832222294</c:v>
                </c:pt>
                <c:pt idx="2">
                  <c:v>76.886825194829186</c:v>
                </c:pt>
                <c:pt idx="3">
                  <c:v>90.684713446751601</c:v>
                </c:pt>
                <c:pt idx="4">
                  <c:v>80.170970186588065</c:v>
                </c:pt>
                <c:pt idx="5">
                  <c:v>90.031838325742015</c:v>
                </c:pt>
                <c:pt idx="6">
                  <c:v>73.399765652084767</c:v>
                </c:pt>
                <c:pt idx="7">
                  <c:v>77.268782257590487</c:v>
                </c:pt>
                <c:pt idx="8">
                  <c:v>82.593949967747506</c:v>
                </c:pt>
                <c:pt idx="9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207-456E-B9B8-B7D4AFC81514}"/>
            </c:ext>
          </c:extLst>
        </c:ser>
        <c:ser>
          <c:idx val="27"/>
          <c:order val="27"/>
          <c:tx>
            <c:strRef>
              <c:f>Sheet1!$Z$30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Sheet1!$AA$30:$AJ$30</c:f>
              <c:numCache>
                <c:formatCode>General</c:formatCode>
                <c:ptCount val="10"/>
                <c:pt idx="0">
                  <c:v>70.529112918712741</c:v>
                </c:pt>
                <c:pt idx="1">
                  <c:v>82.270442217735166</c:v>
                </c:pt>
                <c:pt idx="2">
                  <c:v>92.171491524358132</c:v>
                </c:pt>
                <c:pt idx="3">
                  <c:v>73.886342912824347</c:v>
                </c:pt>
                <c:pt idx="4">
                  <c:v>81.655874236137393</c:v>
                </c:pt>
                <c:pt idx="5">
                  <c:v>84.564950021570453</c:v>
                </c:pt>
                <c:pt idx="6">
                  <c:v>70.361868742438503</c:v>
                </c:pt>
                <c:pt idx="7">
                  <c:v>75.724651889825651</c:v>
                </c:pt>
                <c:pt idx="8">
                  <c:v>75.845837810213993</c:v>
                </c:pt>
                <c:pt idx="9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207-456E-B9B8-B7D4AFC81514}"/>
            </c:ext>
          </c:extLst>
        </c:ser>
        <c:ser>
          <c:idx val="28"/>
          <c:order val="28"/>
          <c:tx>
            <c:strRef>
              <c:f>Sheet1!$Z$31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Sheet1!$AA$31:$AJ$31</c:f>
              <c:numCache>
                <c:formatCode>General</c:formatCode>
                <c:ptCount val="10"/>
                <c:pt idx="0">
                  <c:v>95.545835821780315</c:v>
                </c:pt>
                <c:pt idx="1">
                  <c:v>93.423875844542437</c:v>
                </c:pt>
                <c:pt idx="2">
                  <c:v>77.702629548358729</c:v>
                </c:pt>
                <c:pt idx="3">
                  <c:v>74.866235534338728</c:v>
                </c:pt>
                <c:pt idx="4">
                  <c:v>68.518236565983372</c:v>
                </c:pt>
                <c:pt idx="5">
                  <c:v>54.955082022234862</c:v>
                </c:pt>
                <c:pt idx="6">
                  <c:v>56.440759883598247</c:v>
                </c:pt>
                <c:pt idx="7">
                  <c:v>70.678422125512341</c:v>
                </c:pt>
                <c:pt idx="8">
                  <c:v>75.237225289455637</c:v>
                </c:pt>
                <c:pt idx="9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207-456E-B9B8-B7D4AFC81514}"/>
            </c:ext>
          </c:extLst>
        </c:ser>
        <c:ser>
          <c:idx val="29"/>
          <c:order val="29"/>
          <c:tx>
            <c:strRef>
              <c:f>Sheet1!$Z$32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Sheet1!$AA$32:$AJ$32</c:f>
              <c:numCache>
                <c:formatCode>General</c:formatCode>
                <c:ptCount val="10"/>
                <c:pt idx="0">
                  <c:v>96.667627208832172</c:v>
                </c:pt>
                <c:pt idx="1">
                  <c:v>85.488031710798353</c:v>
                </c:pt>
                <c:pt idx="2">
                  <c:v>79.086466230062001</c:v>
                </c:pt>
                <c:pt idx="3">
                  <c:v>80.221493771524493</c:v>
                </c:pt>
                <c:pt idx="4">
                  <c:v>90.205804607603483</c:v>
                </c:pt>
                <c:pt idx="5">
                  <c:v>86.0428444592944</c:v>
                </c:pt>
                <c:pt idx="6">
                  <c:v>88.133769404205822</c:v>
                </c:pt>
                <c:pt idx="7">
                  <c:v>88.458370593981741</c:v>
                </c:pt>
                <c:pt idx="8">
                  <c:v>70.892195072592045</c:v>
                </c:pt>
                <c:pt idx="9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207-456E-B9B8-B7D4AFC81514}"/>
            </c:ext>
          </c:extLst>
        </c:ser>
        <c:ser>
          <c:idx val="30"/>
          <c:order val="30"/>
          <c:tx>
            <c:strRef>
              <c:f>Sheet1!$Z$33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Sheet1!$AA$33:$AJ$33</c:f>
              <c:numCache>
                <c:formatCode>General</c:formatCode>
                <c:ptCount val="10"/>
                <c:pt idx="0">
                  <c:v>99.066843185260311</c:v>
                </c:pt>
                <c:pt idx="1">
                  <c:v>85.189861194465777</c:v>
                </c:pt>
                <c:pt idx="2">
                  <c:v>82.344432296699821</c:v>
                </c:pt>
                <c:pt idx="3">
                  <c:v>90.776234694752887</c:v>
                </c:pt>
                <c:pt idx="4">
                  <c:v>76.86824882668698</c:v>
                </c:pt>
                <c:pt idx="5">
                  <c:v>54.342159878294048</c:v>
                </c:pt>
                <c:pt idx="6">
                  <c:v>64.068345387725117</c:v>
                </c:pt>
                <c:pt idx="7">
                  <c:v>58.611533128102153</c:v>
                </c:pt>
                <c:pt idx="8">
                  <c:v>73.750729407070452</c:v>
                </c:pt>
                <c:pt idx="9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207-456E-B9B8-B7D4AFC81514}"/>
            </c:ext>
          </c:extLst>
        </c:ser>
        <c:ser>
          <c:idx val="31"/>
          <c:order val="31"/>
          <c:tx>
            <c:strRef>
              <c:f>Sheet1!$Z$34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Sheet1!$AA$34:$AJ$34</c:f>
              <c:numCache>
                <c:formatCode>General</c:formatCode>
                <c:ptCount val="10"/>
                <c:pt idx="0">
                  <c:v>57.222298464980568</c:v>
                </c:pt>
                <c:pt idx="1">
                  <c:v>74.464779341596994</c:v>
                </c:pt>
                <c:pt idx="2">
                  <c:v>78.968557742426825</c:v>
                </c:pt>
                <c:pt idx="3">
                  <c:v>64.525063406108657</c:v>
                </c:pt>
                <c:pt idx="4">
                  <c:v>70.349933677286614</c:v>
                </c:pt>
                <c:pt idx="5">
                  <c:v>55.811728308515043</c:v>
                </c:pt>
                <c:pt idx="6">
                  <c:v>70.471156989015611</c:v>
                </c:pt>
                <c:pt idx="7">
                  <c:v>58.301939166345988</c:v>
                </c:pt>
                <c:pt idx="8">
                  <c:v>72.549301087336673</c:v>
                </c:pt>
                <c:pt idx="9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207-456E-B9B8-B7D4AFC81514}"/>
            </c:ext>
          </c:extLst>
        </c:ser>
        <c:ser>
          <c:idx val="32"/>
          <c:order val="32"/>
          <c:tx>
            <c:strRef>
              <c:f>Sheet1!$Z$35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Sheet1!$AA$35:$AJ$35</c:f>
              <c:numCache>
                <c:formatCode>General</c:formatCode>
                <c:ptCount val="10"/>
                <c:pt idx="0">
                  <c:v>68.280180521531975</c:v>
                </c:pt>
                <c:pt idx="1">
                  <c:v>77.003651586639805</c:v>
                </c:pt>
                <c:pt idx="2">
                  <c:v>78.985013118619449</c:v>
                </c:pt>
                <c:pt idx="3">
                  <c:v>66.502173925959937</c:v>
                </c:pt>
                <c:pt idx="4">
                  <c:v>63.1186501712385</c:v>
                </c:pt>
                <c:pt idx="5">
                  <c:v>56.302128373897872</c:v>
                </c:pt>
                <c:pt idx="6">
                  <c:v>69.76553332673501</c:v>
                </c:pt>
                <c:pt idx="7">
                  <c:v>68.042216404184188</c:v>
                </c:pt>
                <c:pt idx="8">
                  <c:v>73.958407313090419</c:v>
                </c:pt>
                <c:pt idx="9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207-456E-B9B8-B7D4AFC81514}"/>
            </c:ext>
          </c:extLst>
        </c:ser>
        <c:ser>
          <c:idx val="33"/>
          <c:order val="33"/>
          <c:tx>
            <c:strRef>
              <c:f>Sheet1!$Z$36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Sheet1!$AA$36:$AJ$36</c:f>
              <c:numCache>
                <c:formatCode>General</c:formatCode>
                <c:ptCount val="10"/>
                <c:pt idx="0">
                  <c:v>50.794055793501371</c:v>
                </c:pt>
                <c:pt idx="1">
                  <c:v>65.486661120805721</c:v>
                </c:pt>
                <c:pt idx="2">
                  <c:v>63.11520079399132</c:v>
                </c:pt>
                <c:pt idx="3">
                  <c:v>70.646725181082644</c:v>
                </c:pt>
                <c:pt idx="4">
                  <c:v>65.447746884147435</c:v>
                </c:pt>
                <c:pt idx="5">
                  <c:v>75.078917988585602</c:v>
                </c:pt>
                <c:pt idx="6">
                  <c:v>69.73170088478949</c:v>
                </c:pt>
                <c:pt idx="7">
                  <c:v>65.674892757664097</c:v>
                </c:pt>
                <c:pt idx="8">
                  <c:v>61.896987613452595</c:v>
                </c:pt>
                <c:pt idx="9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207-456E-B9B8-B7D4AFC81514}"/>
            </c:ext>
          </c:extLst>
        </c:ser>
        <c:ser>
          <c:idx val="34"/>
          <c:order val="34"/>
          <c:tx>
            <c:strRef>
              <c:f>Sheet1!$Z$37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Sheet1!$AA$37:$AJ$37</c:f>
              <c:numCache>
                <c:formatCode>General</c:formatCode>
                <c:ptCount val="10"/>
                <c:pt idx="0">
                  <c:v>81.105985595679527</c:v>
                </c:pt>
                <c:pt idx="1">
                  <c:v>70.607930111990541</c:v>
                </c:pt>
                <c:pt idx="2">
                  <c:v>77.45794942715608</c:v>
                </c:pt>
                <c:pt idx="3">
                  <c:v>57.539752947091941</c:v>
                </c:pt>
                <c:pt idx="4">
                  <c:v>70.565388933096258</c:v>
                </c:pt>
                <c:pt idx="5">
                  <c:v>75.405828166740093</c:v>
                </c:pt>
                <c:pt idx="6">
                  <c:v>78.490042365835819</c:v>
                </c:pt>
                <c:pt idx="7">
                  <c:v>67.046950278833094</c:v>
                </c:pt>
                <c:pt idx="8">
                  <c:v>68.461125151281209</c:v>
                </c:pt>
                <c:pt idx="9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207-456E-B9B8-B7D4AFC81514}"/>
            </c:ext>
          </c:extLst>
        </c:ser>
        <c:ser>
          <c:idx val="35"/>
          <c:order val="35"/>
          <c:tx>
            <c:strRef>
              <c:f>Sheet1!$Z$38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Sheet1!$AA$38:$AJ$38</c:f>
              <c:numCache>
                <c:formatCode>General</c:formatCode>
                <c:ptCount val="10"/>
                <c:pt idx="0">
                  <c:v>67.826088058097596</c:v>
                </c:pt>
                <c:pt idx="1">
                  <c:v>74.533107036134638</c:v>
                </c:pt>
                <c:pt idx="2">
                  <c:v>78.275910902852971</c:v>
                </c:pt>
                <c:pt idx="3">
                  <c:v>66.802882891024524</c:v>
                </c:pt>
                <c:pt idx="4">
                  <c:v>56.350166655026626</c:v>
                </c:pt>
                <c:pt idx="5">
                  <c:v>73.488252152506561</c:v>
                </c:pt>
                <c:pt idx="6">
                  <c:v>65.722829041265641</c:v>
                </c:pt>
                <c:pt idx="7">
                  <c:v>60.471468238225533</c:v>
                </c:pt>
                <c:pt idx="8">
                  <c:v>64.506990769740014</c:v>
                </c:pt>
                <c:pt idx="9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207-456E-B9B8-B7D4AFC81514}"/>
            </c:ext>
          </c:extLst>
        </c:ser>
        <c:ser>
          <c:idx val="36"/>
          <c:order val="36"/>
          <c:tx>
            <c:strRef>
              <c:f>Sheet1!$Z$39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Sheet1!$AA$39:$AJ$39</c:f>
              <c:numCache>
                <c:formatCode>General</c:formatCode>
                <c:ptCount val="10"/>
                <c:pt idx="0">
                  <c:v>76.803515487789127</c:v>
                </c:pt>
                <c:pt idx="1">
                  <c:v>88.612487233196589</c:v>
                </c:pt>
                <c:pt idx="2">
                  <c:v>83.714265162522622</c:v>
                </c:pt>
                <c:pt idx="3">
                  <c:v>94.173098361299822</c:v>
                </c:pt>
                <c:pt idx="4">
                  <c:v>84.567406073747094</c:v>
                </c:pt>
                <c:pt idx="5">
                  <c:v>71.985656001533414</c:v>
                </c:pt>
                <c:pt idx="6">
                  <c:v>67.228322743757289</c:v>
                </c:pt>
                <c:pt idx="7">
                  <c:v>68.828109891853302</c:v>
                </c:pt>
                <c:pt idx="8">
                  <c:v>72.214017764586103</c:v>
                </c:pt>
                <c:pt idx="9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D-4178-AA01-B8E42524A739}"/>
            </c:ext>
          </c:extLst>
        </c:ser>
        <c:ser>
          <c:idx val="37"/>
          <c:order val="37"/>
          <c:tx>
            <c:strRef>
              <c:f>Sheet1!$Z$40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Sheet1!$AA$40:$AJ$40</c:f>
              <c:numCache>
                <c:formatCode>General</c:formatCode>
                <c:ptCount val="10"/>
                <c:pt idx="0">
                  <c:v>70.420721573864967</c:v>
                </c:pt>
                <c:pt idx="1">
                  <c:v>62.462647930441875</c:v>
                </c:pt>
                <c:pt idx="2">
                  <c:v>62.380685126993157</c:v>
                </c:pt>
                <c:pt idx="3">
                  <c:v>19.187667341694535</c:v>
                </c:pt>
                <c:pt idx="4">
                  <c:v>40.594590426217657</c:v>
                </c:pt>
                <c:pt idx="5">
                  <c:v>39.759667306474782</c:v>
                </c:pt>
                <c:pt idx="6">
                  <c:v>54.759424440483222</c:v>
                </c:pt>
                <c:pt idx="7">
                  <c:v>55.500621296222143</c:v>
                </c:pt>
                <c:pt idx="8">
                  <c:v>64.46780743953714</c:v>
                </c:pt>
                <c:pt idx="9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D-4178-AA01-B8E42524A739}"/>
            </c:ext>
          </c:extLst>
        </c:ser>
        <c:ser>
          <c:idx val="38"/>
          <c:order val="38"/>
          <c:tx>
            <c:strRef>
              <c:f>Sheet1!$Z$41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Sheet1!$AA$41:$AJ$41</c:f>
              <c:numCache>
                <c:formatCode>General</c:formatCode>
                <c:ptCount val="10"/>
                <c:pt idx="0">
                  <c:v>60.537949783379858</c:v>
                </c:pt>
                <c:pt idx="1">
                  <c:v>45.468534031230767</c:v>
                </c:pt>
                <c:pt idx="2">
                  <c:v>59.78737792320338</c:v>
                </c:pt>
                <c:pt idx="3">
                  <c:v>63.512300343256477</c:v>
                </c:pt>
                <c:pt idx="4">
                  <c:v>70.512627150068852</c:v>
                </c:pt>
                <c:pt idx="5">
                  <c:v>77.71926764514744</c:v>
                </c:pt>
                <c:pt idx="6">
                  <c:v>76.749262147435019</c:v>
                </c:pt>
                <c:pt idx="7">
                  <c:v>51.211771405344052</c:v>
                </c:pt>
                <c:pt idx="8">
                  <c:v>55.651412031369659</c:v>
                </c:pt>
                <c:pt idx="9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5D-4178-AA01-B8E42524A739}"/>
            </c:ext>
          </c:extLst>
        </c:ser>
        <c:ser>
          <c:idx val="39"/>
          <c:order val="39"/>
          <c:tx>
            <c:strRef>
              <c:f>Sheet1!$Z$42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Sheet1!$AA$42:$AJ$42</c:f>
              <c:numCache>
                <c:formatCode>General</c:formatCode>
                <c:ptCount val="10"/>
                <c:pt idx="0">
                  <c:v>94.342587961518973</c:v>
                </c:pt>
                <c:pt idx="1">
                  <c:v>99.920365920869017</c:v>
                </c:pt>
                <c:pt idx="2">
                  <c:v>107.34716301405658</c:v>
                </c:pt>
                <c:pt idx="3">
                  <c:v>96.138690477166108</c:v>
                </c:pt>
                <c:pt idx="4">
                  <c:v>93.476366674736781</c:v>
                </c:pt>
                <c:pt idx="5">
                  <c:v>81.179119998890485</c:v>
                </c:pt>
                <c:pt idx="6">
                  <c:v>64.975744933665936</c:v>
                </c:pt>
                <c:pt idx="7">
                  <c:v>55.223007097386684</c:v>
                </c:pt>
                <c:pt idx="8">
                  <c:v>73.001780824743705</c:v>
                </c:pt>
                <c:pt idx="9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5D-4178-AA01-B8E42524A739}"/>
            </c:ext>
          </c:extLst>
        </c:ser>
        <c:ser>
          <c:idx val="40"/>
          <c:order val="40"/>
          <c:tx>
            <c:strRef>
              <c:f>Sheet1!$Z$43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Sheet1!$AA$43:$AJ$43</c:f>
              <c:numCache>
                <c:formatCode>General</c:formatCode>
                <c:ptCount val="10"/>
                <c:pt idx="0">
                  <c:v>81.317863301167108</c:v>
                </c:pt>
                <c:pt idx="1">
                  <c:v>87.860208432586091</c:v>
                </c:pt>
                <c:pt idx="2">
                  <c:v>59.099808866595851</c:v>
                </c:pt>
                <c:pt idx="3">
                  <c:v>73.961351076001307</c:v>
                </c:pt>
                <c:pt idx="4">
                  <c:v>74.201290888806369</c:v>
                </c:pt>
                <c:pt idx="5">
                  <c:v>66.424608959221985</c:v>
                </c:pt>
                <c:pt idx="6">
                  <c:v>64.217664255853236</c:v>
                </c:pt>
                <c:pt idx="7">
                  <c:v>73.027337033880983</c:v>
                </c:pt>
                <c:pt idx="8">
                  <c:v>61.439737374658449</c:v>
                </c:pt>
                <c:pt idx="9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5D-4178-AA01-B8E42524A739}"/>
            </c:ext>
          </c:extLst>
        </c:ser>
        <c:ser>
          <c:idx val="41"/>
          <c:order val="41"/>
          <c:tx>
            <c:strRef>
              <c:f>Sheet1!$Z$44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Sheet1!$AA$44:$AJ$44</c:f>
              <c:numCache>
                <c:formatCode>General</c:formatCode>
                <c:ptCount val="10"/>
                <c:pt idx="0">
                  <c:v>89.530260384729488</c:v>
                </c:pt>
                <c:pt idx="1">
                  <c:v>95.208885653999587</c:v>
                </c:pt>
                <c:pt idx="2">
                  <c:v>93.431280144257357</c:v>
                </c:pt>
                <c:pt idx="3">
                  <c:v>95.385376923460825</c:v>
                </c:pt>
                <c:pt idx="4">
                  <c:v>88.964689800711895</c:v>
                </c:pt>
                <c:pt idx="5">
                  <c:v>93.161471498305232</c:v>
                </c:pt>
                <c:pt idx="6">
                  <c:v>81.033692870809659</c:v>
                </c:pt>
                <c:pt idx="7">
                  <c:v>78.776325037892661</c:v>
                </c:pt>
                <c:pt idx="8">
                  <c:v>72.108011250784259</c:v>
                </c:pt>
                <c:pt idx="9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5D-4178-AA01-B8E42524A739}"/>
            </c:ext>
          </c:extLst>
        </c:ser>
        <c:ser>
          <c:idx val="42"/>
          <c:order val="42"/>
          <c:tx>
            <c:strRef>
              <c:f>Sheet1!$Z$45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Sheet1!$AA$45:$AJ$45</c:f>
              <c:numCache>
                <c:formatCode>General</c:formatCode>
                <c:ptCount val="10"/>
                <c:pt idx="0">
                  <c:v>49.051975747043642</c:v>
                </c:pt>
                <c:pt idx="1">
                  <c:v>58.987105984594621</c:v>
                </c:pt>
                <c:pt idx="2">
                  <c:v>49.258588130913971</c:v>
                </c:pt>
                <c:pt idx="3">
                  <c:v>63.529769944495797</c:v>
                </c:pt>
                <c:pt idx="4">
                  <c:v>64.226303056688849</c:v>
                </c:pt>
                <c:pt idx="5">
                  <c:v>57.551811375181074</c:v>
                </c:pt>
                <c:pt idx="6">
                  <c:v>50.846616067208004</c:v>
                </c:pt>
                <c:pt idx="7">
                  <c:v>57.197979808817195</c:v>
                </c:pt>
                <c:pt idx="8">
                  <c:v>48.430272106307008</c:v>
                </c:pt>
                <c:pt idx="9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5D-4178-AA01-B8E42524A739}"/>
            </c:ext>
          </c:extLst>
        </c:ser>
        <c:ser>
          <c:idx val="43"/>
          <c:order val="43"/>
          <c:tx>
            <c:strRef>
              <c:f>Sheet1!$Z$46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Sheet1!$AA$46:$AJ$46</c:f>
              <c:numCache>
                <c:formatCode>General</c:formatCode>
                <c:ptCount val="10"/>
                <c:pt idx="0">
                  <c:v>79.767252679339464</c:v>
                </c:pt>
                <c:pt idx="1">
                  <c:v>84.091999142638358</c:v>
                </c:pt>
                <c:pt idx="2">
                  <c:v>75.063555663255869</c:v>
                </c:pt>
                <c:pt idx="3">
                  <c:v>77.288670868565688</c:v>
                </c:pt>
                <c:pt idx="4">
                  <c:v>42.322639344810867</c:v>
                </c:pt>
                <c:pt idx="5">
                  <c:v>54.057014927774553</c:v>
                </c:pt>
                <c:pt idx="6">
                  <c:v>56.811240471678275</c:v>
                </c:pt>
                <c:pt idx="7">
                  <c:v>61.525768380103479</c:v>
                </c:pt>
                <c:pt idx="8">
                  <c:v>62.618696822980752</c:v>
                </c:pt>
                <c:pt idx="9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5D-4178-AA01-B8E42524A739}"/>
            </c:ext>
          </c:extLst>
        </c:ser>
        <c:ser>
          <c:idx val="44"/>
          <c:order val="44"/>
          <c:tx>
            <c:strRef>
              <c:f>Sheet1!$Z$47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Sheet1!$AA$47:$AJ$47</c:f>
              <c:numCache>
                <c:formatCode>General</c:formatCode>
                <c:ptCount val="10"/>
                <c:pt idx="0">
                  <c:v>54.09337657105025</c:v>
                </c:pt>
                <c:pt idx="1">
                  <c:v>43.445615124219131</c:v>
                </c:pt>
                <c:pt idx="2">
                  <c:v>15.638018053045208</c:v>
                </c:pt>
                <c:pt idx="3">
                  <c:v>27.535438840324325</c:v>
                </c:pt>
                <c:pt idx="4">
                  <c:v>33.201626852585477</c:v>
                </c:pt>
                <c:pt idx="5">
                  <c:v>47.328136691133828</c:v>
                </c:pt>
                <c:pt idx="6">
                  <c:v>47.970950221245729</c:v>
                </c:pt>
                <c:pt idx="7">
                  <c:v>45.858101816632988</c:v>
                </c:pt>
                <c:pt idx="8">
                  <c:v>49.531126111864111</c:v>
                </c:pt>
                <c:pt idx="9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5D-4178-AA01-B8E42524A739}"/>
            </c:ext>
          </c:extLst>
        </c:ser>
        <c:ser>
          <c:idx val="45"/>
          <c:order val="45"/>
          <c:tx>
            <c:strRef>
              <c:f>Sheet1!$Z$48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Sheet1!$AA$2:$AJ$2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Sheet1!$AA$48:$AJ$48</c:f>
              <c:numCache>
                <c:formatCode>General</c:formatCode>
                <c:ptCount val="10"/>
                <c:pt idx="0">
                  <c:v>64.065928315992608</c:v>
                </c:pt>
                <c:pt idx="1">
                  <c:v>72.067140994744591</c:v>
                </c:pt>
                <c:pt idx="2">
                  <c:v>69.861661291205365</c:v>
                </c:pt>
                <c:pt idx="3">
                  <c:v>72.826802813735767</c:v>
                </c:pt>
                <c:pt idx="4">
                  <c:v>79.951180823966283</c:v>
                </c:pt>
                <c:pt idx="5">
                  <c:v>75.534526952691081</c:v>
                </c:pt>
                <c:pt idx="6">
                  <c:v>76.984350599036659</c:v>
                </c:pt>
                <c:pt idx="7">
                  <c:v>62.010647323667591</c:v>
                </c:pt>
                <c:pt idx="8">
                  <c:v>70.962179589999934</c:v>
                </c:pt>
                <c:pt idx="9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5D-4178-AA01-B8E42524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19976"/>
        <c:axId val="363125224"/>
      </c:scatterChart>
      <c:valAx>
        <c:axId val="363119976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5224"/>
        <c:crosses val="autoZero"/>
        <c:crossBetween val="midCat"/>
      </c:valAx>
      <c:valAx>
        <c:axId val="3631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590549</xdr:colOff>
      <xdr:row>0</xdr:row>
      <xdr:rowOff>161925</xdr:rowOff>
    </xdr:from>
    <xdr:to>
      <xdr:col>52</xdr:col>
      <xdr:colOff>104775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872552</xdr:colOff>
      <xdr:row>21</xdr:row>
      <xdr:rowOff>125707</xdr:rowOff>
    </xdr:from>
    <xdr:to>
      <xdr:col>25</xdr:col>
      <xdr:colOff>967802</xdr:colOff>
      <xdr:row>23</xdr:row>
      <xdr:rowOff>8396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285984" y="5295184"/>
          <a:ext cx="95250" cy="263689"/>
        </a:xfrm>
        <a:prstGeom prst="rect">
          <a:avLst/>
        </a:prstGeom>
      </xdr:spPr>
    </xdr:pic>
    <xdr:clientData/>
  </xdr:twoCellAnchor>
  <xdr:twoCellAnchor editAs="oneCell">
    <xdr:from>
      <xdr:col>25</xdr:col>
      <xdr:colOff>716648</xdr:colOff>
      <xdr:row>13</xdr:row>
      <xdr:rowOff>20939</xdr:rowOff>
    </xdr:from>
    <xdr:to>
      <xdr:col>25</xdr:col>
      <xdr:colOff>811898</xdr:colOff>
      <xdr:row>14</xdr:row>
      <xdr:rowOff>16196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147398" y="3283252"/>
          <a:ext cx="95250" cy="257194"/>
        </a:xfrm>
        <a:prstGeom prst="rect">
          <a:avLst/>
        </a:prstGeom>
      </xdr:spPr>
    </xdr:pic>
    <xdr:clientData/>
  </xdr:twoCellAnchor>
  <xdr:twoCellAnchor editAs="oneCell">
    <xdr:from>
      <xdr:col>25</xdr:col>
      <xdr:colOff>692691</xdr:colOff>
      <xdr:row>2</xdr:row>
      <xdr:rowOff>4296</xdr:rowOff>
    </xdr:from>
    <xdr:to>
      <xdr:col>25</xdr:col>
      <xdr:colOff>787941</xdr:colOff>
      <xdr:row>3</xdr:row>
      <xdr:rowOff>1875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123441" y="385296"/>
          <a:ext cx="95250" cy="259517"/>
        </a:xfrm>
        <a:prstGeom prst="rect">
          <a:avLst/>
        </a:prstGeom>
      </xdr:spPr>
    </xdr:pic>
    <xdr:clientData/>
  </xdr:twoCellAnchor>
  <xdr:twoCellAnchor editAs="oneCell">
    <xdr:from>
      <xdr:col>25</xdr:col>
      <xdr:colOff>690562</xdr:colOff>
      <xdr:row>8</xdr:row>
      <xdr:rowOff>23813</xdr:rowOff>
    </xdr:from>
    <xdr:to>
      <xdr:col>25</xdr:col>
      <xdr:colOff>785812</xdr:colOff>
      <xdr:row>9</xdr:row>
      <xdr:rowOff>19069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121312" y="1976438"/>
          <a:ext cx="95250" cy="257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4"/>
  <sheetViews>
    <sheetView tabSelected="1" topLeftCell="AB6" zoomScale="80" zoomScaleNormal="80" workbookViewId="0">
      <selection activeCell="AK17" sqref="AK17"/>
    </sheetView>
  </sheetViews>
  <sheetFormatPr defaultRowHeight="15" x14ac:dyDescent="0.25"/>
  <cols>
    <col min="5" max="5" width="25" bestFit="1" customWidth="1"/>
    <col min="8" max="20" width="9.140625" customWidth="1"/>
    <col min="25" max="25" width="27" style="2" customWidth="1"/>
    <col min="26" max="26" width="21.85546875" style="2" customWidth="1"/>
  </cols>
  <sheetData>
    <row r="1" spans="1:36" x14ac:dyDescent="0.25">
      <c r="A1">
        <v>2014</v>
      </c>
    </row>
    <row r="2" spans="1:36" x14ac:dyDescent="0.25">
      <c r="A2" t="s">
        <v>0</v>
      </c>
      <c r="C2" t="s">
        <v>61</v>
      </c>
      <c r="D2" t="s">
        <v>63</v>
      </c>
      <c r="E2" t="s">
        <v>13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 t="s">
        <v>52</v>
      </c>
      <c r="T2" t="s">
        <v>62</v>
      </c>
      <c r="U2" t="s">
        <v>49</v>
      </c>
      <c r="V2" t="s">
        <v>50</v>
      </c>
      <c r="X2" s="4"/>
      <c r="Y2" s="4" t="s">
        <v>13</v>
      </c>
      <c r="Z2" s="4" t="s">
        <v>51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</row>
    <row r="3" spans="1:36" ht="21" customHeight="1" x14ac:dyDescent="0.25">
      <c r="A3" s="7">
        <v>2014</v>
      </c>
      <c r="B3" s="7">
        <v>1</v>
      </c>
      <c r="C3" s="8">
        <f>RANK(T3,$T$3:$T$48)</f>
        <v>2</v>
      </c>
      <c r="D3" s="8">
        <f>RANK(R3,$R$3:$R$48)</f>
        <v>1</v>
      </c>
      <c r="E3" s="7" t="s">
        <v>30</v>
      </c>
      <c r="F3" s="7" t="s">
        <v>21</v>
      </c>
      <c r="G3" s="7" t="str">
        <f>F3&amp;"-"&amp;$A3</f>
        <v>Rohit-2014</v>
      </c>
      <c r="H3" s="7">
        <v>94.185400598372212</v>
      </c>
      <c r="I3" s="7">
        <v>108.0506623842124</v>
      </c>
      <c r="J3" s="7">
        <v>82.315991433657132</v>
      </c>
      <c r="K3" s="7">
        <v>91.369727770227485</v>
      </c>
      <c r="L3" s="7">
        <v>103.2096679497332</v>
      </c>
      <c r="M3" s="7">
        <v>114.16677127310599</v>
      </c>
      <c r="N3" s="7">
        <v>113.06326136645643</v>
      </c>
      <c r="O3" s="7">
        <v>91.535341514796386</v>
      </c>
      <c r="P3" s="7">
        <v>122.61699605725315</v>
      </c>
      <c r="Q3" s="7">
        <v>107.25841631510421</v>
      </c>
      <c r="R3" s="7">
        <v>118.31182273824533</v>
      </c>
      <c r="S3" s="7">
        <v>9.8888888888888893</v>
      </c>
      <c r="T3" s="7">
        <f>S3/13</f>
        <v>0.76068376068376076</v>
      </c>
      <c r="U3" s="7">
        <v>8</v>
      </c>
      <c r="V3" s="7">
        <v>1</v>
      </c>
      <c r="X3" s="6">
        <v>1</v>
      </c>
      <c r="Y3" s="6" t="str">
        <f>INDEX($D$3:$R$48,MATCH($X3,$D$3:$D$48,0),2)</f>
        <v>The Decepticons</v>
      </c>
      <c r="Z3" s="6" t="str">
        <f>INDEX($D$3:$R$48,MATCH($X3,$D$3:$D$48,0),4)</f>
        <v>Rohit-2014</v>
      </c>
      <c r="AA3" s="5">
        <f>INDEX($F$3:$R$48,MATCH($X3,$D$3:$D$48,0),AA$2)</f>
        <v>108.0506623842124</v>
      </c>
      <c r="AB3" s="5">
        <f t="shared" ref="AB3:AJ18" si="0">INDEX($F$3:$R$48,MATCH($X3,$D$3:$D$48,0),AB$2)</f>
        <v>82.315991433657132</v>
      </c>
      <c r="AC3" s="5">
        <f t="shared" si="0"/>
        <v>91.369727770227485</v>
      </c>
      <c r="AD3" s="5">
        <f t="shared" si="0"/>
        <v>103.2096679497332</v>
      </c>
      <c r="AE3" s="5">
        <f t="shared" si="0"/>
        <v>114.16677127310599</v>
      </c>
      <c r="AF3" s="5">
        <f t="shared" si="0"/>
        <v>113.06326136645643</v>
      </c>
      <c r="AG3" s="5">
        <f t="shared" si="0"/>
        <v>91.535341514796386</v>
      </c>
      <c r="AH3" s="5">
        <f t="shared" si="0"/>
        <v>122.61699605725315</v>
      </c>
      <c r="AI3" s="5">
        <f t="shared" si="0"/>
        <v>107.25841631510421</v>
      </c>
      <c r="AJ3" s="5">
        <f t="shared" si="0"/>
        <v>118.31182273824533</v>
      </c>
    </row>
    <row r="4" spans="1:36" ht="21" customHeight="1" x14ac:dyDescent="0.25">
      <c r="A4" s="7">
        <v>2014</v>
      </c>
      <c r="B4" s="7">
        <v>2</v>
      </c>
      <c r="C4" s="8">
        <f t="shared" ref="C4:C48" si="1">RANK(T4,$T$3:$T$48)</f>
        <v>14</v>
      </c>
      <c r="D4" s="8">
        <f t="shared" ref="D4:D48" si="2">RANK(R4,$R$3:$R$48)</f>
        <v>3</v>
      </c>
      <c r="E4" s="7" t="s">
        <v>1</v>
      </c>
      <c r="F4" s="7" t="s">
        <v>22</v>
      </c>
      <c r="G4" s="7" t="str">
        <f t="shared" ref="G4:G48" si="3">F4&amp;"-"&amp;$A4</f>
        <v>Galit-2014</v>
      </c>
      <c r="H4" s="7">
        <v>73.314998399207326</v>
      </c>
      <c r="I4" s="7">
        <v>86.744625065083454</v>
      </c>
      <c r="J4" s="7">
        <v>75.355254928116068</v>
      </c>
      <c r="K4" s="7">
        <v>80.498873511596372</v>
      </c>
      <c r="L4" s="7">
        <v>88.125306344765846</v>
      </c>
      <c r="M4" s="7">
        <v>96.045278683633754</v>
      </c>
      <c r="N4" s="7">
        <v>94.836037535170334</v>
      </c>
      <c r="O4" s="7">
        <v>81.70761724269596</v>
      </c>
      <c r="P4" s="7">
        <v>85.622884472104204</v>
      </c>
      <c r="Q4" s="7">
        <v>78.820960507436752</v>
      </c>
      <c r="R4" s="7">
        <v>103.21163983096702</v>
      </c>
      <c r="S4" s="7">
        <v>7.3333333333333321</v>
      </c>
      <c r="T4" s="7">
        <f t="shared" ref="T4:T38" si="4">S4/13</f>
        <v>0.56410256410256399</v>
      </c>
      <c r="U4" s="7">
        <v>8</v>
      </c>
      <c r="V4" s="7">
        <v>2</v>
      </c>
      <c r="X4" s="9">
        <v>2</v>
      </c>
      <c r="Y4" s="9" t="str">
        <f>INDEX($D$3:$R$48,MATCH($X4,$D$3:$D$48,0),2)</f>
        <v>What Would Gronk Do</v>
      </c>
      <c r="Z4" s="9" t="str">
        <f t="shared" ref="Z4:Z48" si="5">INDEX($D$3:$R$48,MATCH($X4,$D$3:$D$48,0),4)</f>
        <v>Pranay-2015</v>
      </c>
      <c r="AA4" s="5">
        <f t="shared" ref="AA4:AJ39" si="6">INDEX($F$3:$R$48,MATCH($X4,$D$3:$D$48,0),AA$2)</f>
        <v>85.328830298823149</v>
      </c>
      <c r="AB4" s="5">
        <f t="shared" si="0"/>
        <v>95.217789751420042</v>
      </c>
      <c r="AC4" s="5">
        <f t="shared" si="0"/>
        <v>86.256201079242302</v>
      </c>
      <c r="AD4" s="5">
        <f t="shared" si="0"/>
        <v>92.996449816342988</v>
      </c>
      <c r="AE4" s="5">
        <f t="shared" si="0"/>
        <v>91.059515455974804</v>
      </c>
      <c r="AF4" s="5">
        <f t="shared" si="0"/>
        <v>97.276191992418333</v>
      </c>
      <c r="AG4" s="5">
        <f t="shared" si="0"/>
        <v>100.76443915904581</v>
      </c>
      <c r="AH4" s="5">
        <f t="shared" si="0"/>
        <v>102.14106022978487</v>
      </c>
      <c r="AI4" s="5">
        <f t="shared" si="0"/>
        <v>107.3174336526064</v>
      </c>
      <c r="AJ4" s="5">
        <f t="shared" si="0"/>
        <v>108.44858076760882</v>
      </c>
    </row>
    <row r="5" spans="1:36" ht="21" customHeight="1" x14ac:dyDescent="0.25">
      <c r="A5" s="7">
        <v>2014</v>
      </c>
      <c r="B5" s="7">
        <v>3</v>
      </c>
      <c r="C5" s="8">
        <f t="shared" si="1"/>
        <v>16</v>
      </c>
      <c r="D5" s="8">
        <f t="shared" si="2"/>
        <v>19</v>
      </c>
      <c r="E5" s="7" t="s">
        <v>2</v>
      </c>
      <c r="F5" s="7" t="s">
        <v>23</v>
      </c>
      <c r="G5" s="7" t="str">
        <f t="shared" si="3"/>
        <v>Ally-2014</v>
      </c>
      <c r="H5" s="7">
        <v>75.924015510311591</v>
      </c>
      <c r="I5" s="7">
        <v>82.494639617844058</v>
      </c>
      <c r="J5" s="7">
        <v>88.115459611858569</v>
      </c>
      <c r="K5" s="7">
        <v>93.370857248637392</v>
      </c>
      <c r="L5" s="7">
        <v>77.90594604287287</v>
      </c>
      <c r="M5" s="7">
        <v>86.584728498601478</v>
      </c>
      <c r="N5" s="7">
        <v>89.930273775492864</v>
      </c>
      <c r="O5" s="7">
        <v>88.285858177257907</v>
      </c>
      <c r="P5" s="7">
        <v>85.1371038596034</v>
      </c>
      <c r="Q5" s="7">
        <v>80.687973777060023</v>
      </c>
      <c r="R5" s="7">
        <v>85.3755746604009</v>
      </c>
      <c r="S5" s="7">
        <v>7.2222222222222223</v>
      </c>
      <c r="T5" s="7">
        <f t="shared" si="4"/>
        <v>0.55555555555555558</v>
      </c>
      <c r="U5" s="7">
        <v>7</v>
      </c>
      <c r="V5" s="7">
        <v>5</v>
      </c>
      <c r="X5" s="3">
        <v>3</v>
      </c>
      <c r="Y5" s="3" t="str">
        <f t="shared" ref="Y5:Y48" si="7">INDEX($D$3:$R$48,MATCH($X5,$D$3:$D$48,0),2)</f>
        <v>Forte v3 Taco Fiesta part 2</v>
      </c>
      <c r="Z5" s="3" t="str">
        <f t="shared" si="5"/>
        <v>Galit-2014</v>
      </c>
      <c r="AA5" s="5">
        <f t="shared" si="6"/>
        <v>86.744625065083454</v>
      </c>
      <c r="AB5" s="5">
        <f t="shared" si="0"/>
        <v>75.355254928116068</v>
      </c>
      <c r="AC5" s="5">
        <f t="shared" si="0"/>
        <v>80.498873511596372</v>
      </c>
      <c r="AD5" s="5">
        <f t="shared" si="0"/>
        <v>88.125306344765846</v>
      </c>
      <c r="AE5" s="5">
        <f t="shared" si="0"/>
        <v>96.045278683633754</v>
      </c>
      <c r="AF5" s="5">
        <f t="shared" si="0"/>
        <v>94.836037535170334</v>
      </c>
      <c r="AG5" s="5">
        <f t="shared" si="0"/>
        <v>81.70761724269596</v>
      </c>
      <c r="AH5" s="5">
        <f t="shared" si="0"/>
        <v>85.622884472104204</v>
      </c>
      <c r="AI5" s="5">
        <f t="shared" si="0"/>
        <v>78.820960507436752</v>
      </c>
      <c r="AJ5" s="5">
        <f t="shared" si="0"/>
        <v>103.21163983096702</v>
      </c>
    </row>
    <row r="6" spans="1:36" ht="21" customHeight="1" x14ac:dyDescent="0.25">
      <c r="A6" s="7">
        <v>2014</v>
      </c>
      <c r="B6" s="7">
        <v>4</v>
      </c>
      <c r="C6" s="8">
        <f t="shared" si="1"/>
        <v>11</v>
      </c>
      <c r="D6" s="8">
        <f t="shared" si="2"/>
        <v>14</v>
      </c>
      <c r="E6" s="7" t="s">
        <v>3</v>
      </c>
      <c r="F6" s="7" t="s">
        <v>24</v>
      </c>
      <c r="G6" s="7" t="str">
        <f t="shared" si="3"/>
        <v>Muhamad-2014</v>
      </c>
      <c r="H6" s="7">
        <v>39.719259479749425</v>
      </c>
      <c r="I6" s="7">
        <v>60.37109632012222</v>
      </c>
      <c r="J6" s="7">
        <v>67.311053961314883</v>
      </c>
      <c r="K6" s="7">
        <v>72.913567509173959</v>
      </c>
      <c r="L6" s="7">
        <v>82.168731571951014</v>
      </c>
      <c r="M6" s="7">
        <v>84.498751571610129</v>
      </c>
      <c r="N6" s="7">
        <v>82.559434595804476</v>
      </c>
      <c r="O6" s="7">
        <v>90.719866368388466</v>
      </c>
      <c r="P6" s="7">
        <v>71.698770707433937</v>
      </c>
      <c r="Q6" s="7">
        <v>87.994750368120208</v>
      </c>
      <c r="R6" s="7">
        <v>88.840292637018194</v>
      </c>
      <c r="S6" s="7">
        <v>7.5555555555555545</v>
      </c>
      <c r="T6" s="7">
        <f t="shared" si="4"/>
        <v>0.58119658119658113</v>
      </c>
      <c r="U6" s="7">
        <v>4</v>
      </c>
      <c r="V6" s="7">
        <v>7</v>
      </c>
      <c r="X6" s="9">
        <v>4</v>
      </c>
      <c r="Y6" s="9" t="str">
        <f t="shared" si="7"/>
        <v>Rohit's Avocado Farm</v>
      </c>
      <c r="Z6" s="9" t="str">
        <f t="shared" si="5"/>
        <v>Tony-2017</v>
      </c>
      <c r="AA6" s="5">
        <f t="shared" si="6"/>
        <v>89.379442880619806</v>
      </c>
      <c r="AB6" s="5">
        <f t="shared" si="0"/>
        <v>89.505986318840556</v>
      </c>
      <c r="AC6" s="5">
        <f t="shared" si="0"/>
        <v>96.737159046456654</v>
      </c>
      <c r="AD6" s="5">
        <f t="shared" si="0"/>
        <v>99.957876172449673</v>
      </c>
      <c r="AE6" s="5">
        <f t="shared" si="0"/>
        <v>93.289701055700135</v>
      </c>
      <c r="AF6" s="5">
        <f t="shared" si="0"/>
        <v>98.955533768604951</v>
      </c>
      <c r="AG6" s="5">
        <f t="shared" si="0"/>
        <v>95.199406199144462</v>
      </c>
      <c r="AH6" s="5">
        <f t="shared" si="0"/>
        <v>89.277888791854508</v>
      </c>
      <c r="AI6" s="5">
        <f t="shared" si="0"/>
        <v>96.903150003964129</v>
      </c>
      <c r="AJ6" s="5">
        <f t="shared" si="0"/>
        <v>96.903150003964129</v>
      </c>
    </row>
    <row r="7" spans="1:36" ht="21" customHeight="1" x14ac:dyDescent="0.25">
      <c r="A7" s="7">
        <v>2014</v>
      </c>
      <c r="B7" s="7">
        <v>5</v>
      </c>
      <c r="C7" s="8">
        <f t="shared" si="1"/>
        <v>18</v>
      </c>
      <c r="D7" s="8">
        <f t="shared" si="2"/>
        <v>30</v>
      </c>
      <c r="E7" s="7" t="s">
        <v>4</v>
      </c>
      <c r="F7" s="7" t="s">
        <v>25</v>
      </c>
      <c r="G7" s="7" t="str">
        <f t="shared" si="3"/>
        <v>Caryn-2014</v>
      </c>
      <c r="H7" s="7">
        <v>92.574933889359485</v>
      </c>
      <c r="I7" s="7">
        <v>96.667627208832172</v>
      </c>
      <c r="J7" s="7">
        <v>85.488031710798353</v>
      </c>
      <c r="K7" s="7">
        <v>79.086466230062001</v>
      </c>
      <c r="L7" s="7">
        <v>80.221493771524493</v>
      </c>
      <c r="M7" s="7">
        <v>90.205804607603483</v>
      </c>
      <c r="N7" s="7">
        <v>86.0428444592944</v>
      </c>
      <c r="O7" s="7">
        <v>88.133769404205822</v>
      </c>
      <c r="P7" s="7">
        <v>88.458370593981741</v>
      </c>
      <c r="Q7" s="7">
        <v>70.892195072592045</v>
      </c>
      <c r="R7" s="7">
        <v>74.056833647840932</v>
      </c>
      <c r="S7" s="7">
        <v>6.8888888888888884</v>
      </c>
      <c r="T7" s="7">
        <f t="shared" si="4"/>
        <v>0.52991452991452992</v>
      </c>
      <c r="U7" s="7">
        <v>7</v>
      </c>
      <c r="V7" s="7">
        <v>8</v>
      </c>
      <c r="X7" s="3">
        <v>5</v>
      </c>
      <c r="Y7" s="3" t="str">
        <f t="shared" si="7"/>
        <v>0 to 100</v>
      </c>
      <c r="Z7" s="3" t="str">
        <f t="shared" si="5"/>
        <v>Rohit-2015</v>
      </c>
      <c r="AA7" s="5">
        <f t="shared" si="6"/>
        <v>66.559324631495031</v>
      </c>
      <c r="AB7" s="5">
        <f t="shared" si="0"/>
        <v>71.238420401846895</v>
      </c>
      <c r="AC7" s="5">
        <f t="shared" si="0"/>
        <v>85.506173591655681</v>
      </c>
      <c r="AD7" s="5">
        <f t="shared" si="0"/>
        <v>79.091417302654861</v>
      </c>
      <c r="AE7" s="5">
        <f t="shared" si="0"/>
        <v>80.979163047946457</v>
      </c>
      <c r="AF7" s="5">
        <f t="shared" si="0"/>
        <v>86.930905403229517</v>
      </c>
      <c r="AG7" s="5">
        <f t="shared" si="0"/>
        <v>87.692340722861516</v>
      </c>
      <c r="AH7" s="5">
        <f t="shared" si="0"/>
        <v>94.019241942362669</v>
      </c>
      <c r="AI7" s="5">
        <f t="shared" si="0"/>
        <v>102.33311735556391</v>
      </c>
      <c r="AJ7" s="5">
        <f t="shared" si="0"/>
        <v>95.478730337962247</v>
      </c>
    </row>
    <row r="8" spans="1:36" ht="21" customHeight="1" x14ac:dyDescent="0.25">
      <c r="A8" s="7">
        <v>2014</v>
      </c>
      <c r="B8" s="7">
        <v>6</v>
      </c>
      <c r="C8" s="8">
        <f t="shared" si="1"/>
        <v>31</v>
      </c>
      <c r="D8" s="8">
        <f t="shared" si="2"/>
        <v>33</v>
      </c>
      <c r="E8" s="7" t="s">
        <v>5</v>
      </c>
      <c r="F8" s="7" t="s">
        <v>26</v>
      </c>
      <c r="G8" s="7" t="str">
        <f t="shared" si="3"/>
        <v>Akshay-2014</v>
      </c>
      <c r="H8" s="7">
        <v>65.548101273502738</v>
      </c>
      <c r="I8" s="7">
        <v>68.280180521531975</v>
      </c>
      <c r="J8" s="7">
        <v>77.003651586639805</v>
      </c>
      <c r="K8" s="7">
        <v>78.985013118619449</v>
      </c>
      <c r="L8" s="7">
        <v>66.502173925959937</v>
      </c>
      <c r="M8" s="7">
        <v>63.1186501712385</v>
      </c>
      <c r="N8" s="7">
        <v>56.302128373897872</v>
      </c>
      <c r="O8" s="7">
        <v>69.76553332673501</v>
      </c>
      <c r="P8" s="7">
        <v>68.042216404184188</v>
      </c>
      <c r="Q8" s="7">
        <v>73.958407313090419</v>
      </c>
      <c r="R8" s="7">
        <v>70.496301723984828</v>
      </c>
      <c r="S8" s="7">
        <v>5.7777777777777777</v>
      </c>
      <c r="T8" s="7">
        <f t="shared" si="4"/>
        <v>0.44444444444444442</v>
      </c>
      <c r="U8" s="7">
        <v>6</v>
      </c>
      <c r="V8" s="7">
        <v>6</v>
      </c>
      <c r="X8" s="9">
        <v>6</v>
      </c>
      <c r="Y8" s="9" t="str">
        <f t="shared" si="7"/>
        <v>Show me the Evans</v>
      </c>
      <c r="Z8" s="9" t="str">
        <f t="shared" si="5"/>
        <v>Rohit-2016</v>
      </c>
      <c r="AA8" s="5">
        <f t="shared" si="6"/>
        <v>78.658652808329521</v>
      </c>
      <c r="AB8" s="5">
        <f t="shared" si="0"/>
        <v>89.648921405185945</v>
      </c>
      <c r="AC8" s="5">
        <f t="shared" si="0"/>
        <v>94.120287277533834</v>
      </c>
      <c r="AD8" s="5">
        <f t="shared" si="0"/>
        <v>92.094877407431369</v>
      </c>
      <c r="AE8" s="5">
        <f t="shared" si="0"/>
        <v>91.009654749403595</v>
      </c>
      <c r="AF8" s="5">
        <f t="shared" si="0"/>
        <v>102.39715961855879</v>
      </c>
      <c r="AG8" s="5">
        <f t="shared" si="0"/>
        <v>95.599092504556893</v>
      </c>
      <c r="AH8" s="5">
        <f t="shared" si="0"/>
        <v>105.14102005157409</v>
      </c>
      <c r="AI8" s="5">
        <f t="shared" si="0"/>
        <v>103.08508920832597</v>
      </c>
      <c r="AJ8" s="5">
        <f t="shared" si="0"/>
        <v>95.22668598878802</v>
      </c>
    </row>
    <row r="9" spans="1:36" ht="21" customHeight="1" x14ac:dyDescent="0.25">
      <c r="A9" s="7">
        <v>2014</v>
      </c>
      <c r="B9" s="7">
        <v>7</v>
      </c>
      <c r="C9" s="8">
        <f t="shared" si="1"/>
        <v>34</v>
      </c>
      <c r="D9" s="8">
        <f t="shared" si="2"/>
        <v>8</v>
      </c>
      <c r="E9" s="7" t="s">
        <v>6</v>
      </c>
      <c r="F9" s="7" t="s">
        <v>27</v>
      </c>
      <c r="G9" s="7" t="str">
        <f t="shared" si="3"/>
        <v>Tony-2014</v>
      </c>
      <c r="H9" s="7">
        <v>89.008280202803007</v>
      </c>
      <c r="I9" s="7">
        <v>93.294946249476325</v>
      </c>
      <c r="J9" s="7">
        <v>78.59977211760345</v>
      </c>
      <c r="K9" s="7">
        <v>67.186433964027856</v>
      </c>
      <c r="L9" s="7">
        <v>75.830223249896903</v>
      </c>
      <c r="M9" s="7">
        <v>80.742458689069807</v>
      </c>
      <c r="N9" s="7">
        <v>88.343012826506651</v>
      </c>
      <c r="O9" s="7">
        <v>88.819746929980084</v>
      </c>
      <c r="P9" s="7">
        <v>84.367530077986274</v>
      </c>
      <c r="Q9" s="7">
        <v>95.786967514018315</v>
      </c>
      <c r="R9" s="7">
        <v>91.594250747750635</v>
      </c>
      <c r="S9" s="7">
        <v>5.666666666666667</v>
      </c>
      <c r="T9" s="7">
        <f t="shared" si="4"/>
        <v>0.4358974358974359</v>
      </c>
      <c r="U9" s="7">
        <v>7</v>
      </c>
      <c r="V9" s="7">
        <v>4</v>
      </c>
      <c r="X9" s="6">
        <v>7</v>
      </c>
      <c r="Y9" s="6" t="str">
        <f t="shared" si="7"/>
        <v>Avacado Seeds</v>
      </c>
      <c r="Z9" s="6" t="str">
        <f t="shared" si="5"/>
        <v>Rohit-2017</v>
      </c>
      <c r="AA9" s="5">
        <f t="shared" si="6"/>
        <v>107.63787784209615</v>
      </c>
      <c r="AB9" s="5">
        <f t="shared" si="0"/>
        <v>95.092655987025068</v>
      </c>
      <c r="AC9" s="5">
        <f t="shared" si="0"/>
        <v>103.11139337381189</v>
      </c>
      <c r="AD9" s="5">
        <f t="shared" si="0"/>
        <v>108.43515641243737</v>
      </c>
      <c r="AE9" s="5">
        <f t="shared" si="0"/>
        <v>106.6649148576173</v>
      </c>
      <c r="AF9" s="5">
        <f t="shared" si="0"/>
        <v>95.724251778203367</v>
      </c>
      <c r="AG9" s="5">
        <f t="shared" si="0"/>
        <v>102.80913620846437</v>
      </c>
      <c r="AH9" s="5">
        <f t="shared" si="0"/>
        <v>102.74660379721669</v>
      </c>
      <c r="AI9" s="5">
        <f t="shared" si="0"/>
        <v>92.234025941380892</v>
      </c>
      <c r="AJ9" s="5">
        <f t="shared" si="0"/>
        <v>92.234025941380892</v>
      </c>
    </row>
    <row r="10" spans="1:36" ht="21" customHeight="1" x14ac:dyDescent="0.25">
      <c r="A10" s="7">
        <v>2014</v>
      </c>
      <c r="B10" s="7">
        <v>8</v>
      </c>
      <c r="C10" s="8">
        <f t="shared" si="1"/>
        <v>36</v>
      </c>
      <c r="D10" s="8">
        <f t="shared" si="2"/>
        <v>16</v>
      </c>
      <c r="E10" s="7" t="s">
        <v>29</v>
      </c>
      <c r="F10" s="7" t="s">
        <v>28</v>
      </c>
      <c r="G10" s="7" t="str">
        <f t="shared" si="3"/>
        <v>Pranay-2014</v>
      </c>
      <c r="H10" s="7">
        <v>72.067611408199639</v>
      </c>
      <c r="I10" s="7">
        <v>76.834902652357115</v>
      </c>
      <c r="J10" s="7">
        <v>87.167566733683429</v>
      </c>
      <c r="K10" s="7">
        <v>85.037643039457947</v>
      </c>
      <c r="L10" s="7">
        <v>87.567394790978867</v>
      </c>
      <c r="M10" s="7">
        <v>94.20954159282519</v>
      </c>
      <c r="N10" s="7">
        <v>89.569033368141291</v>
      </c>
      <c r="O10" s="7">
        <v>95.623339468179068</v>
      </c>
      <c r="P10" s="7">
        <v>81.289039034222625</v>
      </c>
      <c r="Q10" s="7">
        <v>86.106871880484761</v>
      </c>
      <c r="R10" s="7">
        <v>88.455403734703609</v>
      </c>
      <c r="S10" s="7">
        <v>5.4444444444444446</v>
      </c>
      <c r="T10" s="7">
        <f t="shared" si="4"/>
        <v>0.41880341880341881</v>
      </c>
      <c r="U10" s="7">
        <v>8</v>
      </c>
      <c r="V10" s="7">
        <v>3</v>
      </c>
      <c r="X10" s="9">
        <v>8</v>
      </c>
      <c r="Y10" s="9" t="str">
        <f t="shared" si="7"/>
        <v>Welker? I Hardly Know Her</v>
      </c>
      <c r="Z10" s="9" t="str">
        <f t="shared" si="5"/>
        <v>Tony-2014</v>
      </c>
      <c r="AA10" s="5">
        <f t="shared" si="6"/>
        <v>93.294946249476325</v>
      </c>
      <c r="AB10" s="5">
        <f t="shared" si="0"/>
        <v>78.59977211760345</v>
      </c>
      <c r="AC10" s="5">
        <f t="shared" si="0"/>
        <v>67.186433964027856</v>
      </c>
      <c r="AD10" s="5">
        <f t="shared" si="0"/>
        <v>75.830223249896903</v>
      </c>
      <c r="AE10" s="5">
        <f t="shared" si="0"/>
        <v>80.742458689069807</v>
      </c>
      <c r="AF10" s="5">
        <f t="shared" si="0"/>
        <v>88.343012826506651</v>
      </c>
      <c r="AG10" s="5">
        <f t="shared" si="0"/>
        <v>88.819746929980084</v>
      </c>
      <c r="AH10" s="5">
        <f t="shared" si="0"/>
        <v>84.367530077986274</v>
      </c>
      <c r="AI10" s="5">
        <f t="shared" si="0"/>
        <v>95.786967514018315</v>
      </c>
      <c r="AJ10" s="5">
        <f t="shared" si="0"/>
        <v>91.594250747750635</v>
      </c>
    </row>
    <row r="11" spans="1:36" ht="21" customHeight="1" x14ac:dyDescent="0.25">
      <c r="A11" s="7">
        <v>2014</v>
      </c>
      <c r="B11" s="7">
        <v>9</v>
      </c>
      <c r="C11" s="8">
        <f t="shared" si="1"/>
        <v>40</v>
      </c>
      <c r="D11" s="8">
        <f t="shared" si="2"/>
        <v>32</v>
      </c>
      <c r="E11" s="7" t="s">
        <v>7</v>
      </c>
      <c r="F11" s="7" t="s">
        <v>31</v>
      </c>
      <c r="G11" s="7" t="str">
        <f t="shared" si="3"/>
        <v>Jeff-2014</v>
      </c>
      <c r="H11" s="7">
        <v>76.324030028614203</v>
      </c>
      <c r="I11" s="7">
        <v>57.222298464980568</v>
      </c>
      <c r="J11" s="7">
        <v>74.464779341596994</v>
      </c>
      <c r="K11" s="7">
        <v>78.968557742426825</v>
      </c>
      <c r="L11" s="7">
        <v>64.525063406108657</v>
      </c>
      <c r="M11" s="7">
        <v>70.349933677286614</v>
      </c>
      <c r="N11" s="7">
        <v>55.811728308515043</v>
      </c>
      <c r="O11" s="7">
        <v>70.471156989015611</v>
      </c>
      <c r="P11" s="7">
        <v>58.301939166345988</v>
      </c>
      <c r="Q11" s="7">
        <v>72.549301087336673</v>
      </c>
      <c r="R11" s="7">
        <v>73.60122143113324</v>
      </c>
      <c r="S11" s="7">
        <v>4.4444444444444446</v>
      </c>
      <c r="T11" s="7">
        <f t="shared" si="4"/>
        <v>0.34188034188034189</v>
      </c>
      <c r="U11" s="7">
        <v>6</v>
      </c>
      <c r="V11" s="7">
        <v>9</v>
      </c>
      <c r="X11" s="3">
        <v>9</v>
      </c>
      <c r="Y11" s="3" t="str">
        <f t="shared" si="7"/>
        <v>Fae Cthae</v>
      </c>
      <c r="Z11" s="3" t="str">
        <f t="shared" si="5"/>
        <v>Sherwin-2016</v>
      </c>
      <c r="AA11" s="5">
        <f t="shared" si="6"/>
        <v>93.885019940142115</v>
      </c>
      <c r="AB11" s="5">
        <f t="shared" si="0"/>
        <v>97.650105919862582</v>
      </c>
      <c r="AC11" s="5">
        <f t="shared" si="0"/>
        <v>73.669756581460135</v>
      </c>
      <c r="AD11" s="5">
        <f t="shared" si="0"/>
        <v>83.111682300316374</v>
      </c>
      <c r="AE11" s="5">
        <f t="shared" si="0"/>
        <v>75.216803914630816</v>
      </c>
      <c r="AF11" s="5">
        <f t="shared" si="0"/>
        <v>82.635212988723865</v>
      </c>
      <c r="AG11" s="5">
        <f t="shared" si="0"/>
        <v>94.749083346969798</v>
      </c>
      <c r="AH11" s="5">
        <f t="shared" si="0"/>
        <v>92.072319455448124</v>
      </c>
      <c r="AI11" s="5">
        <f t="shared" si="0"/>
        <v>86.940975841157865</v>
      </c>
      <c r="AJ11" s="5">
        <f t="shared" si="0"/>
        <v>91.505458137399131</v>
      </c>
    </row>
    <row r="12" spans="1:36" ht="21" customHeight="1" x14ac:dyDescent="0.25">
      <c r="A12" s="7">
        <v>2014</v>
      </c>
      <c r="B12" s="7">
        <v>10</v>
      </c>
      <c r="C12" s="8">
        <f t="shared" si="1"/>
        <v>39</v>
      </c>
      <c r="D12" s="8">
        <f t="shared" si="2"/>
        <v>44</v>
      </c>
      <c r="E12" s="7" t="s">
        <v>33</v>
      </c>
      <c r="F12" s="7" t="s">
        <v>32</v>
      </c>
      <c r="G12" s="7" t="str">
        <f t="shared" si="3"/>
        <v>Will-2014</v>
      </c>
      <c r="H12" s="7">
        <v>67.936528273374236</v>
      </c>
      <c r="I12" s="7">
        <v>79.767252679339464</v>
      </c>
      <c r="J12" s="7">
        <v>84.091999142638358</v>
      </c>
      <c r="K12" s="7">
        <v>75.063555663255869</v>
      </c>
      <c r="L12" s="7">
        <v>77.288670868565688</v>
      </c>
      <c r="M12" s="7">
        <v>42.322639344810867</v>
      </c>
      <c r="N12" s="7">
        <v>54.057014927774553</v>
      </c>
      <c r="O12" s="7">
        <v>56.811240471678275</v>
      </c>
      <c r="P12" s="7">
        <v>61.525768380103479</v>
      </c>
      <c r="Q12" s="7">
        <v>62.618696822980752</v>
      </c>
      <c r="R12" s="7">
        <v>59.329142441202279</v>
      </c>
      <c r="S12" s="7">
        <v>4.666666666666667</v>
      </c>
      <c r="T12" s="7">
        <f t="shared" si="4"/>
        <v>0.35897435897435898</v>
      </c>
      <c r="U12" s="7">
        <v>4</v>
      </c>
      <c r="V12" s="7">
        <v>10</v>
      </c>
      <c r="X12" s="9">
        <v>10</v>
      </c>
      <c r="Y12" s="9" t="str">
        <f t="shared" si="7"/>
        <v>Taniquetil Eagles</v>
      </c>
      <c r="Z12" s="9" t="str">
        <f t="shared" si="5"/>
        <v>MattP-2016</v>
      </c>
      <c r="AA12" s="5">
        <f t="shared" si="6"/>
        <v>110.53467811481752</v>
      </c>
      <c r="AB12" s="5">
        <f t="shared" si="0"/>
        <v>109.67798567945444</v>
      </c>
      <c r="AC12" s="5">
        <f t="shared" si="0"/>
        <v>105.9439284411805</v>
      </c>
      <c r="AD12" s="5">
        <f t="shared" si="0"/>
        <v>114.96906432406287</v>
      </c>
      <c r="AE12" s="5">
        <f t="shared" si="0"/>
        <v>96.820852906478677</v>
      </c>
      <c r="AF12" s="5">
        <f t="shared" si="0"/>
        <v>92.105192334499506</v>
      </c>
      <c r="AG12" s="5">
        <f t="shared" si="0"/>
        <v>99.210682552298337</v>
      </c>
      <c r="AH12" s="5">
        <f t="shared" si="0"/>
        <v>90.108597917278146</v>
      </c>
      <c r="AI12" s="5">
        <f t="shared" si="0"/>
        <v>95.070514906432038</v>
      </c>
      <c r="AJ12" s="5">
        <f t="shared" si="0"/>
        <v>90.637548236234466</v>
      </c>
    </row>
    <row r="13" spans="1:36" ht="21" customHeight="1" x14ac:dyDescent="0.25">
      <c r="A13" s="1">
        <v>2015</v>
      </c>
      <c r="B13" s="1">
        <v>1</v>
      </c>
      <c r="C13" s="8">
        <f t="shared" si="1"/>
        <v>1</v>
      </c>
      <c r="D13" s="8">
        <f t="shared" si="2"/>
        <v>2</v>
      </c>
      <c r="E13" s="1" t="s">
        <v>12</v>
      </c>
      <c r="F13" s="1" t="s">
        <v>28</v>
      </c>
      <c r="G13" s="1" t="str">
        <f t="shared" si="3"/>
        <v>Pranay-2015</v>
      </c>
      <c r="H13" s="1">
        <v>107.37871612577005</v>
      </c>
      <c r="I13" s="1">
        <v>85.328830298823149</v>
      </c>
      <c r="J13" s="1">
        <v>95.217789751420042</v>
      </c>
      <c r="K13" s="1">
        <v>86.256201079242302</v>
      </c>
      <c r="L13" s="1">
        <v>92.996449816342988</v>
      </c>
      <c r="M13" s="1">
        <v>91.059515455974804</v>
      </c>
      <c r="N13" s="1">
        <v>97.276191992418333</v>
      </c>
      <c r="O13" s="1">
        <v>100.76443915904581</v>
      </c>
      <c r="P13" s="1">
        <v>102.14106022978487</v>
      </c>
      <c r="Q13" s="1">
        <v>107.3174336526064</v>
      </c>
      <c r="R13" s="1">
        <v>108.44858076760882</v>
      </c>
      <c r="S13" s="1">
        <v>10.000000000000002</v>
      </c>
      <c r="T13" s="1">
        <f t="shared" si="4"/>
        <v>0.76923076923076938</v>
      </c>
      <c r="U13" s="1">
        <v>6</v>
      </c>
      <c r="V13" s="1">
        <v>3</v>
      </c>
      <c r="X13" s="3">
        <v>11</v>
      </c>
      <c r="Y13" s="3" t="str">
        <f t="shared" si="7"/>
        <v>Gotta Catch Jamaal!</v>
      </c>
      <c r="Z13" s="3" t="str">
        <f t="shared" si="5"/>
        <v>Tony-2016</v>
      </c>
      <c r="AA13" s="5">
        <f t="shared" si="6"/>
        <v>91.586349114063978</v>
      </c>
      <c r="AB13" s="5">
        <f t="shared" si="0"/>
        <v>99.599497354109175</v>
      </c>
      <c r="AC13" s="5">
        <f t="shared" si="0"/>
        <v>96.673420911520552</v>
      </c>
      <c r="AD13" s="5">
        <f t="shared" si="0"/>
        <v>86.537240201916163</v>
      </c>
      <c r="AE13" s="5">
        <f t="shared" si="0"/>
        <v>73.729912883610396</v>
      </c>
      <c r="AF13" s="5">
        <f t="shared" si="0"/>
        <v>67.742328898449458</v>
      </c>
      <c r="AG13" s="5">
        <f t="shared" si="0"/>
        <v>76.256486471009424</v>
      </c>
      <c r="AH13" s="5">
        <f t="shared" si="0"/>
        <v>82.344587684958611</v>
      </c>
      <c r="AI13" s="5">
        <f t="shared" si="0"/>
        <v>84.451487140924286</v>
      </c>
      <c r="AJ13" s="5">
        <f t="shared" si="0"/>
        <v>90.159563874519463</v>
      </c>
    </row>
    <row r="14" spans="1:36" ht="21" customHeight="1" x14ac:dyDescent="0.25">
      <c r="A14" s="1">
        <v>2015</v>
      </c>
      <c r="B14" s="1">
        <v>2</v>
      </c>
      <c r="C14" s="8">
        <f t="shared" si="1"/>
        <v>10</v>
      </c>
      <c r="D14" s="8">
        <f t="shared" si="2"/>
        <v>20</v>
      </c>
      <c r="E14" s="1" t="s">
        <v>10</v>
      </c>
      <c r="F14" s="1" t="s">
        <v>26</v>
      </c>
      <c r="G14" s="1" t="str">
        <f t="shared" si="3"/>
        <v>Akshay-2015</v>
      </c>
      <c r="H14" s="1">
        <v>126.11973571489759</v>
      </c>
      <c r="I14" s="1">
        <v>54.924740803344307</v>
      </c>
      <c r="J14" s="1">
        <v>62.246484828414381</v>
      </c>
      <c r="K14" s="1">
        <v>64.479416948983697</v>
      </c>
      <c r="L14" s="1">
        <v>67.779026848681781</v>
      </c>
      <c r="M14" s="1">
        <v>78.096420807947709</v>
      </c>
      <c r="N14" s="1">
        <v>78.677556922972997</v>
      </c>
      <c r="O14" s="1">
        <v>83.86770382235413</v>
      </c>
      <c r="P14" s="1">
        <v>76.255670822224417</v>
      </c>
      <c r="Q14" s="1">
        <v>79.820490064301353</v>
      </c>
      <c r="R14" s="1">
        <v>84.733686701843226</v>
      </c>
      <c r="S14" s="1">
        <v>7.7692307692307701</v>
      </c>
      <c r="T14" s="1">
        <f t="shared" si="4"/>
        <v>0.59763313609467461</v>
      </c>
      <c r="U14" s="1">
        <v>6</v>
      </c>
      <c r="V14" s="1">
        <v>2</v>
      </c>
      <c r="X14" s="6">
        <v>12</v>
      </c>
      <c r="Y14" s="6" t="str">
        <f t="shared" si="7"/>
        <v>Flacco's  Favorite</v>
      </c>
      <c r="Z14" s="6" t="str">
        <f t="shared" si="5"/>
        <v>Caryn-2016</v>
      </c>
      <c r="AA14" s="5">
        <f t="shared" si="6"/>
        <v>71.207616847902869</v>
      </c>
      <c r="AB14" s="5">
        <f t="shared" si="0"/>
        <v>62.565963379889354</v>
      </c>
      <c r="AC14" s="5">
        <f t="shared" si="0"/>
        <v>59.166296936416657</v>
      </c>
      <c r="AD14" s="5">
        <f t="shared" si="0"/>
        <v>65.993418115329789</v>
      </c>
      <c r="AE14" s="5">
        <f t="shared" si="0"/>
        <v>76.126133167428918</v>
      </c>
      <c r="AF14" s="5">
        <f t="shared" si="0"/>
        <v>82.999734048318956</v>
      </c>
      <c r="AG14" s="5">
        <f t="shared" si="0"/>
        <v>90.528509018172684</v>
      </c>
      <c r="AH14" s="5">
        <f t="shared" si="0"/>
        <v>85.362250728657642</v>
      </c>
      <c r="AI14" s="5">
        <f t="shared" si="0"/>
        <v>82.567820277140711</v>
      </c>
      <c r="AJ14" s="5">
        <f t="shared" si="0"/>
        <v>89.018900439733244</v>
      </c>
    </row>
    <row r="15" spans="1:36" ht="21" customHeight="1" x14ac:dyDescent="0.25">
      <c r="A15" s="1">
        <v>2015</v>
      </c>
      <c r="B15" s="1">
        <v>3</v>
      </c>
      <c r="C15" s="8">
        <f t="shared" si="1"/>
        <v>15</v>
      </c>
      <c r="D15" s="8">
        <f t="shared" si="2"/>
        <v>21</v>
      </c>
      <c r="E15" s="1" t="s">
        <v>9</v>
      </c>
      <c r="F15" s="1" t="s">
        <v>34</v>
      </c>
      <c r="G15" s="1" t="str">
        <f t="shared" si="3"/>
        <v>Sherwin-2015</v>
      </c>
      <c r="H15" s="1">
        <v>103.98785157118134</v>
      </c>
      <c r="I15" s="1">
        <v>102.95986598801611</v>
      </c>
      <c r="J15" s="1">
        <v>90.378923059833511</v>
      </c>
      <c r="K15" s="1">
        <v>104.10800471598591</v>
      </c>
      <c r="L15" s="1">
        <v>93.996394061274003</v>
      </c>
      <c r="M15" s="1">
        <v>109.58621616884078</v>
      </c>
      <c r="N15" s="1">
        <v>103.81302980736275</v>
      </c>
      <c r="O15" s="1">
        <v>99.778443060484392</v>
      </c>
      <c r="P15" s="1">
        <v>84.343214019337097</v>
      </c>
      <c r="Q15" s="1">
        <v>81.27186706033514</v>
      </c>
      <c r="R15" s="1">
        <v>83.838219102116454</v>
      </c>
      <c r="S15" s="1">
        <v>7.3076923076923066</v>
      </c>
      <c r="T15" s="1">
        <f t="shared" si="4"/>
        <v>0.56213017751479277</v>
      </c>
      <c r="U15" s="1">
        <v>9</v>
      </c>
      <c r="V15" s="1">
        <v>1</v>
      </c>
      <c r="X15" s="3">
        <v>13</v>
      </c>
      <c r="Y15" s="3" t="str">
        <f t="shared" si="7"/>
        <v>Last Manning Standin</v>
      </c>
      <c r="Z15" s="3" t="str">
        <f t="shared" si="5"/>
        <v>Pranay-2016</v>
      </c>
      <c r="AA15" s="5">
        <f t="shared" si="6"/>
        <v>84.74894553300274</v>
      </c>
      <c r="AB15" s="5">
        <f t="shared" si="0"/>
        <v>96.286891223218717</v>
      </c>
      <c r="AC15" s="5">
        <f t="shared" si="0"/>
        <v>85.084786390333448</v>
      </c>
      <c r="AD15" s="5">
        <f t="shared" si="0"/>
        <v>90.879936386885319</v>
      </c>
      <c r="AE15" s="5">
        <f t="shared" si="0"/>
        <v>100.88770819645798</v>
      </c>
      <c r="AF15" s="5">
        <f t="shared" si="0"/>
        <v>90.51083549752444</v>
      </c>
      <c r="AG15" s="5">
        <f t="shared" si="0"/>
        <v>94.743572370059752</v>
      </c>
      <c r="AH15" s="5">
        <f t="shared" si="0"/>
        <v>83.030883417075074</v>
      </c>
      <c r="AI15" s="5">
        <f t="shared" si="0"/>
        <v>89.45096070040654</v>
      </c>
      <c r="AJ15" s="5">
        <f t="shared" si="0"/>
        <v>88.843689938269961</v>
      </c>
    </row>
    <row r="16" spans="1:36" ht="21" customHeight="1" x14ac:dyDescent="0.25">
      <c r="A16" s="1">
        <v>2015</v>
      </c>
      <c r="B16" s="1">
        <v>4</v>
      </c>
      <c r="C16" s="8">
        <f t="shared" si="1"/>
        <v>25</v>
      </c>
      <c r="D16" s="8">
        <f t="shared" si="2"/>
        <v>5</v>
      </c>
      <c r="E16" s="1" t="s">
        <v>35</v>
      </c>
      <c r="F16" s="1" t="s">
        <v>21</v>
      </c>
      <c r="G16" s="1" t="str">
        <f t="shared" si="3"/>
        <v>Rohit-2015</v>
      </c>
      <c r="H16" s="1">
        <v>72.988739492412208</v>
      </c>
      <c r="I16" s="1">
        <v>66.559324631495031</v>
      </c>
      <c r="J16" s="1">
        <v>71.238420401846895</v>
      </c>
      <c r="K16" s="1">
        <v>85.506173591655681</v>
      </c>
      <c r="L16" s="1">
        <v>79.091417302654861</v>
      </c>
      <c r="M16" s="1">
        <v>80.979163047946457</v>
      </c>
      <c r="N16" s="1">
        <v>86.930905403229517</v>
      </c>
      <c r="O16" s="1">
        <v>87.692340722861516</v>
      </c>
      <c r="P16" s="1">
        <v>94.019241942362669</v>
      </c>
      <c r="Q16" s="1">
        <v>102.33311735556391</v>
      </c>
      <c r="R16" s="1">
        <v>95.478730337962247</v>
      </c>
      <c r="S16" s="1">
        <v>6.1538461538461533</v>
      </c>
      <c r="T16" s="1">
        <f t="shared" si="4"/>
        <v>0.47337278106508873</v>
      </c>
      <c r="U16" s="1">
        <v>11</v>
      </c>
      <c r="V16" s="1">
        <v>7</v>
      </c>
      <c r="X16" s="3">
        <v>14</v>
      </c>
      <c r="Y16" s="3" t="str">
        <f t="shared" si="7"/>
        <v>I'm About To Go H.A.M</v>
      </c>
      <c r="Z16" s="3" t="str">
        <f t="shared" si="5"/>
        <v>Muhamad-2014</v>
      </c>
      <c r="AA16" s="5">
        <f t="shared" si="6"/>
        <v>60.37109632012222</v>
      </c>
      <c r="AB16" s="5">
        <f t="shared" si="0"/>
        <v>67.311053961314883</v>
      </c>
      <c r="AC16" s="5">
        <f t="shared" si="0"/>
        <v>72.913567509173959</v>
      </c>
      <c r="AD16" s="5">
        <f t="shared" si="0"/>
        <v>82.168731571951014</v>
      </c>
      <c r="AE16" s="5">
        <f t="shared" si="0"/>
        <v>84.498751571610129</v>
      </c>
      <c r="AF16" s="5">
        <f t="shared" si="0"/>
        <v>82.559434595804476</v>
      </c>
      <c r="AG16" s="5">
        <f t="shared" si="0"/>
        <v>90.719866368388466</v>
      </c>
      <c r="AH16" s="5">
        <f t="shared" si="0"/>
        <v>71.698770707433937</v>
      </c>
      <c r="AI16" s="5">
        <f t="shared" si="0"/>
        <v>87.994750368120208</v>
      </c>
      <c r="AJ16" s="5">
        <f t="shared" si="0"/>
        <v>88.840292637018194</v>
      </c>
    </row>
    <row r="17" spans="1:36" ht="21" customHeight="1" x14ac:dyDescent="0.25">
      <c r="A17" s="1">
        <v>2015</v>
      </c>
      <c r="B17" s="1">
        <v>5</v>
      </c>
      <c r="C17" s="8">
        <f t="shared" si="1"/>
        <v>8</v>
      </c>
      <c r="D17" s="8">
        <f t="shared" si="2"/>
        <v>26</v>
      </c>
      <c r="E17" s="1" t="s">
        <v>11</v>
      </c>
      <c r="F17" s="1" t="s">
        <v>22</v>
      </c>
      <c r="G17" s="1" t="str">
        <f t="shared" si="3"/>
        <v>Galit-2015</v>
      </c>
      <c r="H17" s="1">
        <v>84.516465874821847</v>
      </c>
      <c r="I17" s="1">
        <v>84.882454536962229</v>
      </c>
      <c r="J17" s="1">
        <v>86.064760061130301</v>
      </c>
      <c r="K17" s="1">
        <v>78.75210115621222</v>
      </c>
      <c r="L17" s="1">
        <v>66.956497040088195</v>
      </c>
      <c r="M17" s="1">
        <v>66.437462920952214</v>
      </c>
      <c r="N17" s="1">
        <v>78.228638843867103</v>
      </c>
      <c r="O17" s="1">
        <v>63.389129988530456</v>
      </c>
      <c r="P17" s="1">
        <v>59.173194556058334</v>
      </c>
      <c r="Q17" s="1">
        <v>72.865296900426202</v>
      </c>
      <c r="R17" s="1">
        <v>79.575397783825238</v>
      </c>
      <c r="S17" s="1">
        <v>8.3076923076923084</v>
      </c>
      <c r="T17" s="1">
        <f t="shared" si="4"/>
        <v>0.63905325443786987</v>
      </c>
      <c r="U17" s="1">
        <v>6</v>
      </c>
      <c r="V17" s="1">
        <v>11</v>
      </c>
      <c r="X17" s="3">
        <v>15</v>
      </c>
      <c r="Y17" s="3" t="str">
        <f t="shared" si="7"/>
        <v>Do You Even Lift?</v>
      </c>
      <c r="Z17" s="3" t="str">
        <f t="shared" si="5"/>
        <v>Charles-2015</v>
      </c>
      <c r="AA17" s="5">
        <f t="shared" si="6"/>
        <v>92.47300621864116</v>
      </c>
      <c r="AB17" s="5">
        <f t="shared" si="0"/>
        <v>81.655611520562687</v>
      </c>
      <c r="AC17" s="5">
        <f t="shared" si="0"/>
        <v>91.386069592539215</v>
      </c>
      <c r="AD17" s="5">
        <f t="shared" si="0"/>
        <v>76.194631108053073</v>
      </c>
      <c r="AE17" s="5">
        <f t="shared" si="0"/>
        <v>90.422586354085468</v>
      </c>
      <c r="AF17" s="5">
        <f t="shared" si="0"/>
        <v>89.003404419312218</v>
      </c>
      <c r="AG17" s="5">
        <f t="shared" si="0"/>
        <v>81.627813300171226</v>
      </c>
      <c r="AH17" s="5">
        <f t="shared" si="0"/>
        <v>88.832488298583343</v>
      </c>
      <c r="AI17" s="5">
        <f t="shared" si="0"/>
        <v>89.584523299494037</v>
      </c>
      <c r="AJ17" s="5">
        <f t="shared" si="0"/>
        <v>88.817246231360656</v>
      </c>
    </row>
    <row r="18" spans="1:36" x14ac:dyDescent="0.25">
      <c r="A18" s="1">
        <v>2015</v>
      </c>
      <c r="B18" s="1">
        <v>6</v>
      </c>
      <c r="C18" s="8">
        <f t="shared" si="1"/>
        <v>5</v>
      </c>
      <c r="D18" s="8">
        <f t="shared" si="2"/>
        <v>15</v>
      </c>
      <c r="E18" s="1" t="s">
        <v>41</v>
      </c>
      <c r="F18" s="1" t="s">
        <v>36</v>
      </c>
      <c r="G18" s="1" t="str">
        <f t="shared" si="3"/>
        <v>Charles-2015</v>
      </c>
      <c r="H18" s="1">
        <v>90.363759796730392</v>
      </c>
      <c r="I18" s="1">
        <v>92.47300621864116</v>
      </c>
      <c r="J18" s="1">
        <v>81.655611520562687</v>
      </c>
      <c r="K18" s="1">
        <v>91.386069592539215</v>
      </c>
      <c r="L18" s="1">
        <v>76.194631108053073</v>
      </c>
      <c r="M18" s="1">
        <v>90.422586354085468</v>
      </c>
      <c r="N18" s="1">
        <v>89.003404419312218</v>
      </c>
      <c r="O18" s="1">
        <v>81.627813300171226</v>
      </c>
      <c r="P18" s="1">
        <v>88.832488298583343</v>
      </c>
      <c r="Q18" s="1">
        <v>89.584523299494037</v>
      </c>
      <c r="R18" s="1">
        <v>88.817246231360656</v>
      </c>
      <c r="S18" s="1">
        <v>9</v>
      </c>
      <c r="T18" s="1">
        <f t="shared" si="4"/>
        <v>0.69230769230769229</v>
      </c>
      <c r="U18" s="1">
        <v>9</v>
      </c>
      <c r="V18" s="1">
        <v>4</v>
      </c>
      <c r="X18" s="3">
        <v>16</v>
      </c>
      <c r="Y18" s="3" t="str">
        <f t="shared" si="7"/>
        <v>Team Rao</v>
      </c>
      <c r="Z18" s="3" t="str">
        <f t="shared" si="5"/>
        <v>Pranay-2014</v>
      </c>
      <c r="AA18" s="5">
        <f t="shared" si="6"/>
        <v>76.834902652357115</v>
      </c>
      <c r="AB18" s="5">
        <f t="shared" si="0"/>
        <v>87.167566733683429</v>
      </c>
      <c r="AC18" s="5">
        <f t="shared" si="0"/>
        <v>85.037643039457947</v>
      </c>
      <c r="AD18" s="5">
        <f t="shared" si="0"/>
        <v>87.567394790978867</v>
      </c>
      <c r="AE18" s="5">
        <f t="shared" si="0"/>
        <v>94.20954159282519</v>
      </c>
      <c r="AF18" s="5">
        <f t="shared" si="0"/>
        <v>89.569033368141291</v>
      </c>
      <c r="AG18" s="5">
        <f t="shared" si="0"/>
        <v>95.623339468179068</v>
      </c>
      <c r="AH18" s="5">
        <f t="shared" si="0"/>
        <v>81.289039034222625</v>
      </c>
      <c r="AI18" s="5">
        <f t="shared" si="0"/>
        <v>86.106871880484761</v>
      </c>
      <c r="AJ18" s="5">
        <f t="shared" si="0"/>
        <v>88.455403734703609</v>
      </c>
    </row>
    <row r="19" spans="1:36" x14ac:dyDescent="0.25">
      <c r="A19" s="1">
        <v>2015</v>
      </c>
      <c r="B19" s="1">
        <v>7</v>
      </c>
      <c r="C19" s="8">
        <f t="shared" si="1"/>
        <v>32</v>
      </c>
      <c r="D19" s="8">
        <f t="shared" si="2"/>
        <v>17</v>
      </c>
      <c r="E19" s="1" t="s">
        <v>42</v>
      </c>
      <c r="F19" s="1" t="s">
        <v>37</v>
      </c>
      <c r="G19" s="1" t="str">
        <f t="shared" si="3"/>
        <v>Mili/Vinay-2015</v>
      </c>
      <c r="H19" s="1">
        <v>78.878308006958889</v>
      </c>
      <c r="I19" s="1">
        <v>60.84709964458844</v>
      </c>
      <c r="J19" s="1">
        <v>65.379372204147813</v>
      </c>
      <c r="K19" s="1">
        <v>68.775548560835801</v>
      </c>
      <c r="L19" s="1">
        <v>75.56881590613645</v>
      </c>
      <c r="M19" s="1">
        <v>70.382756944067921</v>
      </c>
      <c r="N19" s="1">
        <v>75.318896531445503</v>
      </c>
      <c r="O19" s="1">
        <v>74.826064297827585</v>
      </c>
      <c r="P19" s="1">
        <v>86.028114633274399</v>
      </c>
      <c r="Q19" s="1">
        <v>90.73400662979185</v>
      </c>
      <c r="R19" s="1">
        <v>87.461258475657345</v>
      </c>
      <c r="S19" s="1">
        <v>5.7692307692307701</v>
      </c>
      <c r="T19" s="1">
        <f t="shared" si="4"/>
        <v>0.44378698224852076</v>
      </c>
      <c r="U19" s="1">
        <v>8</v>
      </c>
      <c r="V19" s="1">
        <v>5</v>
      </c>
      <c r="X19" s="3">
        <v>17</v>
      </c>
      <c r="Y19" s="3" t="str">
        <f t="shared" si="7"/>
        <v>Team  Suckerpunch</v>
      </c>
      <c r="Z19" s="3" t="str">
        <f t="shared" si="5"/>
        <v>Mili/Vinay-2015</v>
      </c>
      <c r="AA19" s="5">
        <f t="shared" si="6"/>
        <v>60.84709964458844</v>
      </c>
      <c r="AB19" s="5">
        <f t="shared" si="6"/>
        <v>65.379372204147813</v>
      </c>
      <c r="AC19" s="5">
        <f t="shared" si="6"/>
        <v>68.775548560835801</v>
      </c>
      <c r="AD19" s="5">
        <f t="shared" si="6"/>
        <v>75.56881590613645</v>
      </c>
      <c r="AE19" s="5">
        <f t="shared" si="6"/>
        <v>70.382756944067921</v>
      </c>
      <c r="AF19" s="5">
        <f t="shared" si="6"/>
        <v>75.318896531445503</v>
      </c>
      <c r="AG19" s="5">
        <f t="shared" si="6"/>
        <v>74.826064297827585</v>
      </c>
      <c r="AH19" s="5">
        <f t="shared" si="6"/>
        <v>86.028114633274399</v>
      </c>
      <c r="AI19" s="5">
        <f t="shared" si="6"/>
        <v>90.73400662979185</v>
      </c>
      <c r="AJ19" s="5">
        <f t="shared" si="6"/>
        <v>87.461258475657345</v>
      </c>
    </row>
    <row r="20" spans="1:36" x14ac:dyDescent="0.25">
      <c r="A20" s="1">
        <v>2015</v>
      </c>
      <c r="B20" s="1">
        <v>8</v>
      </c>
      <c r="C20" s="8">
        <f t="shared" si="1"/>
        <v>35</v>
      </c>
      <c r="D20" s="8">
        <f t="shared" si="2"/>
        <v>37</v>
      </c>
      <c r="E20" s="1" t="s">
        <v>7</v>
      </c>
      <c r="F20" s="1" t="s">
        <v>31</v>
      </c>
      <c r="G20" s="1" t="str">
        <f t="shared" si="3"/>
        <v>Jeff-2015</v>
      </c>
      <c r="H20" s="1">
        <v>73.315740528415617</v>
      </c>
      <c r="I20" s="1">
        <v>76.803515487789127</v>
      </c>
      <c r="J20" s="1">
        <v>88.612487233196589</v>
      </c>
      <c r="K20" s="1">
        <v>83.714265162522622</v>
      </c>
      <c r="L20" s="1">
        <v>94.173098361299822</v>
      </c>
      <c r="M20" s="1">
        <v>84.567406073747094</v>
      </c>
      <c r="N20" s="1">
        <v>71.985656001533414</v>
      </c>
      <c r="O20" s="1">
        <v>67.228322743757289</v>
      </c>
      <c r="P20" s="1">
        <v>68.828109891853302</v>
      </c>
      <c r="Q20" s="1">
        <v>72.214017764586103</v>
      </c>
      <c r="R20" s="1">
        <v>65.718175031880293</v>
      </c>
      <c r="S20" s="1">
        <v>5.6153846153846159</v>
      </c>
      <c r="T20" s="1">
        <f t="shared" si="4"/>
        <v>0.43195266272189353</v>
      </c>
      <c r="U20" s="1">
        <v>5</v>
      </c>
      <c r="V20" s="1">
        <v>9</v>
      </c>
      <c r="X20" s="3">
        <v>18</v>
      </c>
      <c r="Y20" s="3" t="str">
        <f t="shared" si="7"/>
        <v>21 Thicc Titans</v>
      </c>
      <c r="Z20" s="3" t="str">
        <f t="shared" si="5"/>
        <v>Mili/Vinay-2017</v>
      </c>
      <c r="AA20" s="5">
        <f t="shared" si="6"/>
        <v>52.547608194650564</v>
      </c>
      <c r="AB20" s="5">
        <f t="shared" si="6"/>
        <v>55.026873789809073</v>
      </c>
      <c r="AC20" s="5">
        <f t="shared" si="6"/>
        <v>63.042125349853606</v>
      </c>
      <c r="AD20" s="5">
        <f t="shared" si="6"/>
        <v>71.090958052158285</v>
      </c>
      <c r="AE20" s="5">
        <f t="shared" si="6"/>
        <v>66.831429178795958</v>
      </c>
      <c r="AF20" s="5">
        <f t="shared" si="6"/>
        <v>77.994715210885957</v>
      </c>
      <c r="AG20" s="5">
        <f t="shared" si="6"/>
        <v>78.463234308305019</v>
      </c>
      <c r="AH20" s="5">
        <f t="shared" si="6"/>
        <v>77.417914143122516</v>
      </c>
      <c r="AI20" s="5">
        <f t="shared" si="6"/>
        <v>87.277752303761474</v>
      </c>
      <c r="AJ20" s="5">
        <f t="shared" si="6"/>
        <v>87.277752303761474</v>
      </c>
    </row>
    <row r="21" spans="1:36" x14ac:dyDescent="0.25">
      <c r="A21" s="1">
        <v>2015</v>
      </c>
      <c r="B21" s="1">
        <v>9</v>
      </c>
      <c r="C21" s="8">
        <f t="shared" si="1"/>
        <v>27</v>
      </c>
      <c r="D21" s="8">
        <f t="shared" si="2"/>
        <v>39</v>
      </c>
      <c r="E21" s="1" t="s">
        <v>43</v>
      </c>
      <c r="F21" s="1" t="s">
        <v>32</v>
      </c>
      <c r="G21" s="1" t="str">
        <f t="shared" si="3"/>
        <v>Will-2015</v>
      </c>
      <c r="H21" s="1">
        <v>49.145104101095853</v>
      </c>
      <c r="I21" s="1">
        <v>60.537949783379858</v>
      </c>
      <c r="J21" s="1">
        <v>45.468534031230767</v>
      </c>
      <c r="K21" s="1">
        <v>59.78737792320338</v>
      </c>
      <c r="L21" s="1">
        <v>63.512300343256477</v>
      </c>
      <c r="M21" s="1">
        <v>70.512627150068852</v>
      </c>
      <c r="N21" s="1">
        <v>77.71926764514744</v>
      </c>
      <c r="O21" s="1">
        <v>76.749262147435019</v>
      </c>
      <c r="P21" s="1">
        <v>51.211771405344052</v>
      </c>
      <c r="Q21" s="1">
        <v>55.651412031369659</v>
      </c>
      <c r="R21" s="1">
        <v>62.925551095767531</v>
      </c>
      <c r="S21" s="1">
        <v>6.0769230769230784</v>
      </c>
      <c r="T21" s="1">
        <f t="shared" si="4"/>
        <v>0.46745562130177526</v>
      </c>
      <c r="U21" s="1">
        <v>4</v>
      </c>
      <c r="V21" s="1">
        <v>10</v>
      </c>
      <c r="X21" s="3">
        <v>19</v>
      </c>
      <c r="Y21" s="3" t="str">
        <f t="shared" si="7"/>
        <v>Team Moyer</v>
      </c>
      <c r="Z21" s="3" t="str">
        <f t="shared" si="5"/>
        <v>Ally-2014</v>
      </c>
      <c r="AA21" s="5">
        <f t="shared" si="6"/>
        <v>82.494639617844058</v>
      </c>
      <c r="AB21" s="5">
        <f t="shared" si="6"/>
        <v>88.115459611858569</v>
      </c>
      <c r="AC21" s="5">
        <f t="shared" si="6"/>
        <v>93.370857248637392</v>
      </c>
      <c r="AD21" s="5">
        <f t="shared" si="6"/>
        <v>77.90594604287287</v>
      </c>
      <c r="AE21" s="5">
        <f t="shared" si="6"/>
        <v>86.584728498601478</v>
      </c>
      <c r="AF21" s="5">
        <f t="shared" si="6"/>
        <v>89.930273775492864</v>
      </c>
      <c r="AG21" s="5">
        <f t="shared" si="6"/>
        <v>88.285858177257907</v>
      </c>
      <c r="AH21" s="5">
        <f t="shared" si="6"/>
        <v>85.1371038596034</v>
      </c>
      <c r="AI21" s="5">
        <f t="shared" si="6"/>
        <v>80.687973777060023</v>
      </c>
      <c r="AJ21" s="5">
        <f t="shared" si="6"/>
        <v>85.3755746604009</v>
      </c>
    </row>
    <row r="22" spans="1:36" x14ac:dyDescent="0.25">
      <c r="A22" s="1">
        <v>2015</v>
      </c>
      <c r="B22" s="1">
        <v>10</v>
      </c>
      <c r="C22" s="8">
        <f t="shared" si="1"/>
        <v>38</v>
      </c>
      <c r="D22" s="8">
        <f t="shared" si="2"/>
        <v>34</v>
      </c>
      <c r="E22" s="1" t="s">
        <v>44</v>
      </c>
      <c r="F22" s="1" t="s">
        <v>38</v>
      </c>
      <c r="G22" s="1" t="str">
        <f t="shared" si="3"/>
        <v>MattP-2015</v>
      </c>
      <c r="H22" s="1">
        <v>46.352370559099327</v>
      </c>
      <c r="I22" s="1">
        <v>50.794055793501371</v>
      </c>
      <c r="J22" s="1">
        <v>65.486661120805721</v>
      </c>
      <c r="K22" s="1">
        <v>63.11520079399132</v>
      </c>
      <c r="L22" s="1">
        <v>70.646725181082644</v>
      </c>
      <c r="M22" s="1">
        <v>65.447746884147435</v>
      </c>
      <c r="N22" s="1">
        <v>75.078917988585602</v>
      </c>
      <c r="O22" s="1">
        <v>69.73170088478949</v>
      </c>
      <c r="P22" s="1">
        <v>65.674892757664097</v>
      </c>
      <c r="Q22" s="1">
        <v>61.896987613452595</v>
      </c>
      <c r="R22" s="1">
        <v>69.73495154243858</v>
      </c>
      <c r="S22" s="1">
        <v>4.7692307692307701</v>
      </c>
      <c r="T22" s="1">
        <f t="shared" si="4"/>
        <v>0.36686390532544383</v>
      </c>
      <c r="U22" s="1">
        <v>5</v>
      </c>
      <c r="V22" s="1">
        <v>12</v>
      </c>
      <c r="X22" s="3">
        <v>20</v>
      </c>
      <c r="Y22" s="3" t="str">
        <f t="shared" si="7"/>
        <v>Abdullah Matata</v>
      </c>
      <c r="Z22" s="3" t="str">
        <f t="shared" si="5"/>
        <v>Akshay-2015</v>
      </c>
      <c r="AA22" s="5">
        <f t="shared" si="6"/>
        <v>54.924740803344307</v>
      </c>
      <c r="AB22" s="5">
        <f t="shared" si="6"/>
        <v>62.246484828414381</v>
      </c>
      <c r="AC22" s="5">
        <f t="shared" si="6"/>
        <v>64.479416948983697</v>
      </c>
      <c r="AD22" s="5">
        <f t="shared" si="6"/>
        <v>67.779026848681781</v>
      </c>
      <c r="AE22" s="5">
        <f t="shared" si="6"/>
        <v>78.096420807947709</v>
      </c>
      <c r="AF22" s="5">
        <f t="shared" si="6"/>
        <v>78.677556922972997</v>
      </c>
      <c r="AG22" s="5">
        <f t="shared" si="6"/>
        <v>83.86770382235413</v>
      </c>
      <c r="AH22" s="5">
        <f t="shared" si="6"/>
        <v>76.255670822224417</v>
      </c>
      <c r="AI22" s="5">
        <f t="shared" si="6"/>
        <v>79.820490064301353</v>
      </c>
      <c r="AJ22" s="5">
        <f t="shared" si="6"/>
        <v>84.733686701843226</v>
      </c>
    </row>
    <row r="23" spans="1:36" x14ac:dyDescent="0.25">
      <c r="A23" s="1">
        <v>2015</v>
      </c>
      <c r="B23" s="1">
        <v>11</v>
      </c>
      <c r="C23" s="8">
        <f t="shared" si="1"/>
        <v>24</v>
      </c>
      <c r="D23" s="8">
        <f t="shared" si="2"/>
        <v>40</v>
      </c>
      <c r="E23" s="1" t="s">
        <v>40</v>
      </c>
      <c r="F23" s="1" t="s">
        <v>39</v>
      </c>
      <c r="G23" s="1" t="str">
        <f t="shared" si="3"/>
        <v>Joe-2015</v>
      </c>
      <c r="H23" s="1">
        <v>99.986104585204629</v>
      </c>
      <c r="I23" s="1">
        <v>94.342587961518973</v>
      </c>
      <c r="J23" s="1">
        <v>99.920365920869017</v>
      </c>
      <c r="K23" s="1">
        <v>107.34716301405658</v>
      </c>
      <c r="L23" s="1">
        <v>96.138690477166108</v>
      </c>
      <c r="M23" s="1">
        <v>93.476366674736781</v>
      </c>
      <c r="N23" s="1">
        <v>81.179119998890485</v>
      </c>
      <c r="O23" s="1">
        <v>64.975744933665936</v>
      </c>
      <c r="P23" s="1">
        <v>55.223007097386684</v>
      </c>
      <c r="Q23" s="1">
        <v>73.001780824743705</v>
      </c>
      <c r="R23" s="1">
        <v>62.125168358056015</v>
      </c>
      <c r="S23" s="1">
        <v>6.3076923076923084</v>
      </c>
      <c r="T23" s="1">
        <f t="shared" si="4"/>
        <v>0.48520710059171601</v>
      </c>
      <c r="U23" s="1">
        <v>7</v>
      </c>
      <c r="V23" s="1">
        <v>8</v>
      </c>
      <c r="X23" s="6">
        <v>21</v>
      </c>
      <c r="Y23" s="6" t="str">
        <f t="shared" si="7"/>
        <v>HI !</v>
      </c>
      <c r="Z23" s="6" t="str">
        <f t="shared" si="5"/>
        <v>Sherwin-2015</v>
      </c>
      <c r="AA23" s="5">
        <f t="shared" si="6"/>
        <v>102.95986598801611</v>
      </c>
      <c r="AB23" s="5">
        <f t="shared" si="6"/>
        <v>90.378923059833511</v>
      </c>
      <c r="AC23" s="5">
        <f t="shared" si="6"/>
        <v>104.10800471598591</v>
      </c>
      <c r="AD23" s="5">
        <f t="shared" si="6"/>
        <v>93.996394061274003</v>
      </c>
      <c r="AE23" s="5">
        <f t="shared" si="6"/>
        <v>109.58621616884078</v>
      </c>
      <c r="AF23" s="5">
        <f t="shared" si="6"/>
        <v>103.81302980736275</v>
      </c>
      <c r="AG23" s="5">
        <f t="shared" si="6"/>
        <v>99.778443060484392</v>
      </c>
      <c r="AH23" s="5">
        <f t="shared" si="6"/>
        <v>84.343214019337097</v>
      </c>
      <c r="AI23" s="5">
        <f t="shared" si="6"/>
        <v>81.27186706033514</v>
      </c>
      <c r="AJ23" s="5">
        <f t="shared" si="6"/>
        <v>83.838219102116454</v>
      </c>
    </row>
    <row r="24" spans="1:36" x14ac:dyDescent="0.25">
      <c r="A24" s="1">
        <v>2015</v>
      </c>
      <c r="B24" s="1">
        <v>12</v>
      </c>
      <c r="C24" s="8">
        <f t="shared" si="1"/>
        <v>33</v>
      </c>
      <c r="D24" s="8">
        <f t="shared" si="2"/>
        <v>46</v>
      </c>
      <c r="E24" s="1" t="s">
        <v>8</v>
      </c>
      <c r="F24" s="1" t="s">
        <v>27</v>
      </c>
      <c r="G24" s="1" t="str">
        <f t="shared" si="3"/>
        <v>Tony-2015</v>
      </c>
      <c r="H24" s="1">
        <v>56.352983930484811</v>
      </c>
      <c r="I24" s="1">
        <v>64.065928315992608</v>
      </c>
      <c r="J24" s="1">
        <v>72.067140994744591</v>
      </c>
      <c r="K24" s="1">
        <v>69.861661291205365</v>
      </c>
      <c r="L24" s="1">
        <v>72.826802813735767</v>
      </c>
      <c r="M24" s="1">
        <v>79.951180823966283</v>
      </c>
      <c r="N24" s="1">
        <v>75.534526952691081</v>
      </c>
      <c r="O24" s="1">
        <v>76.984350599036659</v>
      </c>
      <c r="P24" s="1">
        <v>62.010647323667591</v>
      </c>
      <c r="Q24" s="1">
        <v>70.962179589999934</v>
      </c>
      <c r="R24" s="1">
        <v>45.839290597591798</v>
      </c>
      <c r="S24" s="1">
        <v>5.7692307692307692</v>
      </c>
      <c r="T24" s="1">
        <f t="shared" si="4"/>
        <v>0.4437869822485207</v>
      </c>
      <c r="U24" s="1">
        <v>4</v>
      </c>
      <c r="V24" s="1">
        <v>13</v>
      </c>
      <c r="X24" s="3">
        <v>22</v>
      </c>
      <c r="Y24" s="3" t="str">
        <f t="shared" si="7"/>
        <v>Elite Tostitos</v>
      </c>
      <c r="Z24" s="3" t="str">
        <f t="shared" si="5"/>
        <v>Caryn-2017</v>
      </c>
      <c r="AA24" s="5">
        <f t="shared" si="6"/>
        <v>72.09636564280062</v>
      </c>
      <c r="AB24" s="5">
        <f t="shared" si="6"/>
        <v>81.905210624824022</v>
      </c>
      <c r="AC24" s="5">
        <f t="shared" si="6"/>
        <v>83.066460177711349</v>
      </c>
      <c r="AD24" s="5">
        <f t="shared" si="6"/>
        <v>73.939745523335162</v>
      </c>
      <c r="AE24" s="5">
        <f t="shared" si="6"/>
        <v>85.72856219455501</v>
      </c>
      <c r="AF24" s="5">
        <f t="shared" si="6"/>
        <v>80.510971148524177</v>
      </c>
      <c r="AG24" s="5">
        <f t="shared" si="6"/>
        <v>75.406888491056932</v>
      </c>
      <c r="AH24" s="5">
        <f t="shared" si="6"/>
        <v>82.127602055420496</v>
      </c>
      <c r="AI24" s="5">
        <f t="shared" si="6"/>
        <v>83.286824713923764</v>
      </c>
      <c r="AJ24" s="5">
        <f t="shared" si="6"/>
        <v>83.286824713923764</v>
      </c>
    </row>
    <row r="25" spans="1:36" x14ac:dyDescent="0.25">
      <c r="A25" s="1">
        <v>2015</v>
      </c>
      <c r="B25" s="1">
        <v>13</v>
      </c>
      <c r="C25" s="8">
        <f t="shared" si="1"/>
        <v>45</v>
      </c>
      <c r="D25" s="8">
        <f t="shared" si="2"/>
        <v>42</v>
      </c>
      <c r="E25" s="1" t="s">
        <v>45</v>
      </c>
      <c r="F25" s="1" t="s">
        <v>25</v>
      </c>
      <c r="G25" s="1" t="str">
        <f t="shared" si="3"/>
        <v>Caryn-2015</v>
      </c>
      <c r="H25" s="1">
        <v>89.306261001156599</v>
      </c>
      <c r="I25" s="1">
        <v>89.530260384729488</v>
      </c>
      <c r="J25" s="1">
        <v>95.208885653999587</v>
      </c>
      <c r="K25" s="1">
        <v>93.431280144257357</v>
      </c>
      <c r="L25" s="1">
        <v>95.385376923460825</v>
      </c>
      <c r="M25" s="1">
        <v>88.964689800711895</v>
      </c>
      <c r="N25" s="1">
        <v>93.161471498305232</v>
      </c>
      <c r="O25" s="1">
        <v>81.033692870809659</v>
      </c>
      <c r="P25" s="1">
        <v>78.776325037892661</v>
      </c>
      <c r="Q25" s="1">
        <v>72.108011250784259</v>
      </c>
      <c r="R25" s="1">
        <v>60.443296218208744</v>
      </c>
      <c r="S25" s="1">
        <v>3.1538461538461533</v>
      </c>
      <c r="T25" s="1">
        <f t="shared" si="4"/>
        <v>0.24260355029585795</v>
      </c>
      <c r="U25" s="1">
        <v>8</v>
      </c>
      <c r="V25" s="1">
        <v>6</v>
      </c>
      <c r="X25" s="3">
        <v>23</v>
      </c>
      <c r="Y25" s="3" t="str">
        <f t="shared" si="7"/>
        <v>Los Angeles Butt Men</v>
      </c>
      <c r="Z25" s="3" t="str">
        <f t="shared" si="5"/>
        <v>Ross-2017</v>
      </c>
      <c r="AA25" s="5">
        <f t="shared" si="6"/>
        <v>86.561931443849318</v>
      </c>
      <c r="AB25" s="5">
        <f t="shared" si="6"/>
        <v>93.884102960667917</v>
      </c>
      <c r="AC25" s="5">
        <f t="shared" si="6"/>
        <v>94.80140044530512</v>
      </c>
      <c r="AD25" s="5">
        <f t="shared" si="6"/>
        <v>75.071780416606259</v>
      </c>
      <c r="AE25" s="5">
        <f t="shared" si="6"/>
        <v>80.908378121518837</v>
      </c>
      <c r="AF25" s="5">
        <f t="shared" si="6"/>
        <v>83.27006219726087</v>
      </c>
      <c r="AG25" s="5">
        <f t="shared" si="6"/>
        <v>77.574908879153526</v>
      </c>
      <c r="AH25" s="5">
        <f t="shared" si="6"/>
        <v>81.369718373061914</v>
      </c>
      <c r="AI25" s="5">
        <f t="shared" si="6"/>
        <v>82.738647110983152</v>
      </c>
      <c r="AJ25" s="5">
        <f t="shared" si="6"/>
        <v>82.738647110983152</v>
      </c>
    </row>
    <row r="26" spans="1:36" x14ac:dyDescent="0.25">
      <c r="A26" s="1">
        <v>2015</v>
      </c>
      <c r="B26" s="1">
        <v>14</v>
      </c>
      <c r="C26" s="8">
        <f t="shared" si="1"/>
        <v>37</v>
      </c>
      <c r="D26" s="8">
        <f t="shared" si="2"/>
        <v>45</v>
      </c>
      <c r="E26" s="1" t="s">
        <v>2</v>
      </c>
      <c r="F26" s="1" t="s">
        <v>23</v>
      </c>
      <c r="G26" s="1" t="str">
        <f t="shared" si="3"/>
        <v>Ally-2015</v>
      </c>
      <c r="H26" s="1">
        <v>61.252427738453292</v>
      </c>
      <c r="I26" s="1">
        <v>54.09337657105025</v>
      </c>
      <c r="J26" s="1">
        <v>43.445615124219131</v>
      </c>
      <c r="K26" s="1">
        <v>15.638018053045208</v>
      </c>
      <c r="L26" s="1">
        <v>27.535438840324325</v>
      </c>
      <c r="M26" s="1">
        <v>33.201626852585477</v>
      </c>
      <c r="N26" s="1">
        <v>47.328136691133828</v>
      </c>
      <c r="O26" s="1">
        <v>47.970950221245729</v>
      </c>
      <c r="P26" s="1">
        <v>45.858101816632988</v>
      </c>
      <c r="Q26" s="1">
        <v>49.531126111864111</v>
      </c>
      <c r="R26" s="1">
        <v>52.449589511739283</v>
      </c>
      <c r="S26" s="1">
        <v>4.9230769230769234</v>
      </c>
      <c r="T26" s="1">
        <f t="shared" si="4"/>
        <v>0.37869822485207105</v>
      </c>
      <c r="U26" s="1">
        <v>1</v>
      </c>
      <c r="V26" s="1">
        <v>14</v>
      </c>
      <c r="X26" s="3">
        <v>24</v>
      </c>
      <c r="Y26" s="3" t="str">
        <f t="shared" si="7"/>
        <v>Team  Suckerpunch</v>
      </c>
      <c r="Z26" s="3" t="str">
        <f t="shared" si="5"/>
        <v>Mili/Vinay-2016</v>
      </c>
      <c r="AA26" s="5">
        <f t="shared" si="6"/>
        <v>91.534359509704544</v>
      </c>
      <c r="AB26" s="5">
        <f t="shared" si="6"/>
        <v>96.14430859425687</v>
      </c>
      <c r="AC26" s="5">
        <f t="shared" si="6"/>
        <v>103.76468004512624</v>
      </c>
      <c r="AD26" s="5">
        <f t="shared" si="6"/>
        <v>84.684136418311027</v>
      </c>
      <c r="AE26" s="5">
        <f t="shared" si="6"/>
        <v>60.629116594308016</v>
      </c>
      <c r="AF26" s="5">
        <f t="shared" si="6"/>
        <v>73.003296771528966</v>
      </c>
      <c r="AG26" s="5">
        <f t="shared" si="6"/>
        <v>69.405665386096089</v>
      </c>
      <c r="AH26" s="5">
        <f t="shared" si="6"/>
        <v>76.819969407819102</v>
      </c>
      <c r="AI26" s="5">
        <f t="shared" si="6"/>
        <v>75.855178443536346</v>
      </c>
      <c r="AJ26" s="5">
        <f t="shared" si="6"/>
        <v>82.369211492149375</v>
      </c>
    </row>
    <row r="27" spans="1:36" x14ac:dyDescent="0.25">
      <c r="A27" s="7">
        <v>2016</v>
      </c>
      <c r="B27" s="7">
        <v>1</v>
      </c>
      <c r="C27" s="8">
        <f t="shared" si="1"/>
        <v>4</v>
      </c>
      <c r="D27" s="8">
        <f t="shared" si="2"/>
        <v>6</v>
      </c>
      <c r="E27" s="7" t="s">
        <v>14</v>
      </c>
      <c r="F27" s="7" t="s">
        <v>21</v>
      </c>
      <c r="G27" s="7" t="str">
        <f t="shared" si="3"/>
        <v>Rohit-2016</v>
      </c>
      <c r="H27" s="7">
        <v>119.72664059356207</v>
      </c>
      <c r="I27" s="7">
        <v>78.658652808329521</v>
      </c>
      <c r="J27" s="7">
        <v>89.648921405185945</v>
      </c>
      <c r="K27" s="7">
        <v>94.120287277533834</v>
      </c>
      <c r="L27" s="7">
        <v>92.094877407431369</v>
      </c>
      <c r="M27" s="7">
        <v>91.009654749403595</v>
      </c>
      <c r="N27" s="7">
        <v>102.39715961855879</v>
      </c>
      <c r="O27" s="7">
        <v>95.599092504556893</v>
      </c>
      <c r="P27" s="7">
        <v>105.14102005157409</v>
      </c>
      <c r="Q27" s="7">
        <v>103.08508920832597</v>
      </c>
      <c r="R27" s="7">
        <v>95.22668598878802</v>
      </c>
      <c r="S27" s="7">
        <v>9.1818181818181799</v>
      </c>
      <c r="T27" s="7">
        <f t="shared" si="4"/>
        <v>0.70629370629370614</v>
      </c>
      <c r="U27" s="7">
        <v>9</v>
      </c>
      <c r="V27" s="7">
        <v>2</v>
      </c>
      <c r="X27" s="3">
        <v>25</v>
      </c>
      <c r="Y27" s="3" t="str">
        <f t="shared" si="7"/>
        <v>unBEATable at HOME</v>
      </c>
      <c r="Z27" s="3" t="str">
        <f t="shared" si="5"/>
        <v>Jeff-2017</v>
      </c>
      <c r="AA27" s="5">
        <f t="shared" si="6"/>
        <v>89.237509783867566</v>
      </c>
      <c r="AB27" s="5">
        <f t="shared" si="6"/>
        <v>85.140775974329671</v>
      </c>
      <c r="AC27" s="5">
        <f t="shared" si="6"/>
        <v>71.844532062210334</v>
      </c>
      <c r="AD27" s="5">
        <f t="shared" si="6"/>
        <v>81.532029643026434</v>
      </c>
      <c r="AE27" s="5">
        <f t="shared" si="6"/>
        <v>74.696507291768299</v>
      </c>
      <c r="AF27" s="5">
        <f t="shared" si="6"/>
        <v>42.065996616910283</v>
      </c>
      <c r="AG27" s="5">
        <f t="shared" si="6"/>
        <v>51.452939475731775</v>
      </c>
      <c r="AH27" s="5">
        <f t="shared" si="6"/>
        <v>71.609735933644998</v>
      </c>
      <c r="AI27" s="5">
        <f t="shared" si="6"/>
        <v>80.667554742777895</v>
      </c>
      <c r="AJ27" s="5">
        <f t="shared" si="6"/>
        <v>80.667554742777895</v>
      </c>
    </row>
    <row r="28" spans="1:36" x14ac:dyDescent="0.25">
      <c r="A28" s="7">
        <v>2016</v>
      </c>
      <c r="B28" s="7">
        <v>2</v>
      </c>
      <c r="C28" s="8">
        <f t="shared" si="1"/>
        <v>7</v>
      </c>
      <c r="D28" s="8">
        <f t="shared" si="2"/>
        <v>9</v>
      </c>
      <c r="E28" s="7" t="s">
        <v>15</v>
      </c>
      <c r="F28" s="7" t="s">
        <v>34</v>
      </c>
      <c r="G28" s="7" t="str">
        <f t="shared" si="3"/>
        <v>Sherwin-2016</v>
      </c>
      <c r="H28" s="7">
        <v>104.04749239269721</v>
      </c>
      <c r="I28" s="7">
        <v>93.885019940142115</v>
      </c>
      <c r="J28" s="7">
        <v>97.650105919862582</v>
      </c>
      <c r="K28" s="7">
        <v>73.669756581460135</v>
      </c>
      <c r="L28" s="7">
        <v>83.111682300316374</v>
      </c>
      <c r="M28" s="7">
        <v>75.216803914630816</v>
      </c>
      <c r="N28" s="7">
        <v>82.635212988723865</v>
      </c>
      <c r="O28" s="7">
        <v>94.749083346969798</v>
      </c>
      <c r="P28" s="7">
        <v>92.072319455448124</v>
      </c>
      <c r="Q28" s="7">
        <v>86.940975841157865</v>
      </c>
      <c r="R28" s="7">
        <v>91.505458137399131</v>
      </c>
      <c r="S28" s="7">
        <v>8.3636363636363633</v>
      </c>
      <c r="T28" s="7">
        <f t="shared" si="4"/>
        <v>0.64335664335664333</v>
      </c>
      <c r="U28" s="7">
        <v>7</v>
      </c>
      <c r="V28" s="7">
        <v>5</v>
      </c>
      <c r="X28" s="3">
        <v>26</v>
      </c>
      <c r="Y28" s="3" t="str">
        <f t="shared" si="7"/>
        <v>All's Good</v>
      </c>
      <c r="Z28" s="3" t="str">
        <f t="shared" si="5"/>
        <v>Galit-2015</v>
      </c>
      <c r="AA28" s="5">
        <f t="shared" si="6"/>
        <v>84.882454536962229</v>
      </c>
      <c r="AB28" s="5">
        <f t="shared" si="6"/>
        <v>86.064760061130301</v>
      </c>
      <c r="AC28" s="5">
        <f t="shared" si="6"/>
        <v>78.75210115621222</v>
      </c>
      <c r="AD28" s="5">
        <f t="shared" si="6"/>
        <v>66.956497040088195</v>
      </c>
      <c r="AE28" s="5">
        <f t="shared" si="6"/>
        <v>66.437462920952214</v>
      </c>
      <c r="AF28" s="5">
        <f t="shared" si="6"/>
        <v>78.228638843867103</v>
      </c>
      <c r="AG28" s="5">
        <f t="shared" si="6"/>
        <v>63.389129988530456</v>
      </c>
      <c r="AH28" s="5">
        <f t="shared" si="6"/>
        <v>59.173194556058334</v>
      </c>
      <c r="AI28" s="5">
        <f t="shared" si="6"/>
        <v>72.865296900426202</v>
      </c>
      <c r="AJ28" s="5">
        <f t="shared" si="6"/>
        <v>79.575397783825238</v>
      </c>
    </row>
    <row r="29" spans="1:36" x14ac:dyDescent="0.25">
      <c r="A29" s="7">
        <v>2016</v>
      </c>
      <c r="B29" s="7">
        <v>3</v>
      </c>
      <c r="C29" s="8">
        <f t="shared" si="1"/>
        <v>5</v>
      </c>
      <c r="D29" s="8">
        <f t="shared" si="2"/>
        <v>10</v>
      </c>
      <c r="E29" s="7" t="s">
        <v>46</v>
      </c>
      <c r="F29" s="7" t="s">
        <v>38</v>
      </c>
      <c r="G29" s="7" t="str">
        <f t="shared" si="3"/>
        <v>MattP-2016</v>
      </c>
      <c r="H29" s="7">
        <v>93.628556843145518</v>
      </c>
      <c r="I29" s="7">
        <v>110.53467811481752</v>
      </c>
      <c r="J29" s="7">
        <v>109.67798567945444</v>
      </c>
      <c r="K29" s="7">
        <v>105.9439284411805</v>
      </c>
      <c r="L29" s="7">
        <v>114.96906432406287</v>
      </c>
      <c r="M29" s="7">
        <v>96.820852906478677</v>
      </c>
      <c r="N29" s="7">
        <v>92.105192334499506</v>
      </c>
      <c r="O29" s="7">
        <v>99.210682552298337</v>
      </c>
      <c r="P29" s="7">
        <v>90.108597917278146</v>
      </c>
      <c r="Q29" s="7">
        <v>95.070514906432038</v>
      </c>
      <c r="R29" s="7">
        <v>90.637548236234466</v>
      </c>
      <c r="S29" s="7">
        <v>9</v>
      </c>
      <c r="T29" s="7">
        <f t="shared" si="4"/>
        <v>0.69230769230769229</v>
      </c>
      <c r="U29" s="7">
        <v>9</v>
      </c>
      <c r="V29" s="7">
        <v>4</v>
      </c>
      <c r="X29" s="3">
        <v>27</v>
      </c>
      <c r="Y29" s="3" t="str">
        <f t="shared" si="7"/>
        <v>The Life of Julio</v>
      </c>
      <c r="Z29" s="3" t="str">
        <f t="shared" si="5"/>
        <v>Akshay-2016</v>
      </c>
      <c r="AA29" s="5">
        <f t="shared" si="6"/>
        <v>84.281668536018628</v>
      </c>
      <c r="AB29" s="5">
        <f t="shared" si="6"/>
        <v>69.031398832222294</v>
      </c>
      <c r="AC29" s="5">
        <f t="shared" si="6"/>
        <v>76.886825194829186</v>
      </c>
      <c r="AD29" s="5">
        <f t="shared" si="6"/>
        <v>90.684713446751601</v>
      </c>
      <c r="AE29" s="5">
        <f t="shared" si="6"/>
        <v>80.170970186588065</v>
      </c>
      <c r="AF29" s="5">
        <f t="shared" si="6"/>
        <v>90.031838325742015</v>
      </c>
      <c r="AG29" s="5">
        <f t="shared" si="6"/>
        <v>73.399765652084767</v>
      </c>
      <c r="AH29" s="5">
        <f t="shared" si="6"/>
        <v>77.268782257590487</v>
      </c>
      <c r="AI29" s="5">
        <f t="shared" si="6"/>
        <v>82.593949967747506</v>
      </c>
      <c r="AJ29" s="5">
        <f t="shared" si="6"/>
        <v>77.071504494211467</v>
      </c>
    </row>
    <row r="30" spans="1:36" x14ac:dyDescent="0.25">
      <c r="A30" s="7">
        <v>2016</v>
      </c>
      <c r="B30" s="7">
        <v>4</v>
      </c>
      <c r="C30" s="8">
        <f t="shared" si="1"/>
        <v>20</v>
      </c>
      <c r="D30" s="8">
        <f t="shared" si="2"/>
        <v>11</v>
      </c>
      <c r="E30" s="7" t="s">
        <v>16</v>
      </c>
      <c r="F30" s="7" t="s">
        <v>27</v>
      </c>
      <c r="G30" s="7" t="str">
        <f t="shared" si="3"/>
        <v>Tony-2016</v>
      </c>
      <c r="H30" s="7">
        <v>105.05708799823135</v>
      </c>
      <c r="I30" s="7">
        <v>91.586349114063978</v>
      </c>
      <c r="J30" s="7">
        <v>99.599497354109175</v>
      </c>
      <c r="K30" s="7">
        <v>96.673420911520552</v>
      </c>
      <c r="L30" s="7">
        <v>86.537240201916163</v>
      </c>
      <c r="M30" s="7">
        <v>73.729912883610396</v>
      </c>
      <c r="N30" s="7">
        <v>67.742328898449458</v>
      </c>
      <c r="O30" s="7">
        <v>76.256486471009424</v>
      </c>
      <c r="P30" s="7">
        <v>82.344587684958611</v>
      </c>
      <c r="Q30" s="7">
        <v>84.451487140924286</v>
      </c>
      <c r="R30" s="7">
        <v>90.159563874519463</v>
      </c>
      <c r="S30" s="7">
        <v>6.8181818181818175</v>
      </c>
      <c r="T30" s="7">
        <f t="shared" si="4"/>
        <v>0.52447552447552437</v>
      </c>
      <c r="U30" s="7">
        <v>5</v>
      </c>
      <c r="V30" s="7">
        <v>8</v>
      </c>
      <c r="X30" s="3">
        <v>28</v>
      </c>
      <c r="Y30" s="3" t="str">
        <f t="shared" si="7"/>
        <v>My Cousin Vinatieri</v>
      </c>
      <c r="Z30" s="3" t="str">
        <f t="shared" si="5"/>
        <v>Akshay-2017</v>
      </c>
      <c r="AA30" s="5">
        <f t="shared" si="6"/>
        <v>70.529112918712741</v>
      </c>
      <c r="AB30" s="5">
        <f t="shared" si="6"/>
        <v>82.270442217735166</v>
      </c>
      <c r="AC30" s="5">
        <f t="shared" si="6"/>
        <v>92.171491524358132</v>
      </c>
      <c r="AD30" s="5">
        <f t="shared" si="6"/>
        <v>73.886342912824347</v>
      </c>
      <c r="AE30" s="5">
        <f t="shared" si="6"/>
        <v>81.655874236137393</v>
      </c>
      <c r="AF30" s="5">
        <f t="shared" si="6"/>
        <v>84.564950021570453</v>
      </c>
      <c r="AG30" s="5">
        <f t="shared" si="6"/>
        <v>70.361868742438503</v>
      </c>
      <c r="AH30" s="5">
        <f t="shared" si="6"/>
        <v>75.724651889825651</v>
      </c>
      <c r="AI30" s="5">
        <f t="shared" si="6"/>
        <v>75.845837810213993</v>
      </c>
      <c r="AJ30" s="5">
        <f t="shared" si="6"/>
        <v>75.845837810213993</v>
      </c>
    </row>
    <row r="31" spans="1:36" x14ac:dyDescent="0.25">
      <c r="A31" s="7">
        <v>2016</v>
      </c>
      <c r="B31" s="7">
        <v>5</v>
      </c>
      <c r="C31" s="8">
        <f t="shared" si="1"/>
        <v>12</v>
      </c>
      <c r="D31" s="8">
        <f t="shared" si="2"/>
        <v>12</v>
      </c>
      <c r="E31" s="7" t="s">
        <v>17</v>
      </c>
      <c r="F31" s="7" t="s">
        <v>25</v>
      </c>
      <c r="G31" s="7" t="str">
        <f t="shared" si="3"/>
        <v>Caryn-2016</v>
      </c>
      <c r="H31" s="7">
        <v>85.281718040517461</v>
      </c>
      <c r="I31" s="7">
        <v>71.207616847902869</v>
      </c>
      <c r="J31" s="7">
        <v>62.565963379889354</v>
      </c>
      <c r="K31" s="7">
        <v>59.166296936416657</v>
      </c>
      <c r="L31" s="7">
        <v>65.993418115329789</v>
      </c>
      <c r="M31" s="7">
        <v>76.126133167428918</v>
      </c>
      <c r="N31" s="7">
        <v>82.999734048318956</v>
      </c>
      <c r="O31" s="7">
        <v>90.528509018172684</v>
      </c>
      <c r="P31" s="7">
        <v>85.362250728657642</v>
      </c>
      <c r="Q31" s="7">
        <v>82.567820277140711</v>
      </c>
      <c r="R31" s="7">
        <v>89.018900439733244</v>
      </c>
      <c r="S31" s="7">
        <v>7.545454545454545</v>
      </c>
      <c r="T31" s="7">
        <f t="shared" si="4"/>
        <v>0.58041958041958042</v>
      </c>
      <c r="U31" s="7">
        <v>8</v>
      </c>
      <c r="V31" s="7">
        <v>1</v>
      </c>
      <c r="X31" s="3">
        <v>29</v>
      </c>
      <c r="Y31" s="3" t="str">
        <f t="shared" si="7"/>
        <v>Fortune Favors The Bold</v>
      </c>
      <c r="Z31" s="3" t="str">
        <f t="shared" si="5"/>
        <v>Will-2017</v>
      </c>
      <c r="AA31" s="5">
        <f t="shared" si="6"/>
        <v>95.545835821780315</v>
      </c>
      <c r="AB31" s="5">
        <f t="shared" si="6"/>
        <v>93.423875844542437</v>
      </c>
      <c r="AC31" s="5">
        <f t="shared" si="6"/>
        <v>77.702629548358729</v>
      </c>
      <c r="AD31" s="5">
        <f t="shared" si="6"/>
        <v>74.866235534338728</v>
      </c>
      <c r="AE31" s="5">
        <f t="shared" si="6"/>
        <v>68.518236565983372</v>
      </c>
      <c r="AF31" s="5">
        <f t="shared" si="6"/>
        <v>54.955082022234862</v>
      </c>
      <c r="AG31" s="5">
        <f t="shared" si="6"/>
        <v>56.440759883598247</v>
      </c>
      <c r="AH31" s="5">
        <f t="shared" si="6"/>
        <v>70.678422125512341</v>
      </c>
      <c r="AI31" s="5">
        <f t="shared" si="6"/>
        <v>75.237225289455637</v>
      </c>
      <c r="AJ31" s="5">
        <f t="shared" si="6"/>
        <v>75.237225289455637</v>
      </c>
    </row>
    <row r="32" spans="1:36" x14ac:dyDescent="0.25">
      <c r="A32" s="7">
        <v>2016</v>
      </c>
      <c r="B32" s="7">
        <v>6</v>
      </c>
      <c r="C32" s="8">
        <f t="shared" si="1"/>
        <v>9</v>
      </c>
      <c r="D32" s="8">
        <f t="shared" si="2"/>
        <v>13</v>
      </c>
      <c r="E32" s="7" t="s">
        <v>18</v>
      </c>
      <c r="F32" s="7" t="s">
        <v>28</v>
      </c>
      <c r="G32" s="7" t="str">
        <f t="shared" si="3"/>
        <v>Pranay-2016</v>
      </c>
      <c r="H32" s="7">
        <v>103.04583573649609</v>
      </c>
      <c r="I32" s="7">
        <v>84.74894553300274</v>
      </c>
      <c r="J32" s="7">
        <v>96.286891223218717</v>
      </c>
      <c r="K32" s="7">
        <v>85.084786390333448</v>
      </c>
      <c r="L32" s="7">
        <v>90.879936386885319</v>
      </c>
      <c r="M32" s="7">
        <v>100.88770819645798</v>
      </c>
      <c r="N32" s="7">
        <v>90.51083549752444</v>
      </c>
      <c r="O32" s="7">
        <v>94.743572370059752</v>
      </c>
      <c r="P32" s="7">
        <v>83.030883417075074</v>
      </c>
      <c r="Q32" s="7">
        <v>89.45096070040654</v>
      </c>
      <c r="R32" s="7">
        <v>88.843689938269961</v>
      </c>
      <c r="S32" s="7">
        <v>7.9090909090909092</v>
      </c>
      <c r="T32" s="7">
        <f t="shared" si="4"/>
        <v>0.60839160839160844</v>
      </c>
      <c r="U32" s="7">
        <v>7</v>
      </c>
      <c r="V32" s="7">
        <v>6</v>
      </c>
      <c r="X32" s="3">
        <v>30</v>
      </c>
      <c r="Y32" s="3" t="str">
        <f t="shared" si="7"/>
        <v>ELITE AS TUCK</v>
      </c>
      <c r="Z32" s="3" t="str">
        <f t="shared" si="5"/>
        <v>Caryn-2014</v>
      </c>
      <c r="AA32" s="5">
        <f t="shared" si="6"/>
        <v>96.667627208832172</v>
      </c>
      <c r="AB32" s="5">
        <f t="shared" si="6"/>
        <v>85.488031710798353</v>
      </c>
      <c r="AC32" s="5">
        <f t="shared" si="6"/>
        <v>79.086466230062001</v>
      </c>
      <c r="AD32" s="5">
        <f t="shared" si="6"/>
        <v>80.221493771524493</v>
      </c>
      <c r="AE32" s="5">
        <f t="shared" si="6"/>
        <v>90.205804607603483</v>
      </c>
      <c r="AF32" s="5">
        <f t="shared" si="6"/>
        <v>86.0428444592944</v>
      </c>
      <c r="AG32" s="5">
        <f t="shared" si="6"/>
        <v>88.133769404205822</v>
      </c>
      <c r="AH32" s="5">
        <f t="shared" si="6"/>
        <v>88.458370593981741</v>
      </c>
      <c r="AI32" s="5">
        <f t="shared" si="6"/>
        <v>70.892195072592045</v>
      </c>
      <c r="AJ32" s="5">
        <f t="shared" si="6"/>
        <v>74.056833647840932</v>
      </c>
    </row>
    <row r="33" spans="1:36" x14ac:dyDescent="0.25">
      <c r="A33" s="7">
        <v>2016</v>
      </c>
      <c r="B33" s="7">
        <v>7</v>
      </c>
      <c r="C33" s="8">
        <f t="shared" si="1"/>
        <v>19</v>
      </c>
      <c r="D33" s="8">
        <f t="shared" si="2"/>
        <v>24</v>
      </c>
      <c r="E33" s="7" t="s">
        <v>42</v>
      </c>
      <c r="F33" s="7" t="s">
        <v>37</v>
      </c>
      <c r="G33" s="7" t="str">
        <f t="shared" si="3"/>
        <v>Mili/Vinay-2016</v>
      </c>
      <c r="H33" s="7">
        <v>88.548344803285204</v>
      </c>
      <c r="I33" s="7">
        <v>91.534359509704544</v>
      </c>
      <c r="J33" s="7">
        <v>96.14430859425687</v>
      </c>
      <c r="K33" s="7">
        <v>103.76468004512624</v>
      </c>
      <c r="L33" s="7">
        <v>84.684136418311027</v>
      </c>
      <c r="M33" s="7">
        <v>60.629116594308016</v>
      </c>
      <c r="N33" s="7">
        <v>73.003296771528966</v>
      </c>
      <c r="O33" s="7">
        <v>69.405665386096089</v>
      </c>
      <c r="P33" s="7">
        <v>76.819969407819102</v>
      </c>
      <c r="Q33" s="7">
        <v>75.855178443536346</v>
      </c>
      <c r="R33" s="7">
        <v>82.369211492149375</v>
      </c>
      <c r="S33" s="7">
        <v>6.8181818181818183</v>
      </c>
      <c r="T33" s="7">
        <f t="shared" si="4"/>
        <v>0.52447552447552448</v>
      </c>
      <c r="U33" s="7">
        <v>7</v>
      </c>
      <c r="V33" s="7">
        <v>10</v>
      </c>
      <c r="X33" s="3">
        <v>31</v>
      </c>
      <c r="Y33" s="3" t="str">
        <f t="shared" si="7"/>
        <v>All I Do is Winston</v>
      </c>
      <c r="Z33" s="3" t="str">
        <f t="shared" si="5"/>
        <v>Pranay-2017</v>
      </c>
      <c r="AA33" s="5">
        <f t="shared" si="6"/>
        <v>99.066843185260311</v>
      </c>
      <c r="AB33" s="5">
        <f t="shared" si="6"/>
        <v>85.189861194465777</v>
      </c>
      <c r="AC33" s="5">
        <f t="shared" si="6"/>
        <v>82.344432296699821</v>
      </c>
      <c r="AD33" s="5">
        <f t="shared" si="6"/>
        <v>90.776234694752887</v>
      </c>
      <c r="AE33" s="5">
        <f t="shared" si="6"/>
        <v>76.86824882668698</v>
      </c>
      <c r="AF33" s="5">
        <f t="shared" si="6"/>
        <v>54.342159878294048</v>
      </c>
      <c r="AG33" s="5">
        <f t="shared" si="6"/>
        <v>64.068345387725117</v>
      </c>
      <c r="AH33" s="5">
        <f t="shared" si="6"/>
        <v>58.611533128102153</v>
      </c>
      <c r="AI33" s="5">
        <f t="shared" si="6"/>
        <v>73.750729407070452</v>
      </c>
      <c r="AJ33" s="5">
        <f t="shared" si="6"/>
        <v>73.750729407070452</v>
      </c>
    </row>
    <row r="34" spans="1:36" x14ac:dyDescent="0.25">
      <c r="A34" s="7">
        <v>2016</v>
      </c>
      <c r="B34" s="7">
        <v>8</v>
      </c>
      <c r="C34" s="8">
        <f t="shared" si="1"/>
        <v>21</v>
      </c>
      <c r="D34" s="8">
        <f t="shared" si="2"/>
        <v>27</v>
      </c>
      <c r="E34" s="7" t="s">
        <v>19</v>
      </c>
      <c r="F34" s="7" t="s">
        <v>26</v>
      </c>
      <c r="G34" s="7" t="str">
        <f t="shared" si="3"/>
        <v>Akshay-2016</v>
      </c>
      <c r="H34" s="7">
        <v>64.894159671707385</v>
      </c>
      <c r="I34" s="7">
        <v>84.281668536018628</v>
      </c>
      <c r="J34" s="7">
        <v>69.031398832222294</v>
      </c>
      <c r="K34" s="7">
        <v>76.886825194829186</v>
      </c>
      <c r="L34" s="7">
        <v>90.684713446751601</v>
      </c>
      <c r="M34" s="7">
        <v>80.170970186588065</v>
      </c>
      <c r="N34" s="7">
        <v>90.031838325742015</v>
      </c>
      <c r="O34" s="7">
        <v>73.399765652084767</v>
      </c>
      <c r="P34" s="7">
        <v>77.268782257590487</v>
      </c>
      <c r="Q34" s="7">
        <v>82.593949967747506</v>
      </c>
      <c r="R34" s="7">
        <v>77.071504494211467</v>
      </c>
      <c r="S34" s="7">
        <v>6.6363636363636376</v>
      </c>
      <c r="T34" s="7">
        <f t="shared" si="4"/>
        <v>0.51048951048951063</v>
      </c>
      <c r="U34" s="7">
        <v>8</v>
      </c>
      <c r="V34" s="7">
        <v>3</v>
      </c>
      <c r="X34" s="3">
        <v>32</v>
      </c>
      <c r="Y34" s="3" t="str">
        <f t="shared" si="7"/>
        <v>WINTER IS NEVER COMING</v>
      </c>
      <c r="Z34" s="3" t="str">
        <f t="shared" si="5"/>
        <v>Jeff-2014</v>
      </c>
      <c r="AA34" s="5">
        <f t="shared" si="6"/>
        <v>57.222298464980568</v>
      </c>
      <c r="AB34" s="5">
        <f t="shared" si="6"/>
        <v>74.464779341596994</v>
      </c>
      <c r="AC34" s="5">
        <f t="shared" si="6"/>
        <v>78.968557742426825</v>
      </c>
      <c r="AD34" s="5">
        <f t="shared" si="6"/>
        <v>64.525063406108657</v>
      </c>
      <c r="AE34" s="5">
        <f t="shared" si="6"/>
        <v>70.349933677286614</v>
      </c>
      <c r="AF34" s="5">
        <f t="shared" si="6"/>
        <v>55.811728308515043</v>
      </c>
      <c r="AG34" s="5">
        <f t="shared" si="6"/>
        <v>70.471156989015611</v>
      </c>
      <c r="AH34" s="5">
        <f t="shared" si="6"/>
        <v>58.301939166345988</v>
      </c>
      <c r="AI34" s="5">
        <f t="shared" si="6"/>
        <v>72.549301087336673</v>
      </c>
      <c r="AJ34" s="5">
        <f t="shared" si="6"/>
        <v>73.60122143113324</v>
      </c>
    </row>
    <row r="35" spans="1:36" x14ac:dyDescent="0.25">
      <c r="A35" s="7">
        <v>2016</v>
      </c>
      <c r="B35" s="7">
        <v>9</v>
      </c>
      <c r="C35" s="8">
        <f t="shared" si="1"/>
        <v>43</v>
      </c>
      <c r="D35" s="8">
        <f t="shared" si="2"/>
        <v>35</v>
      </c>
      <c r="E35" s="7" t="s">
        <v>20</v>
      </c>
      <c r="F35" s="7" t="s">
        <v>22</v>
      </c>
      <c r="G35" s="7" t="str">
        <f t="shared" si="3"/>
        <v>Galit-2016</v>
      </c>
      <c r="H35" s="7">
        <v>74.615713418658714</v>
      </c>
      <c r="I35" s="7">
        <v>81.105985595679527</v>
      </c>
      <c r="J35" s="7">
        <v>70.607930111990541</v>
      </c>
      <c r="K35" s="7">
        <v>77.45794942715608</v>
      </c>
      <c r="L35" s="7">
        <v>57.539752947091941</v>
      </c>
      <c r="M35" s="7">
        <v>70.565388933096258</v>
      </c>
      <c r="N35" s="7">
        <v>75.405828166740093</v>
      </c>
      <c r="O35" s="7">
        <v>78.490042365835819</v>
      </c>
      <c r="P35" s="7">
        <v>67.046950278833094</v>
      </c>
      <c r="Q35" s="7">
        <v>68.461125151281209</v>
      </c>
      <c r="R35" s="7">
        <v>66.530454147995641</v>
      </c>
      <c r="S35" s="7">
        <v>4.0909090909090908</v>
      </c>
      <c r="T35" s="7">
        <f t="shared" si="4"/>
        <v>0.31468531468531469</v>
      </c>
      <c r="U35" s="7">
        <v>5</v>
      </c>
      <c r="V35" s="7">
        <v>7</v>
      </c>
      <c r="X35" s="3">
        <v>33</v>
      </c>
      <c r="Y35" s="3" t="str">
        <f t="shared" si="7"/>
        <v>4th and 20</v>
      </c>
      <c r="Z35" s="3" t="str">
        <f t="shared" si="5"/>
        <v>Akshay-2014</v>
      </c>
      <c r="AA35" s="5">
        <f t="shared" si="6"/>
        <v>68.280180521531975</v>
      </c>
      <c r="AB35" s="5">
        <f t="shared" si="6"/>
        <v>77.003651586639805</v>
      </c>
      <c r="AC35" s="5">
        <f t="shared" si="6"/>
        <v>78.985013118619449</v>
      </c>
      <c r="AD35" s="5">
        <f t="shared" si="6"/>
        <v>66.502173925959937</v>
      </c>
      <c r="AE35" s="5">
        <f t="shared" si="6"/>
        <v>63.1186501712385</v>
      </c>
      <c r="AF35" s="5">
        <f t="shared" si="6"/>
        <v>56.302128373897872</v>
      </c>
      <c r="AG35" s="5">
        <f t="shared" si="6"/>
        <v>69.76553332673501</v>
      </c>
      <c r="AH35" s="5">
        <f t="shared" si="6"/>
        <v>68.042216404184188</v>
      </c>
      <c r="AI35" s="5">
        <f t="shared" si="6"/>
        <v>73.958407313090419</v>
      </c>
      <c r="AJ35" s="5">
        <f t="shared" si="6"/>
        <v>70.496301723984828</v>
      </c>
    </row>
    <row r="36" spans="1:36" x14ac:dyDescent="0.25">
      <c r="A36" s="7">
        <v>2016</v>
      </c>
      <c r="B36" s="7">
        <v>10</v>
      </c>
      <c r="C36" s="8">
        <f t="shared" si="1"/>
        <v>44</v>
      </c>
      <c r="D36" s="8">
        <f t="shared" si="2"/>
        <v>36</v>
      </c>
      <c r="E36" s="7" t="s">
        <v>7</v>
      </c>
      <c r="F36" s="7" t="s">
        <v>31</v>
      </c>
      <c r="G36" s="7" t="str">
        <f t="shared" si="3"/>
        <v>Jeff-2016</v>
      </c>
      <c r="H36" s="7">
        <v>83.450131364057199</v>
      </c>
      <c r="I36" s="7">
        <v>67.826088058097596</v>
      </c>
      <c r="J36" s="7">
        <v>74.533107036134638</v>
      </c>
      <c r="K36" s="7">
        <v>78.275910902852971</v>
      </c>
      <c r="L36" s="7">
        <v>66.802882891024524</v>
      </c>
      <c r="M36" s="7">
        <v>56.350166655026626</v>
      </c>
      <c r="N36" s="7">
        <v>73.488252152506561</v>
      </c>
      <c r="O36" s="7">
        <v>65.722829041265641</v>
      </c>
      <c r="P36" s="7">
        <v>60.471468238225533</v>
      </c>
      <c r="Q36" s="7">
        <v>64.506990769740014</v>
      </c>
      <c r="R36" s="7">
        <v>65.909173086044291</v>
      </c>
      <c r="S36" s="7">
        <v>4.0909090909090899</v>
      </c>
      <c r="T36" s="7">
        <f t="shared" si="4"/>
        <v>0.31468531468531463</v>
      </c>
      <c r="U36" s="7">
        <v>4</v>
      </c>
      <c r="V36" s="7">
        <v>11</v>
      </c>
      <c r="X36" s="3">
        <v>34</v>
      </c>
      <c r="Y36" s="3" t="str">
        <f t="shared" si="7"/>
        <v>The Marshawn</v>
      </c>
      <c r="Z36" s="3" t="str">
        <f t="shared" si="5"/>
        <v>MattP-2015</v>
      </c>
      <c r="AA36" s="5">
        <f t="shared" si="6"/>
        <v>50.794055793501371</v>
      </c>
      <c r="AB36" s="5">
        <f t="shared" si="6"/>
        <v>65.486661120805721</v>
      </c>
      <c r="AC36" s="5">
        <f t="shared" si="6"/>
        <v>63.11520079399132</v>
      </c>
      <c r="AD36" s="5">
        <f t="shared" si="6"/>
        <v>70.646725181082644</v>
      </c>
      <c r="AE36" s="5">
        <f t="shared" si="6"/>
        <v>65.447746884147435</v>
      </c>
      <c r="AF36" s="5">
        <f t="shared" si="6"/>
        <v>75.078917988585602</v>
      </c>
      <c r="AG36" s="5">
        <f t="shared" si="6"/>
        <v>69.73170088478949</v>
      </c>
      <c r="AH36" s="5">
        <f t="shared" si="6"/>
        <v>65.674892757664097</v>
      </c>
      <c r="AI36" s="5">
        <f t="shared" si="6"/>
        <v>61.896987613452595</v>
      </c>
      <c r="AJ36" s="5">
        <f t="shared" si="6"/>
        <v>69.73495154243858</v>
      </c>
    </row>
    <row r="37" spans="1:36" x14ac:dyDescent="0.25">
      <c r="A37" s="7">
        <v>2016</v>
      </c>
      <c r="B37" s="7">
        <v>11</v>
      </c>
      <c r="C37" s="8">
        <f t="shared" si="1"/>
        <v>41</v>
      </c>
      <c r="D37" s="8">
        <f t="shared" si="2"/>
        <v>38</v>
      </c>
      <c r="E37" s="7" t="s">
        <v>41</v>
      </c>
      <c r="F37" s="7" t="s">
        <v>36</v>
      </c>
      <c r="G37" s="7" t="str">
        <f t="shared" si="3"/>
        <v>Charles-2016</v>
      </c>
      <c r="H37" s="7">
        <v>63.462612402968347</v>
      </c>
      <c r="I37" s="7">
        <v>70.420721573864967</v>
      </c>
      <c r="J37" s="7">
        <v>62.462647930441875</v>
      </c>
      <c r="K37" s="7">
        <v>62.380685126993157</v>
      </c>
      <c r="L37" s="7">
        <v>19.187667341694535</v>
      </c>
      <c r="M37" s="7">
        <v>40.594590426217657</v>
      </c>
      <c r="N37" s="7">
        <v>39.759667306474782</v>
      </c>
      <c r="O37" s="7">
        <v>54.759424440483222</v>
      </c>
      <c r="P37" s="7">
        <v>55.500621296222143</v>
      </c>
      <c r="Q37" s="7">
        <v>64.46780743953714</v>
      </c>
      <c r="R37" s="7">
        <v>63.43127649513491</v>
      </c>
      <c r="S37" s="7">
        <v>4.3636363636363633</v>
      </c>
      <c r="T37" s="7">
        <f t="shared" si="4"/>
        <v>0.33566433566433562</v>
      </c>
      <c r="U37" s="7">
        <v>5</v>
      </c>
      <c r="V37" s="7">
        <v>9</v>
      </c>
      <c r="X37" s="3">
        <v>35</v>
      </c>
      <c r="Y37" s="3" t="str">
        <f>INDEX($D$3:$R$48,MATCH($X37,$D$3:$D$48,0),2)</f>
        <v>G - Lit</v>
      </c>
      <c r="Z37" s="3" t="str">
        <f t="shared" si="5"/>
        <v>Galit-2016</v>
      </c>
      <c r="AA37" s="5">
        <f t="shared" si="6"/>
        <v>81.105985595679527</v>
      </c>
      <c r="AB37" s="5">
        <f t="shared" si="6"/>
        <v>70.607930111990541</v>
      </c>
      <c r="AC37" s="5">
        <f t="shared" si="6"/>
        <v>77.45794942715608</v>
      </c>
      <c r="AD37" s="5">
        <f t="shared" si="6"/>
        <v>57.539752947091941</v>
      </c>
      <c r="AE37" s="5">
        <f t="shared" si="6"/>
        <v>70.565388933096258</v>
      </c>
      <c r="AF37" s="5">
        <f t="shared" si="6"/>
        <v>75.405828166740093</v>
      </c>
      <c r="AG37" s="5">
        <f t="shared" si="6"/>
        <v>78.490042365835819</v>
      </c>
      <c r="AH37" s="5">
        <f t="shared" si="6"/>
        <v>67.046950278833094</v>
      </c>
      <c r="AI37" s="5">
        <f t="shared" si="6"/>
        <v>68.461125151281209</v>
      </c>
      <c r="AJ37" s="5">
        <f t="shared" si="6"/>
        <v>66.530454147995641</v>
      </c>
    </row>
    <row r="38" spans="1:36" x14ac:dyDescent="0.25">
      <c r="A38" s="7">
        <v>2016</v>
      </c>
      <c r="B38" s="7">
        <v>12</v>
      </c>
      <c r="C38" s="8">
        <f t="shared" si="1"/>
        <v>46</v>
      </c>
      <c r="D38" s="8">
        <f t="shared" si="2"/>
        <v>43</v>
      </c>
      <c r="E38" s="7" t="s">
        <v>43</v>
      </c>
      <c r="F38" s="7" t="s">
        <v>32</v>
      </c>
      <c r="G38" s="7" t="str">
        <f t="shared" si="3"/>
        <v>Will-2016</v>
      </c>
      <c r="H38" s="7">
        <v>47.297542068278773</v>
      </c>
      <c r="I38" s="7">
        <v>49.051975747043642</v>
      </c>
      <c r="J38" s="7">
        <v>58.987105984594621</v>
      </c>
      <c r="K38" s="7">
        <v>49.258588130913971</v>
      </c>
      <c r="L38" s="7">
        <v>63.529769944495797</v>
      </c>
      <c r="M38" s="7">
        <v>64.226303056688849</v>
      </c>
      <c r="N38" s="7">
        <v>57.551811375181074</v>
      </c>
      <c r="O38" s="7">
        <v>50.846616067208004</v>
      </c>
      <c r="P38" s="7">
        <v>57.197979808817195</v>
      </c>
      <c r="Q38" s="7">
        <v>48.430272106307008</v>
      </c>
      <c r="R38" s="7">
        <v>59.976975175270852</v>
      </c>
      <c r="S38" s="7">
        <v>3.0909090909090904</v>
      </c>
      <c r="T38" s="7">
        <f t="shared" si="4"/>
        <v>0.23776223776223773</v>
      </c>
      <c r="U38" s="7">
        <v>4</v>
      </c>
      <c r="V38" s="7">
        <v>12</v>
      </c>
      <c r="X38" s="3">
        <v>36</v>
      </c>
      <c r="Y38" s="3" t="str">
        <f t="shared" si="7"/>
        <v>WINTER IS NEVER COMING</v>
      </c>
      <c r="Z38" s="3" t="str">
        <f t="shared" si="5"/>
        <v>Jeff-2016</v>
      </c>
      <c r="AA38" s="5">
        <f t="shared" si="6"/>
        <v>67.826088058097596</v>
      </c>
      <c r="AB38" s="5">
        <f t="shared" si="6"/>
        <v>74.533107036134638</v>
      </c>
      <c r="AC38" s="5">
        <f t="shared" si="6"/>
        <v>78.275910902852971</v>
      </c>
      <c r="AD38" s="5">
        <f t="shared" si="6"/>
        <v>66.802882891024524</v>
      </c>
      <c r="AE38" s="5">
        <f t="shared" si="6"/>
        <v>56.350166655026626</v>
      </c>
      <c r="AF38" s="5">
        <f t="shared" si="6"/>
        <v>73.488252152506561</v>
      </c>
      <c r="AG38" s="5">
        <f t="shared" si="6"/>
        <v>65.722829041265641</v>
      </c>
      <c r="AH38" s="5">
        <f t="shared" si="6"/>
        <v>60.471468238225533</v>
      </c>
      <c r="AI38" s="5">
        <f t="shared" si="6"/>
        <v>64.506990769740014</v>
      </c>
      <c r="AJ38" s="5">
        <f t="shared" si="6"/>
        <v>65.909173086044291</v>
      </c>
    </row>
    <row r="39" spans="1:36" x14ac:dyDescent="0.25">
      <c r="A39" s="1">
        <v>2017</v>
      </c>
      <c r="B39" s="1">
        <v>1</v>
      </c>
      <c r="C39" s="8">
        <f>RANK(T39,$T$3:$T$48)</f>
        <v>17</v>
      </c>
      <c r="D39" s="8">
        <f>RANK(R39,$R$3:$R$48)</f>
        <v>4</v>
      </c>
      <c r="E39" s="1" t="s">
        <v>59</v>
      </c>
      <c r="F39" s="1" t="s">
        <v>27</v>
      </c>
      <c r="G39" s="8" t="str">
        <f t="shared" si="3"/>
        <v>Tony-2017</v>
      </c>
      <c r="H39" s="1">
        <v>85.689288581176001</v>
      </c>
      <c r="I39" s="1">
        <v>89.379442880619806</v>
      </c>
      <c r="J39" s="1">
        <v>89.505986318840556</v>
      </c>
      <c r="K39" s="1">
        <v>96.737159046456654</v>
      </c>
      <c r="L39" s="1">
        <v>99.957876172449673</v>
      </c>
      <c r="M39" s="1">
        <v>93.289701055700135</v>
      </c>
      <c r="N39" s="1">
        <v>98.955533768604951</v>
      </c>
      <c r="O39" s="1">
        <v>95.199406199144462</v>
      </c>
      <c r="P39" s="1">
        <v>89.277888791854508</v>
      </c>
      <c r="Q39" s="1">
        <v>96.903150003964129</v>
      </c>
      <c r="R39" s="1">
        <f>Q39</f>
        <v>96.903150003964129</v>
      </c>
      <c r="S39" s="1">
        <v>6.6666666666666661</v>
      </c>
      <c r="T39" s="1">
        <f>S39/12</f>
        <v>0.55555555555555547</v>
      </c>
      <c r="U39" s="1">
        <v>10</v>
      </c>
      <c r="V39" s="1">
        <v>5</v>
      </c>
      <c r="X39" s="3">
        <v>37</v>
      </c>
      <c r="Y39" s="3" t="str">
        <f t="shared" si="7"/>
        <v>WINTER IS NEVER COMING</v>
      </c>
      <c r="Z39" s="3" t="str">
        <f t="shared" si="5"/>
        <v>Jeff-2015</v>
      </c>
      <c r="AA39" s="5">
        <f t="shared" si="6"/>
        <v>76.803515487789127</v>
      </c>
      <c r="AB39" s="5">
        <f t="shared" si="6"/>
        <v>88.612487233196589</v>
      </c>
      <c r="AC39" s="5">
        <f t="shared" si="6"/>
        <v>83.714265162522622</v>
      </c>
      <c r="AD39" s="5">
        <f t="shared" si="6"/>
        <v>94.173098361299822</v>
      </c>
      <c r="AE39" s="5">
        <f t="shared" si="6"/>
        <v>84.567406073747094</v>
      </c>
      <c r="AF39" s="5">
        <f t="shared" si="6"/>
        <v>71.985656001533414</v>
      </c>
      <c r="AG39" s="5">
        <f t="shared" si="6"/>
        <v>67.228322743757289</v>
      </c>
      <c r="AH39" s="5">
        <f t="shared" si="6"/>
        <v>68.828109891853302</v>
      </c>
      <c r="AI39" s="5">
        <f t="shared" si="6"/>
        <v>72.214017764586103</v>
      </c>
      <c r="AJ39" s="5">
        <f t="shared" si="6"/>
        <v>65.718175031880293</v>
      </c>
    </row>
    <row r="40" spans="1:36" x14ac:dyDescent="0.25">
      <c r="A40" s="1">
        <v>2017</v>
      </c>
      <c r="B40" s="1">
        <v>2</v>
      </c>
      <c r="C40" s="8">
        <f t="shared" si="1"/>
        <v>3</v>
      </c>
      <c r="D40" s="8">
        <f t="shared" si="2"/>
        <v>7</v>
      </c>
      <c r="E40" s="1" t="s">
        <v>53</v>
      </c>
      <c r="F40" s="1" t="s">
        <v>21</v>
      </c>
      <c r="G40" s="8" t="str">
        <f t="shared" si="3"/>
        <v>Rohit-2017</v>
      </c>
      <c r="H40" s="1">
        <v>101.25144846627126</v>
      </c>
      <c r="I40" s="1">
        <v>107.63787784209615</v>
      </c>
      <c r="J40" s="1">
        <v>95.092655987025068</v>
      </c>
      <c r="K40" s="1">
        <v>103.11139337381189</v>
      </c>
      <c r="L40" s="1">
        <v>108.43515641243737</v>
      </c>
      <c r="M40" s="1">
        <v>106.6649148576173</v>
      </c>
      <c r="N40" s="1">
        <v>95.724251778203367</v>
      </c>
      <c r="O40" s="1">
        <v>102.80913620846437</v>
      </c>
      <c r="P40" s="1">
        <v>102.74660379721669</v>
      </c>
      <c r="Q40" s="1">
        <v>92.234025941380892</v>
      </c>
      <c r="R40" s="1">
        <f t="shared" ref="R40:R48" si="8">Q40</f>
        <v>92.234025941380892</v>
      </c>
      <c r="S40" s="1">
        <v>8.8888888888888893</v>
      </c>
      <c r="T40" s="1">
        <f t="shared" ref="T40:T48" si="9">S40/12</f>
        <v>0.74074074074074081</v>
      </c>
      <c r="U40" s="1">
        <v>5</v>
      </c>
      <c r="V40" s="1">
        <v>1</v>
      </c>
      <c r="X40" s="3">
        <v>38</v>
      </c>
      <c r="Y40" s="3" t="str">
        <f t="shared" si="7"/>
        <v>Do You Even Lift?</v>
      </c>
      <c r="Z40" s="3" t="str">
        <f t="shared" si="5"/>
        <v>Charles-2016</v>
      </c>
      <c r="AA40" s="5">
        <f t="shared" ref="AA40:AJ48" si="10">INDEX($F$3:$R$48,MATCH($X40,$D$3:$D$48,0),AA$2)</f>
        <v>70.420721573864967</v>
      </c>
      <c r="AB40" s="5">
        <f t="shared" si="10"/>
        <v>62.462647930441875</v>
      </c>
      <c r="AC40" s="5">
        <f t="shared" si="10"/>
        <v>62.380685126993157</v>
      </c>
      <c r="AD40" s="5">
        <f t="shared" si="10"/>
        <v>19.187667341694535</v>
      </c>
      <c r="AE40" s="5">
        <f t="shared" si="10"/>
        <v>40.594590426217657</v>
      </c>
      <c r="AF40" s="5">
        <f t="shared" si="10"/>
        <v>39.759667306474782</v>
      </c>
      <c r="AG40" s="5">
        <f t="shared" si="10"/>
        <v>54.759424440483222</v>
      </c>
      <c r="AH40" s="5">
        <f t="shared" si="10"/>
        <v>55.500621296222143</v>
      </c>
      <c r="AI40" s="5">
        <f t="shared" si="10"/>
        <v>64.46780743953714</v>
      </c>
      <c r="AJ40" s="5">
        <f t="shared" si="10"/>
        <v>63.43127649513491</v>
      </c>
    </row>
    <row r="41" spans="1:36" x14ac:dyDescent="0.25">
      <c r="A41" s="1">
        <v>2017</v>
      </c>
      <c r="B41" s="1">
        <v>3</v>
      </c>
      <c r="C41" s="8">
        <f t="shared" si="1"/>
        <v>29</v>
      </c>
      <c r="D41" s="8">
        <f t="shared" si="2"/>
        <v>18</v>
      </c>
      <c r="E41" s="1" t="s">
        <v>60</v>
      </c>
      <c r="F41" s="1" t="s">
        <v>37</v>
      </c>
      <c r="G41" s="8" t="str">
        <f t="shared" si="3"/>
        <v>Mili/Vinay-2017</v>
      </c>
      <c r="H41" s="1">
        <v>45.480838655882195</v>
      </c>
      <c r="I41" s="1">
        <v>52.547608194650564</v>
      </c>
      <c r="J41" s="1">
        <v>55.026873789809073</v>
      </c>
      <c r="K41" s="1">
        <v>63.042125349853606</v>
      </c>
      <c r="L41" s="1">
        <v>71.090958052158285</v>
      </c>
      <c r="M41" s="1">
        <v>66.831429178795958</v>
      </c>
      <c r="N41" s="1">
        <v>77.994715210885957</v>
      </c>
      <c r="O41" s="1">
        <v>78.463234308305019</v>
      </c>
      <c r="P41" s="1">
        <v>77.417914143122516</v>
      </c>
      <c r="Q41" s="1">
        <v>87.277752303761474</v>
      </c>
      <c r="R41" s="1">
        <f t="shared" si="8"/>
        <v>87.277752303761474</v>
      </c>
      <c r="S41" s="1">
        <v>5.3333333333333339</v>
      </c>
      <c r="T41" s="1">
        <f t="shared" si="9"/>
        <v>0.44444444444444448</v>
      </c>
      <c r="U41" s="1">
        <v>5</v>
      </c>
      <c r="V41" s="1">
        <v>3</v>
      </c>
      <c r="X41" s="3">
        <v>39</v>
      </c>
      <c r="Y41" s="3" t="str">
        <f t="shared" si="7"/>
        <v>Fortune Favors The Bold</v>
      </c>
      <c r="Z41" s="3" t="str">
        <f t="shared" si="5"/>
        <v>Will-2015</v>
      </c>
      <c r="AA41" s="5">
        <f t="shared" si="10"/>
        <v>60.537949783379858</v>
      </c>
      <c r="AB41" s="5">
        <f t="shared" si="10"/>
        <v>45.468534031230767</v>
      </c>
      <c r="AC41" s="5">
        <f t="shared" si="10"/>
        <v>59.78737792320338</v>
      </c>
      <c r="AD41" s="5">
        <f t="shared" si="10"/>
        <v>63.512300343256477</v>
      </c>
      <c r="AE41" s="5">
        <f t="shared" si="10"/>
        <v>70.512627150068852</v>
      </c>
      <c r="AF41" s="5">
        <f t="shared" si="10"/>
        <v>77.71926764514744</v>
      </c>
      <c r="AG41" s="5">
        <f t="shared" si="10"/>
        <v>76.749262147435019</v>
      </c>
      <c r="AH41" s="5">
        <f t="shared" si="10"/>
        <v>51.211771405344052</v>
      </c>
      <c r="AI41" s="5">
        <f t="shared" si="10"/>
        <v>55.651412031369659</v>
      </c>
      <c r="AJ41" s="5">
        <f t="shared" si="10"/>
        <v>62.925551095767531</v>
      </c>
    </row>
    <row r="42" spans="1:36" x14ac:dyDescent="0.25">
      <c r="A42" s="1">
        <v>2017</v>
      </c>
      <c r="B42" s="1">
        <v>4</v>
      </c>
      <c r="C42" s="8">
        <f t="shared" si="1"/>
        <v>22</v>
      </c>
      <c r="D42" s="8">
        <f t="shared" si="2"/>
        <v>22</v>
      </c>
      <c r="E42" s="1" t="s">
        <v>57</v>
      </c>
      <c r="F42" s="1" t="s">
        <v>25</v>
      </c>
      <c r="G42" s="8" t="str">
        <f t="shared" si="3"/>
        <v>Caryn-2017</v>
      </c>
      <c r="H42" s="1">
        <v>67.268724955213614</v>
      </c>
      <c r="I42" s="1">
        <v>72.09636564280062</v>
      </c>
      <c r="J42" s="1">
        <v>81.905210624824022</v>
      </c>
      <c r="K42" s="1">
        <v>83.066460177711349</v>
      </c>
      <c r="L42" s="1">
        <v>73.939745523335162</v>
      </c>
      <c r="M42" s="1">
        <v>85.72856219455501</v>
      </c>
      <c r="N42" s="1">
        <v>80.510971148524177</v>
      </c>
      <c r="O42" s="1">
        <v>75.406888491056932</v>
      </c>
      <c r="P42" s="1">
        <v>82.127602055420496</v>
      </c>
      <c r="Q42" s="1">
        <v>83.286824713923764</v>
      </c>
      <c r="R42" s="1">
        <f t="shared" si="8"/>
        <v>83.286824713923764</v>
      </c>
      <c r="S42" s="1">
        <v>5.8888888888888902</v>
      </c>
      <c r="T42" s="1">
        <f t="shared" si="9"/>
        <v>0.49074074074074087</v>
      </c>
      <c r="U42" s="1">
        <v>5</v>
      </c>
      <c r="V42" s="1">
        <v>2</v>
      </c>
      <c r="X42" s="3">
        <v>40</v>
      </c>
      <c r="Y42" s="3" t="str">
        <f t="shared" si="7"/>
        <v>da muffins</v>
      </c>
      <c r="Z42" s="3" t="str">
        <f t="shared" si="5"/>
        <v>Joe-2015</v>
      </c>
      <c r="AA42" s="5">
        <f t="shared" si="10"/>
        <v>94.342587961518973</v>
      </c>
      <c r="AB42" s="5">
        <f t="shared" si="10"/>
        <v>99.920365920869017</v>
      </c>
      <c r="AC42" s="5">
        <f t="shared" si="10"/>
        <v>107.34716301405658</v>
      </c>
      <c r="AD42" s="5">
        <f t="shared" si="10"/>
        <v>96.138690477166108</v>
      </c>
      <c r="AE42" s="5">
        <f t="shared" si="10"/>
        <v>93.476366674736781</v>
      </c>
      <c r="AF42" s="5">
        <f t="shared" si="10"/>
        <v>81.179119998890485</v>
      </c>
      <c r="AG42" s="5">
        <f t="shared" si="10"/>
        <v>64.975744933665936</v>
      </c>
      <c r="AH42" s="5">
        <f t="shared" si="10"/>
        <v>55.223007097386684</v>
      </c>
      <c r="AI42" s="5">
        <f t="shared" si="10"/>
        <v>73.001780824743705</v>
      </c>
      <c r="AJ42" s="5">
        <f t="shared" si="10"/>
        <v>62.125168358056015</v>
      </c>
    </row>
    <row r="43" spans="1:36" x14ac:dyDescent="0.25">
      <c r="A43" s="1">
        <v>2017</v>
      </c>
      <c r="B43" s="1">
        <v>5</v>
      </c>
      <c r="C43" s="8">
        <f t="shared" si="1"/>
        <v>13</v>
      </c>
      <c r="D43" s="8">
        <f t="shared" si="2"/>
        <v>23</v>
      </c>
      <c r="E43" s="1" t="s">
        <v>55</v>
      </c>
      <c r="F43" s="1" t="s">
        <v>64</v>
      </c>
      <c r="G43" s="8" t="str">
        <f t="shared" si="3"/>
        <v>Ross-2017</v>
      </c>
      <c r="H43" s="1">
        <v>99.341015645451961</v>
      </c>
      <c r="I43" s="1">
        <v>86.561931443849318</v>
      </c>
      <c r="J43" s="1">
        <v>93.884102960667917</v>
      </c>
      <c r="K43" s="1">
        <v>94.80140044530512</v>
      </c>
      <c r="L43" s="1">
        <v>75.071780416606259</v>
      </c>
      <c r="M43" s="1">
        <v>80.908378121518837</v>
      </c>
      <c r="N43" s="1">
        <v>83.27006219726087</v>
      </c>
      <c r="O43" s="1">
        <v>77.574908879153526</v>
      </c>
      <c r="P43" s="1">
        <v>81.369718373061914</v>
      </c>
      <c r="Q43" s="1">
        <v>82.738647110983152</v>
      </c>
      <c r="R43" s="1">
        <f t="shared" si="8"/>
        <v>82.738647110983152</v>
      </c>
      <c r="S43" s="1">
        <v>6.7777777777777777</v>
      </c>
      <c r="T43" s="1">
        <f t="shared" si="9"/>
        <v>0.56481481481481477</v>
      </c>
      <c r="U43" s="1">
        <v>6</v>
      </c>
      <c r="V43" s="1">
        <v>8</v>
      </c>
      <c r="X43" s="3">
        <v>41</v>
      </c>
      <c r="Y43" s="3" t="str">
        <f t="shared" si="7"/>
        <v>G - Lit</v>
      </c>
      <c r="Z43" s="3" t="str">
        <f t="shared" si="5"/>
        <v>Galit-2017</v>
      </c>
      <c r="AA43" s="5">
        <f t="shared" si="10"/>
        <v>81.317863301167108</v>
      </c>
      <c r="AB43" s="5">
        <f t="shared" si="10"/>
        <v>87.860208432586091</v>
      </c>
      <c r="AC43" s="5">
        <f t="shared" si="10"/>
        <v>59.099808866595851</v>
      </c>
      <c r="AD43" s="5">
        <f t="shared" si="10"/>
        <v>73.961351076001307</v>
      </c>
      <c r="AE43" s="5">
        <f t="shared" si="10"/>
        <v>74.201290888806369</v>
      </c>
      <c r="AF43" s="5">
        <f t="shared" si="10"/>
        <v>66.424608959221985</v>
      </c>
      <c r="AG43" s="5">
        <f t="shared" si="10"/>
        <v>64.217664255853236</v>
      </c>
      <c r="AH43" s="5">
        <f t="shared" si="10"/>
        <v>73.027337033880983</v>
      </c>
      <c r="AI43" s="5">
        <f t="shared" si="10"/>
        <v>61.439737374658449</v>
      </c>
      <c r="AJ43" s="5">
        <f t="shared" si="10"/>
        <v>61.439737374658449</v>
      </c>
    </row>
    <row r="44" spans="1:36" x14ac:dyDescent="0.25">
      <c r="A44" s="1">
        <v>2017</v>
      </c>
      <c r="B44" s="1">
        <v>6</v>
      </c>
      <c r="C44" s="8">
        <f t="shared" si="1"/>
        <v>29</v>
      </c>
      <c r="D44" s="8">
        <f t="shared" si="2"/>
        <v>25</v>
      </c>
      <c r="E44" s="1" t="s">
        <v>56</v>
      </c>
      <c r="F44" s="1" t="s">
        <v>31</v>
      </c>
      <c r="G44" s="8" t="str">
        <f t="shared" si="3"/>
        <v>Jeff-2017</v>
      </c>
      <c r="H44" s="1">
        <v>84.251451445455629</v>
      </c>
      <c r="I44" s="1">
        <v>89.237509783867566</v>
      </c>
      <c r="J44" s="1">
        <v>85.140775974329671</v>
      </c>
      <c r="K44" s="1">
        <v>71.844532062210334</v>
      </c>
      <c r="L44" s="1">
        <v>81.532029643026434</v>
      </c>
      <c r="M44" s="1">
        <v>74.696507291768299</v>
      </c>
      <c r="N44" s="1">
        <v>42.065996616910283</v>
      </c>
      <c r="O44" s="1">
        <v>51.452939475731775</v>
      </c>
      <c r="P44" s="1">
        <v>71.609735933644998</v>
      </c>
      <c r="Q44" s="1">
        <v>80.667554742777895</v>
      </c>
      <c r="R44" s="1">
        <f t="shared" si="8"/>
        <v>80.667554742777895</v>
      </c>
      <c r="S44" s="1">
        <v>5.3333333333333339</v>
      </c>
      <c r="T44" s="1">
        <f t="shared" si="9"/>
        <v>0.44444444444444448</v>
      </c>
      <c r="U44" s="1">
        <v>7</v>
      </c>
      <c r="V44" s="1">
        <v>4</v>
      </c>
      <c r="X44" s="3">
        <v>42</v>
      </c>
      <c r="Y44" s="3" t="str">
        <f t="shared" si="7"/>
        <v>Literally Can't Even</v>
      </c>
      <c r="Z44" s="3" t="str">
        <f t="shared" si="5"/>
        <v>Caryn-2015</v>
      </c>
      <c r="AA44" s="5">
        <f t="shared" si="10"/>
        <v>89.530260384729488</v>
      </c>
      <c r="AB44" s="5">
        <f t="shared" si="10"/>
        <v>95.208885653999587</v>
      </c>
      <c r="AC44" s="5">
        <f t="shared" si="10"/>
        <v>93.431280144257357</v>
      </c>
      <c r="AD44" s="5">
        <f t="shared" si="10"/>
        <v>95.385376923460825</v>
      </c>
      <c r="AE44" s="5">
        <f t="shared" si="10"/>
        <v>88.964689800711895</v>
      </c>
      <c r="AF44" s="5">
        <f t="shared" si="10"/>
        <v>93.161471498305232</v>
      </c>
      <c r="AG44" s="5">
        <f t="shared" si="10"/>
        <v>81.033692870809659</v>
      </c>
      <c r="AH44" s="5">
        <f t="shared" si="10"/>
        <v>78.776325037892661</v>
      </c>
      <c r="AI44" s="5">
        <f t="shared" si="10"/>
        <v>72.108011250784259</v>
      </c>
      <c r="AJ44" s="5">
        <f t="shared" si="10"/>
        <v>60.443296218208744</v>
      </c>
    </row>
    <row r="45" spans="1:36" x14ac:dyDescent="0.25">
      <c r="A45" s="1">
        <v>2017</v>
      </c>
      <c r="B45" s="1">
        <v>7</v>
      </c>
      <c r="C45" s="8">
        <f t="shared" si="1"/>
        <v>23</v>
      </c>
      <c r="D45" s="8">
        <f t="shared" si="2"/>
        <v>28</v>
      </c>
      <c r="E45" s="1" t="s">
        <v>58</v>
      </c>
      <c r="F45" s="1" t="s">
        <v>26</v>
      </c>
      <c r="G45" s="8" t="str">
        <f t="shared" si="3"/>
        <v>Akshay-2017</v>
      </c>
      <c r="H45" s="1">
        <v>96.822323866328105</v>
      </c>
      <c r="I45" s="1">
        <v>70.529112918712741</v>
      </c>
      <c r="J45" s="1">
        <v>82.270442217735166</v>
      </c>
      <c r="K45" s="1">
        <v>92.171491524358132</v>
      </c>
      <c r="L45" s="1">
        <v>73.886342912824347</v>
      </c>
      <c r="M45" s="1">
        <v>81.655874236137393</v>
      </c>
      <c r="N45" s="1">
        <v>84.564950021570453</v>
      </c>
      <c r="O45" s="1">
        <v>70.361868742438503</v>
      </c>
      <c r="P45" s="1">
        <v>75.724651889825651</v>
      </c>
      <c r="Q45" s="1">
        <v>75.845837810213993</v>
      </c>
      <c r="R45" s="1">
        <f t="shared" si="8"/>
        <v>75.845837810213993</v>
      </c>
      <c r="S45" s="1">
        <v>5.8888888888888893</v>
      </c>
      <c r="T45" s="1">
        <f t="shared" si="9"/>
        <v>0.49074074074074076</v>
      </c>
      <c r="U45" s="1">
        <v>5</v>
      </c>
      <c r="V45" s="1">
        <v>6</v>
      </c>
      <c r="X45" s="3">
        <v>43</v>
      </c>
      <c r="Y45" s="3" t="str">
        <f t="shared" si="7"/>
        <v>Fortune Favors The Bold</v>
      </c>
      <c r="Z45" s="3" t="str">
        <f t="shared" si="5"/>
        <v>Will-2016</v>
      </c>
      <c r="AA45" s="5">
        <f t="shared" si="10"/>
        <v>49.051975747043642</v>
      </c>
      <c r="AB45" s="5">
        <f t="shared" si="10"/>
        <v>58.987105984594621</v>
      </c>
      <c r="AC45" s="5">
        <f t="shared" si="10"/>
        <v>49.258588130913971</v>
      </c>
      <c r="AD45" s="5">
        <f t="shared" si="10"/>
        <v>63.529769944495797</v>
      </c>
      <c r="AE45" s="5">
        <f t="shared" si="10"/>
        <v>64.226303056688849</v>
      </c>
      <c r="AF45" s="5">
        <f t="shared" si="10"/>
        <v>57.551811375181074</v>
      </c>
      <c r="AG45" s="5">
        <f t="shared" si="10"/>
        <v>50.846616067208004</v>
      </c>
      <c r="AH45" s="5">
        <f t="shared" si="10"/>
        <v>57.197979808817195</v>
      </c>
      <c r="AI45" s="5">
        <f t="shared" si="10"/>
        <v>48.430272106307008</v>
      </c>
      <c r="AJ45" s="5">
        <f t="shared" si="10"/>
        <v>59.976975175270852</v>
      </c>
    </row>
    <row r="46" spans="1:36" x14ac:dyDescent="0.25">
      <c r="A46" s="1">
        <v>2017</v>
      </c>
      <c r="B46" s="1">
        <v>8</v>
      </c>
      <c r="C46" s="8">
        <f t="shared" si="1"/>
        <v>26</v>
      </c>
      <c r="D46" s="8">
        <f t="shared" si="2"/>
        <v>29</v>
      </c>
      <c r="E46" s="1" t="s">
        <v>43</v>
      </c>
      <c r="F46" s="1" t="s">
        <v>32</v>
      </c>
      <c r="G46" s="8" t="str">
        <f t="shared" si="3"/>
        <v>Will-2017</v>
      </c>
      <c r="H46" s="1">
        <v>98.29688961992133</v>
      </c>
      <c r="I46" s="1">
        <v>95.545835821780315</v>
      </c>
      <c r="J46" s="1">
        <v>93.423875844542437</v>
      </c>
      <c r="K46" s="1">
        <v>77.702629548358729</v>
      </c>
      <c r="L46" s="1">
        <v>74.866235534338728</v>
      </c>
      <c r="M46" s="1">
        <v>68.518236565983372</v>
      </c>
      <c r="N46" s="1">
        <v>54.955082022234862</v>
      </c>
      <c r="O46" s="1">
        <v>56.440759883598247</v>
      </c>
      <c r="P46" s="1">
        <v>70.678422125512341</v>
      </c>
      <c r="Q46" s="1">
        <v>75.237225289455637</v>
      </c>
      <c r="R46" s="1">
        <f t="shared" si="8"/>
        <v>75.237225289455637</v>
      </c>
      <c r="S46" s="1">
        <v>5.6666666666666661</v>
      </c>
      <c r="T46" s="1">
        <f t="shared" si="9"/>
        <v>0.47222222222222215</v>
      </c>
      <c r="U46" s="1">
        <v>5</v>
      </c>
      <c r="V46" s="1">
        <v>10</v>
      </c>
      <c r="X46" s="3">
        <v>44</v>
      </c>
      <c r="Y46" s="3" t="str">
        <f t="shared" si="7"/>
        <v>Team Wagers</v>
      </c>
      <c r="Z46" s="3" t="str">
        <f t="shared" si="5"/>
        <v>Will-2014</v>
      </c>
      <c r="AA46" s="5">
        <f t="shared" si="10"/>
        <v>79.767252679339464</v>
      </c>
      <c r="AB46" s="5">
        <f t="shared" si="10"/>
        <v>84.091999142638358</v>
      </c>
      <c r="AC46" s="5">
        <f t="shared" si="10"/>
        <v>75.063555663255869</v>
      </c>
      <c r="AD46" s="5">
        <f t="shared" si="10"/>
        <v>77.288670868565688</v>
      </c>
      <c r="AE46" s="5">
        <f t="shared" si="10"/>
        <v>42.322639344810867</v>
      </c>
      <c r="AF46" s="5">
        <f t="shared" si="10"/>
        <v>54.057014927774553</v>
      </c>
      <c r="AG46" s="5">
        <f t="shared" si="10"/>
        <v>56.811240471678275</v>
      </c>
      <c r="AH46" s="5">
        <f t="shared" si="10"/>
        <v>61.525768380103479</v>
      </c>
      <c r="AI46" s="5">
        <f t="shared" si="10"/>
        <v>62.618696822980752</v>
      </c>
      <c r="AJ46" s="5">
        <f t="shared" si="10"/>
        <v>59.329142441202279</v>
      </c>
    </row>
    <row r="47" spans="1:36" x14ac:dyDescent="0.25">
      <c r="A47" s="1">
        <v>2017</v>
      </c>
      <c r="B47" s="1">
        <v>9</v>
      </c>
      <c r="C47" s="8">
        <f t="shared" si="1"/>
        <v>28</v>
      </c>
      <c r="D47" s="8">
        <f t="shared" si="2"/>
        <v>31</v>
      </c>
      <c r="E47" s="1" t="s">
        <v>54</v>
      </c>
      <c r="F47" s="1" t="s">
        <v>28</v>
      </c>
      <c r="G47" s="8" t="str">
        <f t="shared" si="3"/>
        <v>Pranay-2017</v>
      </c>
      <c r="H47" s="1">
        <v>96.786258642855643</v>
      </c>
      <c r="I47" s="1">
        <v>99.066843185260311</v>
      </c>
      <c r="J47" s="1">
        <v>85.189861194465777</v>
      </c>
      <c r="K47" s="1">
        <v>82.344432296699821</v>
      </c>
      <c r="L47" s="1">
        <v>90.776234694752887</v>
      </c>
      <c r="M47" s="1">
        <v>76.86824882668698</v>
      </c>
      <c r="N47" s="1">
        <v>54.342159878294048</v>
      </c>
      <c r="O47" s="1">
        <v>64.068345387725117</v>
      </c>
      <c r="P47" s="1">
        <v>58.611533128102153</v>
      </c>
      <c r="Q47" s="1">
        <v>73.750729407070452</v>
      </c>
      <c r="R47" s="1">
        <f t="shared" si="8"/>
        <v>73.750729407070452</v>
      </c>
      <c r="S47" s="1">
        <v>5.4444444444444446</v>
      </c>
      <c r="T47" s="1">
        <f t="shared" si="9"/>
        <v>0.45370370370370372</v>
      </c>
      <c r="U47" s="1">
        <v>7</v>
      </c>
      <c r="V47" s="1">
        <v>9</v>
      </c>
      <c r="X47" s="3">
        <v>45</v>
      </c>
      <c r="Y47" s="3" t="str">
        <f t="shared" si="7"/>
        <v>Team Moyer</v>
      </c>
      <c r="Z47" s="3" t="str">
        <f t="shared" si="5"/>
        <v>Ally-2015</v>
      </c>
      <c r="AA47" s="5">
        <f t="shared" si="10"/>
        <v>54.09337657105025</v>
      </c>
      <c r="AB47" s="5">
        <f t="shared" si="10"/>
        <v>43.445615124219131</v>
      </c>
      <c r="AC47" s="5">
        <f t="shared" si="10"/>
        <v>15.638018053045208</v>
      </c>
      <c r="AD47" s="5">
        <f t="shared" si="10"/>
        <v>27.535438840324325</v>
      </c>
      <c r="AE47" s="5">
        <f t="shared" si="10"/>
        <v>33.201626852585477</v>
      </c>
      <c r="AF47" s="5">
        <f t="shared" si="10"/>
        <v>47.328136691133828</v>
      </c>
      <c r="AG47" s="5">
        <f t="shared" si="10"/>
        <v>47.970950221245729</v>
      </c>
      <c r="AH47" s="5">
        <f t="shared" si="10"/>
        <v>45.858101816632988</v>
      </c>
      <c r="AI47" s="5">
        <f t="shared" si="10"/>
        <v>49.531126111864111</v>
      </c>
      <c r="AJ47" s="5">
        <f t="shared" si="10"/>
        <v>52.449589511739283</v>
      </c>
    </row>
    <row r="48" spans="1:36" x14ac:dyDescent="0.25">
      <c r="A48" s="1">
        <v>2017</v>
      </c>
      <c r="B48" s="1">
        <v>10</v>
      </c>
      <c r="C48" s="8">
        <f t="shared" si="1"/>
        <v>42</v>
      </c>
      <c r="D48" s="8">
        <f t="shared" si="2"/>
        <v>41</v>
      </c>
      <c r="E48" s="1" t="s">
        <v>20</v>
      </c>
      <c r="F48" s="1" t="s">
        <v>22</v>
      </c>
      <c r="G48" s="8" t="str">
        <f t="shared" si="3"/>
        <v>Galit-2017</v>
      </c>
      <c r="H48" s="1">
        <v>85.747471322292867</v>
      </c>
      <c r="I48" s="1">
        <v>81.317863301167108</v>
      </c>
      <c r="J48" s="1">
        <v>87.860208432586091</v>
      </c>
      <c r="K48" s="1">
        <v>59.099808866595851</v>
      </c>
      <c r="L48" s="1">
        <v>73.961351076001307</v>
      </c>
      <c r="M48" s="1">
        <v>74.201290888806369</v>
      </c>
      <c r="N48" s="1">
        <v>66.424608959221985</v>
      </c>
      <c r="O48" s="1">
        <v>64.217664255853236</v>
      </c>
      <c r="P48" s="1">
        <v>73.027337033880983</v>
      </c>
      <c r="Q48" s="1">
        <v>61.439737374658449</v>
      </c>
      <c r="R48" s="1">
        <f t="shared" si="8"/>
        <v>61.439737374658449</v>
      </c>
      <c r="S48" s="1">
        <v>4.0000000000000009</v>
      </c>
      <c r="T48" s="1">
        <f t="shared" si="9"/>
        <v>0.33333333333333343</v>
      </c>
      <c r="U48" s="1">
        <v>5</v>
      </c>
      <c r="V48" s="1">
        <v>7</v>
      </c>
      <c r="X48" s="3">
        <v>46</v>
      </c>
      <c r="Y48" s="3" t="str">
        <f t="shared" si="7"/>
        <v>FETTY WATT</v>
      </c>
      <c r="Z48" s="3" t="str">
        <f t="shared" si="5"/>
        <v>Tony-2015</v>
      </c>
      <c r="AA48" s="5">
        <f t="shared" si="10"/>
        <v>64.065928315992608</v>
      </c>
      <c r="AB48" s="5">
        <f t="shared" si="10"/>
        <v>72.067140994744591</v>
      </c>
      <c r="AC48" s="5">
        <f t="shared" si="10"/>
        <v>69.861661291205365</v>
      </c>
      <c r="AD48" s="5">
        <f t="shared" si="10"/>
        <v>72.826802813735767</v>
      </c>
      <c r="AE48" s="5">
        <f t="shared" si="10"/>
        <v>79.951180823966283</v>
      </c>
      <c r="AF48" s="5">
        <f t="shared" si="10"/>
        <v>75.534526952691081</v>
      </c>
      <c r="AG48" s="5">
        <f t="shared" si="10"/>
        <v>76.984350599036659</v>
      </c>
      <c r="AH48" s="5">
        <f t="shared" si="10"/>
        <v>62.010647323667591</v>
      </c>
      <c r="AI48" s="5">
        <f t="shared" si="10"/>
        <v>70.962179589999934</v>
      </c>
      <c r="AJ48" s="5">
        <f t="shared" si="10"/>
        <v>45.839290597591798</v>
      </c>
    </row>
    <row r="51" spans="26:36" x14ac:dyDescent="0.25">
      <c r="Z51" t="s">
        <v>47</v>
      </c>
      <c r="AA51">
        <f>MAX(AA3:AA48)</f>
        <v>110.53467811481752</v>
      </c>
      <c r="AB51">
        <f t="shared" ref="AB51:AJ51" si="11">MAX(AB3:AB48)</f>
        <v>109.67798567945444</v>
      </c>
      <c r="AC51">
        <f t="shared" si="11"/>
        <v>107.34716301405658</v>
      </c>
      <c r="AD51">
        <f t="shared" si="11"/>
        <v>114.96906432406287</v>
      </c>
      <c r="AE51">
        <f t="shared" si="11"/>
        <v>114.16677127310599</v>
      </c>
      <c r="AF51">
        <f t="shared" si="11"/>
        <v>113.06326136645643</v>
      </c>
      <c r="AG51">
        <f t="shared" si="11"/>
        <v>102.80913620846437</v>
      </c>
      <c r="AH51">
        <f t="shared" si="11"/>
        <v>122.61699605725315</v>
      </c>
      <c r="AI51">
        <f t="shared" si="11"/>
        <v>107.3174336526064</v>
      </c>
      <c r="AJ51">
        <f t="shared" si="11"/>
        <v>118.31182273824533</v>
      </c>
    </row>
    <row r="52" spans="26:36" x14ac:dyDescent="0.25">
      <c r="Z52" t="s">
        <v>13</v>
      </c>
      <c r="AA52" t="str">
        <f>INDEX($Y$3:$Y$48,MATCH(AA51,AA3:AA48,0))</f>
        <v>Taniquetil Eagles</v>
      </c>
      <c r="AB52" t="str">
        <f t="shared" ref="AB52:AJ52" si="12">INDEX($Y$3:$Y$48,MATCH(AB51,AB3:AB48,0))</f>
        <v>Taniquetil Eagles</v>
      </c>
      <c r="AC52" t="str">
        <f t="shared" si="12"/>
        <v>da muffins</v>
      </c>
      <c r="AD52" t="str">
        <f t="shared" si="12"/>
        <v>Taniquetil Eagles</v>
      </c>
      <c r="AE52" t="str">
        <f t="shared" si="12"/>
        <v>The Decepticons</v>
      </c>
      <c r="AF52" t="str">
        <f t="shared" si="12"/>
        <v>The Decepticons</v>
      </c>
      <c r="AG52" t="str">
        <f t="shared" si="12"/>
        <v>Avacado Seeds</v>
      </c>
      <c r="AH52" t="str">
        <f t="shared" si="12"/>
        <v>The Decepticons</v>
      </c>
      <c r="AI52" t="str">
        <f t="shared" si="12"/>
        <v>What Would Gronk Do</v>
      </c>
      <c r="AJ52" t="str">
        <f t="shared" si="12"/>
        <v>The Decepticons</v>
      </c>
    </row>
    <row r="53" spans="26:36" x14ac:dyDescent="0.25">
      <c r="Z53" t="s">
        <v>48</v>
      </c>
      <c r="AA53">
        <f>MIN(AA3:AA48)</f>
        <v>49.051975747043642</v>
      </c>
      <c r="AB53">
        <f t="shared" ref="AB53:AJ53" si="13">MIN(AB3:AB48)</f>
        <v>43.445615124219131</v>
      </c>
      <c r="AC53">
        <f t="shared" si="13"/>
        <v>15.638018053045208</v>
      </c>
      <c r="AD53">
        <f t="shared" si="13"/>
        <v>19.187667341694535</v>
      </c>
      <c r="AE53">
        <f t="shared" si="13"/>
        <v>33.201626852585477</v>
      </c>
      <c r="AF53">
        <f t="shared" si="13"/>
        <v>39.759667306474782</v>
      </c>
      <c r="AG53">
        <f t="shared" si="13"/>
        <v>47.970950221245729</v>
      </c>
      <c r="AH53">
        <f t="shared" si="13"/>
        <v>45.858101816632988</v>
      </c>
      <c r="AI53">
        <f t="shared" si="13"/>
        <v>48.430272106307008</v>
      </c>
      <c r="AJ53">
        <f t="shared" si="13"/>
        <v>45.839290597591798</v>
      </c>
    </row>
    <row r="54" spans="26:36" x14ac:dyDescent="0.25">
      <c r="Z54" t="s">
        <v>13</v>
      </c>
      <c r="AA54" t="str">
        <f>INDEX($Y$3:$Y$48,MATCH(AA53,AA3:AA48,0))</f>
        <v>Fortune Favors The Bold</v>
      </c>
      <c r="AB54" t="str">
        <f t="shared" ref="AB54:AJ54" si="14">INDEX($Y$3:$Y$48,MATCH(AB53,AB3:AB48,0))</f>
        <v>Team Moyer</v>
      </c>
      <c r="AC54" t="str">
        <f t="shared" si="14"/>
        <v>Team Moyer</v>
      </c>
      <c r="AD54" t="str">
        <f t="shared" si="14"/>
        <v>Do You Even Lift?</v>
      </c>
      <c r="AE54" t="str">
        <f t="shared" si="14"/>
        <v>Team Moyer</v>
      </c>
      <c r="AF54" t="str">
        <f t="shared" si="14"/>
        <v>Do You Even Lift?</v>
      </c>
      <c r="AG54" t="str">
        <f t="shared" si="14"/>
        <v>Team Moyer</v>
      </c>
      <c r="AH54" t="str">
        <f t="shared" si="14"/>
        <v>Team Moyer</v>
      </c>
      <c r="AI54" t="str">
        <f t="shared" si="14"/>
        <v>Fortune Favors The Bold</v>
      </c>
      <c r="AJ54" t="str">
        <f t="shared" si="14"/>
        <v>FETTY WATT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2018-11-03T15:23:35Z</dcterms:modified>
</cp:coreProperties>
</file>