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4.vml" ContentType="application/vnd.openxmlformats-officedocument.vmlDrawing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vmlDrawing5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4.2021" sheetId="1" state="visible" r:id="rId2"/>
    <sheet name="05.2021 " sheetId="2" state="visible" r:id="rId3"/>
    <sheet name="06.2021" sheetId="3" state="visible" r:id="rId4"/>
    <sheet name="07.2021" sheetId="4" state="visible" r:id="rId5"/>
    <sheet name="08.2021 " sheetId="5" state="visible" r:id="rId6"/>
    <sheet name="09.2021" sheetId="6" state="visible" r:id="rId7"/>
    <sheet name="10.2021" sheetId="7" state="visible" r:id="rId8"/>
    <sheet name="11.2021" sheetId="8" state="visible" r:id="rId9"/>
    <sheet name="12.2021" sheetId="9" state="visible" r:id="rId10"/>
  </sheets>
  <definedNames>
    <definedName function="false" hidden="false" localSheetId="0" name="_xlnm.Print_Area" vbProcedure="false">'04.2021'!$A$2:$F$52</definedName>
    <definedName function="false" hidden="false" localSheetId="0" name="_xlnm.Print_Titles" vbProcedure="false">'04.2021'!$A:$B</definedName>
    <definedName function="false" hidden="false" localSheetId="1" name="_xlnm.Print_Area" vbProcedure="false">'05.2021 '!$A$2:$H$52</definedName>
    <definedName function="false" hidden="false" localSheetId="1" name="_xlnm.Print_Titles" vbProcedure="false">'05.2021 '!$A:$B</definedName>
    <definedName function="false" hidden="false" localSheetId="2" name="_xlnm.Print_Area" vbProcedure="false">'06.2021'!$A$1:$H$73</definedName>
    <definedName function="false" hidden="false" localSheetId="2" name="_xlnm.Print_Titles" vbProcedure="false">'06.2021'!$A:$B</definedName>
    <definedName function="false" hidden="false" localSheetId="3" name="_xlnm.Print_Area" vbProcedure="false">'07.2021'!$A$1:$H$73</definedName>
    <definedName function="false" hidden="false" localSheetId="3" name="_xlnm.Print_Titles" vbProcedure="false">'07.2021'!$A:$B</definedName>
    <definedName function="false" hidden="false" localSheetId="4" name="_xlnm.Print_Area" vbProcedure="false">'08.2021 '!$A$1:$H$96</definedName>
    <definedName function="false" hidden="false" localSheetId="4" name="_xlnm.Print_Titles" vbProcedure="false">'08.2021 '!$A:$B</definedName>
    <definedName function="false" hidden="false" localSheetId="5" name="_xlnm.Print_Area" vbProcedure="false">'09.2021'!$A$1:$H$69</definedName>
    <definedName function="false" hidden="false" localSheetId="5" name="_xlnm.Print_Titles" vbProcedure="false">'09.2021'!$A:$B</definedName>
    <definedName function="false" hidden="false" localSheetId="6" name="_xlnm.Print_Area" vbProcedure="false">'10.2021'!$A$1:$H$75</definedName>
    <definedName function="false" hidden="false" localSheetId="6" name="_xlnm.Print_Titles" vbProcedure="false">'10.2021'!$A:$B</definedName>
    <definedName function="false" hidden="false" localSheetId="7" name="_xlnm.Print_Area" vbProcedure="false">'11.2021'!$A$1:$H$91</definedName>
    <definedName function="false" hidden="false" localSheetId="7" name="_xlnm.Print_Titles" vbProcedure="false">'11.2021'!$A:$B</definedName>
    <definedName function="false" hidden="false" localSheetId="8" name="_xlnm.Print_Area" vbProcedure="false">'12.2021'!$A$1:$H$86</definedName>
    <definedName function="false" hidden="false" localSheetId="8" name="_xlnm.Print_Titles" vbProcedure="false">'12.2021'!$A:$B</definedName>
    <definedName function="false" hidden="false" name="Débutexercicecomptable" vbProcedure="false">#REF!</definedName>
    <definedName function="false" hidden="false" name="Terminé" vbProcedure="false">#REF!,#REF!,#REF!,#REF!,#REF!,#REF!,#REF!,#REF!,#REF!,#REF!,#REF!,#REF!</definedName>
    <definedName function="false" hidden="false" name="Terminé_Aoû" vbProcedure="false">#REF!</definedName>
    <definedName function="false" hidden="false" name="Terminé_Avr" vbProcedure="false">#REF!</definedName>
    <definedName function="false" hidden="false" name="Terminé_Déc" vbProcedure="false">#REF!</definedName>
    <definedName function="false" hidden="false" name="Terminé_Fév" vbProcedure="false">#REF!</definedName>
    <definedName function="false" hidden="false" name="Terminé_Jan" vbProcedure="false">#REF!</definedName>
    <definedName function="false" hidden="false" name="Terminé_Juin" vbProcedure="false">#REF!</definedName>
    <definedName function="false" hidden="false" name="Terminé_Jull" vbProcedure="false">#REF!</definedName>
    <definedName function="false" hidden="false" name="Terminé_Mai" vbProcedure="false">#REF!</definedName>
    <definedName function="false" hidden="false" name="Terminé_Mar" vbProcedure="false">#REF!</definedName>
    <definedName function="false" hidden="false" name="Terminé_Nov" vbProcedure="false">#REF!</definedName>
    <definedName function="false" hidden="false" name="Terminé_Oct" vbProcedure="false">#REF!</definedName>
    <definedName function="false" hidden="false" name="Terminé_Sep" vbProcedure="false">#REF!</definedName>
    <definedName function="false" hidden="false" localSheetId="0" name="Terminé" vbProcedure="false">'04.2021'!#ref!,'04.2021'!#ref!,'04.2021'!#ref!,'04.2021'!$F$4:$F$52,'04.2021'!#ref!,'04.2021'!#ref!,'04.2021'!#ref!,'04.2021'!#ref!,'04.2021'!#ref!,'04.2021'!#ref!,'04.2021'!#ref!,'04.2021'!#ref!</definedName>
    <definedName function="false" hidden="false" localSheetId="0" name="Terminé_Aoû" vbProcedure="false">'04.2021'!#ref!</definedName>
    <definedName function="false" hidden="false" localSheetId="0" name="Terminé_Avr" vbProcedure="false">'04.2021'!$F$4:$F$52</definedName>
    <definedName function="false" hidden="false" localSheetId="0" name="Terminé_Déc" vbProcedure="false">'04.2021'!#ref!</definedName>
    <definedName function="false" hidden="false" localSheetId="0" name="Terminé_Fév" vbProcedure="false">'04.2021'!#ref!</definedName>
    <definedName function="false" hidden="false" localSheetId="0" name="Terminé_Jan" vbProcedure="false">'04.2021'!#ref!</definedName>
    <definedName function="false" hidden="false" localSheetId="0" name="Terminé_Juin" vbProcedure="false">'04.2021'!#ref!</definedName>
    <definedName function="false" hidden="false" localSheetId="0" name="Terminé_Jull" vbProcedure="false">'04.2021'!#ref!</definedName>
    <definedName function="false" hidden="false" localSheetId="0" name="Terminé_Mai" vbProcedure="false">'04.2021'!#ref!</definedName>
    <definedName function="false" hidden="false" localSheetId="0" name="Terminé_Mar" vbProcedure="false">'04.2021'!#ref!</definedName>
    <definedName function="false" hidden="false" localSheetId="0" name="Terminé_Nov" vbProcedure="false">'04.2021'!#ref!</definedName>
    <definedName function="false" hidden="false" localSheetId="0" name="Terminé_Oct" vbProcedure="false">'04.2021'!#ref!</definedName>
    <definedName function="false" hidden="false" localSheetId="0" name="Terminé_Sep" vbProcedure="false">'04.2021'!#ref!</definedName>
    <definedName function="false" hidden="false" localSheetId="1" name="Terminé" vbProcedure="false">'05.2021 '!#ref!,'05.2021 '!#ref!,'05.2021 '!#ref!,'05.2021 '!#ref!,'05.2021 '!$H$4:$H$52,'05.2021 '!#ref!,'05.2021 '!#ref!,'05.2021 '!#ref!,'05.2021 '!#ref!,'05.2021 '!#ref!,'05.2021 '!#ref!,'05.2021 '!#ref!</definedName>
    <definedName function="false" hidden="false" localSheetId="1" name="Terminé_Aoû" vbProcedure="false">'05.2021 '!#ref!</definedName>
    <definedName function="false" hidden="false" localSheetId="1" name="Terminé_Avr" vbProcedure="false">'05.2021 '!#ref!</definedName>
    <definedName function="false" hidden="false" localSheetId="1" name="Terminé_Déc" vbProcedure="false">'05.2021 '!#ref!</definedName>
    <definedName function="false" hidden="false" localSheetId="1" name="Terminé_Fév" vbProcedure="false">'05.2021 '!#ref!</definedName>
    <definedName function="false" hidden="false" localSheetId="1" name="Terminé_Jan" vbProcedure="false">'05.2021 '!#ref!</definedName>
    <definedName function="false" hidden="false" localSheetId="1" name="Terminé_Juin" vbProcedure="false">'05.2021 '!#ref!</definedName>
    <definedName function="false" hidden="false" localSheetId="1" name="Terminé_Jull" vbProcedure="false">'05.2021 '!#ref!</definedName>
    <definedName function="false" hidden="false" localSheetId="1" name="Terminé_Mai" vbProcedure="false">'05.2021 '!$H$4:$H$52</definedName>
    <definedName function="false" hidden="false" localSheetId="1" name="Terminé_Mar" vbProcedure="false">'05.2021 '!#ref!</definedName>
    <definedName function="false" hidden="false" localSheetId="1" name="Terminé_Nov" vbProcedure="false">'05.2021 '!#ref!</definedName>
    <definedName function="false" hidden="false" localSheetId="1" name="Terminé_Oct" vbProcedure="false">'05.2021 '!#ref!</definedName>
    <definedName function="false" hidden="false" localSheetId="1" name="Terminé_Sep" vbProcedure="false">'05.2021 '!#ref!</definedName>
    <definedName function="false" hidden="false" localSheetId="2" name="Terminé" vbProcedure="false">'06.2021'!#ref!,'06.2021'!#ref!,'06.2021'!#ref!,'06.2021'!#ref!,'06.2021'!$H$2:$H$73,'06.2021'!#ref!,'06.2021'!#ref!,'06.2021'!#ref!,'06.2021'!#ref!,'06.2021'!#ref!,'06.2021'!#ref!,'06.2021'!#ref!</definedName>
    <definedName function="false" hidden="false" localSheetId="2" name="Terminé_Aoû" vbProcedure="false">'06.2021'!#ref!</definedName>
    <definedName function="false" hidden="false" localSheetId="2" name="Terminé_Avr" vbProcedure="false">'06.2021'!#ref!</definedName>
    <definedName function="false" hidden="false" localSheetId="2" name="Terminé_Déc" vbProcedure="false">'06.2021'!#ref!</definedName>
    <definedName function="false" hidden="false" localSheetId="2" name="Terminé_Fév" vbProcedure="false">'06.2021'!#ref!</definedName>
    <definedName function="false" hidden="false" localSheetId="2" name="Terminé_Jan" vbProcedure="false">'06.2021'!#ref!</definedName>
    <definedName function="false" hidden="false" localSheetId="2" name="Terminé_Juin" vbProcedure="false">'06.2021'!#ref!</definedName>
    <definedName function="false" hidden="false" localSheetId="2" name="Terminé_Jull" vbProcedure="false">'06.2021'!#ref!</definedName>
    <definedName function="false" hidden="false" localSheetId="2" name="Terminé_Mai" vbProcedure="false">'06.2021'!$H$2:$H$73</definedName>
    <definedName function="false" hidden="false" localSheetId="2" name="Terminé_Mar" vbProcedure="false">'06.2021'!#ref!</definedName>
    <definedName function="false" hidden="false" localSheetId="2" name="Terminé_Nov" vbProcedure="false">'06.2021'!#ref!</definedName>
    <definedName function="false" hidden="false" localSheetId="2" name="Terminé_Oct" vbProcedure="false">'06.2021'!#ref!</definedName>
    <definedName function="false" hidden="false" localSheetId="2" name="Terminé_Sep" vbProcedure="false">'06.2021'!#ref!</definedName>
    <definedName function="false" hidden="false" localSheetId="3" name="Terminé" vbProcedure="false">'07.2021'!#ref!,'07.2021'!#ref!,'07.2021'!#ref!,'07.2021'!#ref!,'07.2021'!$H$3:$H$73,'07.2021'!#ref!,'07.2021'!#ref!,'07.2021'!#ref!,'07.2021'!#ref!,'07.2021'!#ref!,'07.2021'!#ref!,'07.2021'!#ref!</definedName>
    <definedName function="false" hidden="false" localSheetId="3" name="Terminé_Aoû" vbProcedure="false">'07.2021'!#ref!</definedName>
    <definedName function="false" hidden="false" localSheetId="3" name="Terminé_Avr" vbProcedure="false">'07.2021'!#ref!</definedName>
    <definedName function="false" hidden="false" localSheetId="3" name="Terminé_Déc" vbProcedure="false">'07.2021'!#ref!</definedName>
    <definedName function="false" hidden="false" localSheetId="3" name="Terminé_Fév" vbProcedure="false">'07.2021'!#ref!</definedName>
    <definedName function="false" hidden="false" localSheetId="3" name="Terminé_Jan" vbProcedure="false">'07.2021'!#ref!</definedName>
    <definedName function="false" hidden="false" localSheetId="3" name="Terminé_Juin" vbProcedure="false">'07.2021'!#ref!</definedName>
    <definedName function="false" hidden="false" localSheetId="3" name="Terminé_Jull" vbProcedure="false">'07.2021'!#ref!</definedName>
    <definedName function="false" hidden="false" localSheetId="3" name="Terminé_Mai" vbProcedure="false">'07.2021'!$H$3:$H$73</definedName>
    <definedName function="false" hidden="false" localSheetId="3" name="Terminé_Mar" vbProcedure="false">'07.2021'!#ref!</definedName>
    <definedName function="false" hidden="false" localSheetId="3" name="Terminé_Nov" vbProcedure="false">'07.2021'!#ref!</definedName>
    <definedName function="false" hidden="false" localSheetId="3" name="Terminé_Oct" vbProcedure="false">'07.2021'!#ref!</definedName>
    <definedName function="false" hidden="false" localSheetId="3" name="Terminé_Sep" vbProcedure="false">'07.2021'!#ref!</definedName>
    <definedName function="false" hidden="false" localSheetId="4" name="Terminé" vbProcedure="false">'08.2021 '!#ref!,'08.2021 '!#ref!,'08.2021 '!#ref!,'08.2021 '!#ref!,'08.2021 '!$H$3:$H$96,'08.2021 '!#ref!,'08.2021 '!#ref!,'08.2021 '!#ref!,'08.2021 '!#ref!,'08.2021 '!#ref!,'08.2021 '!#ref!,'08.2021 '!#ref!</definedName>
    <definedName function="false" hidden="false" localSheetId="4" name="Terminé_Aoû" vbProcedure="false">'08.2021 '!#ref!</definedName>
    <definedName function="false" hidden="false" localSheetId="4" name="Terminé_Avr" vbProcedure="false">'08.2021 '!#ref!</definedName>
    <definedName function="false" hidden="false" localSheetId="4" name="Terminé_Déc" vbProcedure="false">'08.2021 '!#ref!</definedName>
    <definedName function="false" hidden="false" localSheetId="4" name="Terminé_Fév" vbProcedure="false">'08.2021 '!#ref!</definedName>
    <definedName function="false" hidden="false" localSheetId="4" name="Terminé_Jan" vbProcedure="false">'08.2021 '!#ref!</definedName>
    <definedName function="false" hidden="false" localSheetId="4" name="Terminé_Juin" vbProcedure="false">'08.2021 '!#ref!</definedName>
    <definedName function="false" hidden="false" localSheetId="4" name="Terminé_Jull" vbProcedure="false">'08.2021 '!#ref!</definedName>
    <definedName function="false" hidden="false" localSheetId="4" name="Terminé_Mai" vbProcedure="false">'08.2021 '!$H$3:$H$96</definedName>
    <definedName function="false" hidden="false" localSheetId="4" name="Terminé_Mar" vbProcedure="false">'08.2021 '!#ref!</definedName>
    <definedName function="false" hidden="false" localSheetId="4" name="Terminé_Nov" vbProcedure="false">'08.2021 '!#ref!</definedName>
    <definedName function="false" hidden="false" localSheetId="4" name="Terminé_Oct" vbProcedure="false">'08.2021 '!#ref!</definedName>
    <definedName function="false" hidden="false" localSheetId="4" name="Terminé_Sep" vbProcedure="false">'08.2021 '!#ref!</definedName>
    <definedName function="false" hidden="false" localSheetId="5" name="Terminé" vbProcedure="false">'09.2021'!#ref!,'09.2021'!#ref!,'09.2021'!#ref!,'09.2021'!#ref!,'09.2021'!$H$3:$H$69,'09.2021'!#ref!,'09.2021'!#ref!,'09.2021'!#ref!,'09.2021'!#ref!,'09.2021'!#ref!,'09.2021'!#ref!,'09.2021'!#ref!</definedName>
    <definedName function="false" hidden="false" localSheetId="5" name="Terminé_Aoû" vbProcedure="false">'09.2021'!#ref!</definedName>
    <definedName function="false" hidden="false" localSheetId="5" name="Terminé_Avr" vbProcedure="false">'09.2021'!#ref!</definedName>
    <definedName function="false" hidden="false" localSheetId="5" name="Terminé_Déc" vbProcedure="false">'09.2021'!#ref!</definedName>
    <definedName function="false" hidden="false" localSheetId="5" name="Terminé_Fév" vbProcedure="false">'09.2021'!#ref!</definedName>
    <definedName function="false" hidden="false" localSheetId="5" name="Terminé_Jan" vbProcedure="false">'09.2021'!#ref!</definedName>
    <definedName function="false" hidden="false" localSheetId="5" name="Terminé_Juin" vbProcedure="false">'09.2021'!#ref!</definedName>
    <definedName function="false" hidden="false" localSheetId="5" name="Terminé_Jull" vbProcedure="false">'09.2021'!#ref!</definedName>
    <definedName function="false" hidden="false" localSheetId="5" name="Terminé_Mai" vbProcedure="false">'09.2021'!$H$3:$H$69</definedName>
    <definedName function="false" hidden="false" localSheetId="5" name="Terminé_Mar" vbProcedure="false">'09.2021'!#ref!</definedName>
    <definedName function="false" hidden="false" localSheetId="5" name="Terminé_Nov" vbProcedure="false">'09.2021'!#ref!</definedName>
    <definedName function="false" hidden="false" localSheetId="5" name="Terminé_Oct" vbProcedure="false">'09.2021'!#ref!</definedName>
    <definedName function="false" hidden="false" localSheetId="5" name="Terminé_Sep" vbProcedure="false">'09.2021'!#ref!</definedName>
    <definedName function="false" hidden="false" localSheetId="6" name="Terminé" vbProcedure="false">'10.2021'!#ref!,'10.2021'!#ref!,'10.2021'!#ref!,'10.2021'!#ref!,'10.2021'!$H$3:$H$76,'10.2021'!#ref!,'10.2021'!#ref!,'10.2021'!#ref!,'10.2021'!#ref!,'10.2021'!#ref!,'10.2021'!#ref!,'10.2021'!#ref!</definedName>
    <definedName function="false" hidden="false" localSheetId="6" name="Terminé_Aoû" vbProcedure="false">'10.2021'!#ref!</definedName>
    <definedName function="false" hidden="false" localSheetId="6" name="Terminé_Avr" vbProcedure="false">'10.2021'!#ref!</definedName>
    <definedName function="false" hidden="false" localSheetId="6" name="Terminé_Déc" vbProcedure="false">'10.2021'!#ref!</definedName>
    <definedName function="false" hidden="false" localSheetId="6" name="Terminé_Fév" vbProcedure="false">'10.2021'!#ref!</definedName>
    <definedName function="false" hidden="false" localSheetId="6" name="Terminé_Jan" vbProcedure="false">'10.2021'!#ref!</definedName>
    <definedName function="false" hidden="false" localSheetId="6" name="Terminé_Juin" vbProcedure="false">'10.2021'!#ref!</definedName>
    <definedName function="false" hidden="false" localSheetId="6" name="Terminé_Jull" vbProcedure="false">'10.2021'!#ref!</definedName>
    <definedName function="false" hidden="false" localSheetId="6" name="Terminé_Mai" vbProcedure="false">'10.2021'!$H$3:$H$76</definedName>
    <definedName function="false" hidden="false" localSheetId="6" name="Terminé_Mar" vbProcedure="false">'10.2021'!#ref!</definedName>
    <definedName function="false" hidden="false" localSheetId="6" name="Terminé_Nov" vbProcedure="false">'10.2021'!#ref!</definedName>
    <definedName function="false" hidden="false" localSheetId="6" name="Terminé_Oct" vbProcedure="false">'10.2021'!#ref!</definedName>
    <definedName function="false" hidden="false" localSheetId="6" name="Terminé_Sep" vbProcedure="false">'10.2021'!#ref!</definedName>
    <definedName function="false" hidden="false" localSheetId="7" name="Terminé" vbProcedure="false">'11.2021'!#ref!,'11.2021'!#ref!,'11.2021'!#ref!,'11.2021'!#ref!,'11.2021'!$H$3:$H$92,'11.2021'!#ref!,'11.2021'!#ref!,'11.2021'!#ref!,'11.2021'!#ref!,'11.2021'!#ref!,'11.2021'!#ref!,'11.2021'!#ref!</definedName>
    <definedName function="false" hidden="false" localSheetId="7" name="Terminé_Aoû" vbProcedure="false">'11.2021'!#ref!</definedName>
    <definedName function="false" hidden="false" localSheetId="7" name="Terminé_Avr" vbProcedure="false">'11.2021'!#ref!</definedName>
    <definedName function="false" hidden="false" localSheetId="7" name="Terminé_Déc" vbProcedure="false">'11.2021'!#ref!</definedName>
    <definedName function="false" hidden="false" localSheetId="7" name="Terminé_Fév" vbProcedure="false">'11.2021'!#ref!</definedName>
    <definedName function="false" hidden="false" localSheetId="7" name="Terminé_Jan" vbProcedure="false">'11.2021'!#ref!</definedName>
    <definedName function="false" hidden="false" localSheetId="7" name="Terminé_Juin" vbProcedure="false">'11.2021'!#ref!</definedName>
    <definedName function="false" hidden="false" localSheetId="7" name="Terminé_Jull" vbProcedure="false">'11.2021'!#ref!</definedName>
    <definedName function="false" hidden="false" localSheetId="7" name="Terminé_Mai" vbProcedure="false">'11.2021'!$H$3:$H$92</definedName>
    <definedName function="false" hidden="false" localSheetId="7" name="Terminé_Mar" vbProcedure="false">'11.2021'!#ref!</definedName>
    <definedName function="false" hidden="false" localSheetId="7" name="Terminé_Nov" vbProcedure="false">'11.2021'!#ref!</definedName>
    <definedName function="false" hidden="false" localSheetId="7" name="Terminé_Oct" vbProcedure="false">'11.2021'!#ref!</definedName>
    <definedName function="false" hidden="false" localSheetId="7" name="Terminé_Sep" vbProcedure="false">'11.2021'!#ref!</definedName>
    <definedName function="false" hidden="false" localSheetId="8" name="Terminé" vbProcedure="false">'12.2021'!#ref!,'12.2021'!#ref!,'12.2021'!#ref!,'12.2021'!#ref!,'12.2021'!$H$3:$H$86,'12.2021'!#ref!,'12.2021'!#ref!,'12.2021'!#ref!,'12.2021'!#ref!,'12.2021'!#ref!,'12.2021'!#ref!,'12.2021'!#ref!</definedName>
    <definedName function="false" hidden="false" localSheetId="8" name="Terminé_Aoû" vbProcedure="false">'12.2021'!#ref!</definedName>
    <definedName function="false" hidden="false" localSheetId="8" name="Terminé_Avr" vbProcedure="false">'12.2021'!#ref!</definedName>
    <definedName function="false" hidden="false" localSheetId="8" name="Terminé_Déc" vbProcedure="false">'12.2021'!#ref!</definedName>
    <definedName function="false" hidden="false" localSheetId="8" name="Terminé_Fév" vbProcedure="false">'12.2021'!#ref!</definedName>
    <definedName function="false" hidden="false" localSheetId="8" name="Terminé_Jan" vbProcedure="false">'12.2021'!#ref!</definedName>
    <definedName function="false" hidden="false" localSheetId="8" name="Terminé_Juin" vbProcedure="false">'12.2021'!#ref!</definedName>
    <definedName function="false" hidden="false" localSheetId="8" name="Terminé_Jull" vbProcedure="false">'12.2021'!#ref!</definedName>
    <definedName function="false" hidden="false" localSheetId="8" name="Terminé_Mai" vbProcedure="false">'12.2021'!$H$3:$H$86</definedName>
    <definedName function="false" hidden="false" localSheetId="8" name="Terminé_Mar" vbProcedure="false">'12.2021'!#ref!</definedName>
    <definedName function="false" hidden="false" localSheetId="8" name="Terminé_Nov" vbProcedure="false">'12.2021'!#ref!</definedName>
    <definedName function="false" hidden="false" localSheetId="8" name="Terminé_Oct" vbProcedure="false">'12.2021'!#ref!</definedName>
    <definedName function="false" hidden="false" localSheetId="8" name="Terminé_Sep" vbProcedure="false">'12.2021'!#ref!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4" authorId="0">
      <text>
        <r>
          <rPr>
            <sz val="10"/>
            <color rgb="FF262626"/>
            <rFont val="Calibri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N°10362709
N°10362710
N°10362711
N°10362712
N°10362713
N°10362714
N°10362715
N°10362716
N°10362717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9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LA LCR DE POINT P EST CENSE ETRE ANNULE 
DIXIT BOUCHAMI
VERIFIER SI CA A ÉTÉ FAIT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Randa Ben Saada: 
14,555,53€ - le 09/09/2021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49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  <r>
          <rPr>
            <sz val="9"/>
            <color rgb="FF000000"/>
            <rFont val="Tahoma"/>
            <family val="2"/>
            <charset val="1"/>
          </rPr>
          <t xml:space="preserve">
795,32€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61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  <r>
          <rPr>
            <sz val="9"/>
            <color rgb="FF000000"/>
            <rFont val="Tahoma"/>
            <family val="2"/>
            <charset val="1"/>
          </rPr>
          <t xml:space="preserve">5000€ PAYé
</t>
        </r>
      </text>
    </comment>
  </commentList>
</comments>
</file>

<file path=xl/sharedStrings.xml><?xml version="1.0" encoding="utf-8"?>
<sst xmlns="http://schemas.openxmlformats.org/spreadsheetml/2006/main" count="1918" uniqueCount="782">
  <si>
    <r>
      <rPr>
        <sz val="10"/>
        <color rgb="FF203864"/>
        <rFont val="Book Antiqua"/>
        <family val="1"/>
        <charset val="1"/>
      </rPr>
      <t xml:space="preserve">Instructions : Entrez les détails de la facture sur chaque ligne. Pour ajouter des factures, sélectionnez une ligne entière, cliquez le bouton droit, puis sélectionnez </t>
    </r>
    <r>
      <rPr>
        <b val="true"/>
        <sz val="10"/>
        <color rgb="FF203864"/>
        <rFont val="Book Antiqua"/>
        <family val="1"/>
        <charset val="1"/>
      </rPr>
      <t xml:space="preserve">insérer</t>
    </r>
    <r>
      <rPr>
        <sz val="10"/>
        <color rgb="FF203864"/>
        <rFont val="Book Antiqua"/>
        <family val="1"/>
        <charset val="1"/>
      </rPr>
      <t xml:space="preserve"> pour ajouter une ligne. Pour insérer une coche, double-cliquez sur une cellule dans la colonne Terminé. </t>
    </r>
  </si>
  <si>
    <t xml:space="preserve">Avril</t>
  </si>
  <si>
    <t xml:space="preserve">Catégorie</t>
  </si>
  <si>
    <t xml:space="preserve">Facture</t>
  </si>
  <si>
    <t xml:space="preserve">Montant</t>
  </si>
  <si>
    <t xml:space="preserve">Date d’échéance</t>
  </si>
  <si>
    <t xml:space="preserve">Date de paiement</t>
  </si>
  <si>
    <t xml:space="preserve">Terminé</t>
  </si>
  <si>
    <t xml:space="preserve">LCR </t>
  </si>
  <si>
    <t xml:space="preserve">CAP COULEUR </t>
  </si>
  <si>
    <t xml:space="preserve">OK</t>
  </si>
  <si>
    <t xml:space="preserve">CIFFREO - N°713.520/03</t>
  </si>
  <si>
    <t xml:space="preserve">CIFFREO - N°340.324/03</t>
  </si>
  <si>
    <t xml:space="preserve">CIFFREO - N°341.910/03</t>
  </si>
  <si>
    <t xml:space="preserve">CIFFREO - N°342.662/03</t>
  </si>
  <si>
    <t xml:space="preserve">CIFFREO - N°344.952/03</t>
  </si>
  <si>
    <t xml:space="preserve">CIFFREO - N°347.018/03</t>
  </si>
  <si>
    <t xml:space="preserve">CIFFREO - N°649.791/03</t>
  </si>
  <si>
    <t xml:space="preserve">CIFFREO - N°652.418/03</t>
  </si>
  <si>
    <t xml:space="preserve">CIFFREO - N°654.552/03</t>
  </si>
  <si>
    <t xml:space="preserve">CIFFREO - N°345.686/03</t>
  </si>
  <si>
    <t xml:space="preserve">CIFFREO - N°341.042/03</t>
  </si>
  <si>
    <t xml:space="preserve">POINT S - N°899100548</t>
  </si>
  <si>
    <t xml:space="preserve">LAFARGE - N°210317703</t>
  </si>
  <si>
    <t xml:space="preserve">LAFARGE - N°210317704</t>
  </si>
  <si>
    <t xml:space="preserve">LAFARGE - N°210317705</t>
  </si>
  <si>
    <t xml:space="preserve">LAFARGE - N°210317706 </t>
  </si>
  <si>
    <t xml:space="preserve">LAFARGE - N°210317707</t>
  </si>
  <si>
    <t xml:space="preserve">LAFARGE - N°210312344</t>
  </si>
  <si>
    <t xml:space="preserve">LAFARGE - N°210314199</t>
  </si>
  <si>
    <t xml:space="preserve">BALITRAND- N° </t>
  </si>
  <si>
    <t xml:space="preserve">PROLIANS - N°PS 36888</t>
  </si>
  <si>
    <t xml:space="preserve">CHAUSSON - N°09165882</t>
  </si>
  <si>
    <t xml:space="preserve">KILOUTOU</t>
  </si>
  <si>
    <t xml:space="preserve">GAIA LOC</t>
  </si>
  <si>
    <t xml:space="preserve">PRELEVEMENT </t>
  </si>
  <si>
    <t xml:space="preserve">AIST </t>
  </si>
  <si>
    <t xml:space="preserve">PRO BTP</t>
  </si>
  <si>
    <t xml:space="preserve">BTP PREVOYANCE</t>
  </si>
  <si>
    <t xml:space="preserve">DGFIP</t>
  </si>
  <si>
    <t xml:space="preserve">GECECA</t>
  </si>
  <si>
    <t xml:space="preserve">ULYS </t>
  </si>
  <si>
    <t xml:space="preserve">A PAYER </t>
  </si>
  <si>
    <t xml:space="preserve">RG MATERIAUX </t>
  </si>
  <si>
    <t xml:space="preserve">FUEL LIT  - N°FPE0366555</t>
  </si>
  <si>
    <t xml:space="preserve">LOCAPEINT - N°20125564</t>
  </si>
  <si>
    <t xml:space="preserve">SER.PNEU - N° FA0137</t>
  </si>
  <si>
    <t xml:space="preserve">Achats divers </t>
  </si>
  <si>
    <t xml:space="preserve">TOTAL </t>
  </si>
  <si>
    <t xml:space="preserve">Mai</t>
  </si>
  <si>
    <t xml:space="preserve">FOURNISSEURS </t>
  </si>
  <si>
    <t xml:space="preserve">N°FACTURE</t>
  </si>
  <si>
    <t xml:space="preserve">Chantier</t>
  </si>
  <si>
    <t xml:space="preserve">KILOUTOU </t>
  </si>
  <si>
    <t xml:space="preserve">RAINUREUSE / ASPIRATEUR </t>
  </si>
  <si>
    <t xml:space="preserve">BRISE BETON / DECOUPEUSE </t>
  </si>
  <si>
    <t xml:space="preserve">LAFARGE</t>
  </si>
  <si>
    <t xml:space="preserve">CASSIS </t>
  </si>
  <si>
    <t xml:space="preserve">PUGET : RUE DU ROCHER </t>
  </si>
  <si>
    <t xml:space="preserve">PUGET / CHEMIN DE  ROQUE.</t>
  </si>
  <si>
    <t xml:space="preserve">LES ISS / AVENUE DE TIBOURENE</t>
  </si>
  <si>
    <t xml:space="preserve">FREJUS / RTE DE LA DECHETTERIE</t>
  </si>
  <si>
    <t xml:space="preserve">CIFREO BONA</t>
  </si>
  <si>
    <t xml:space="preserve">658.100/04</t>
  </si>
  <si>
    <t xml:space="preserve">CONTES </t>
  </si>
  <si>
    <t xml:space="preserve">CIFFREO BONA </t>
  </si>
  <si>
    <t xml:space="preserve">349.332/04</t>
  </si>
  <si>
    <t xml:space="preserve">FREJUS MATERIAUX / BROUETTE </t>
  </si>
  <si>
    <t xml:space="preserve">VICAT</t>
  </si>
  <si>
    <t xml:space="preserve">BALITRAND</t>
  </si>
  <si>
    <t xml:space="preserve">PROLIANS</t>
  </si>
  <si>
    <t xml:space="preserve">DEPOT / GATTIER / </t>
  </si>
  <si>
    <t xml:space="preserve">POINT S</t>
  </si>
  <si>
    <t xml:space="preserve">CHAUSSON</t>
  </si>
  <si>
    <t xml:space="preserve">HOTEL CASSIS</t>
  </si>
  <si>
    <t xml:space="preserve">GAIA </t>
  </si>
  <si>
    <t xml:space="preserve">PELLE HITACHI - 18 JOURS </t>
  </si>
  <si>
    <t xml:space="preserve">GAIA</t>
  </si>
  <si>
    <t xml:space="preserve">PELLE HITACHI - 1 JOUR </t>
  </si>
  <si>
    <t xml:space="preserve">EDF </t>
  </si>
  <si>
    <t xml:space="preserve">FREJUS JEAN JAURES </t>
  </si>
  <si>
    <t xml:space="preserve">VEOLIA </t>
  </si>
  <si>
    <t xml:space="preserve">N° 1247255</t>
  </si>
  <si>
    <t xml:space="preserve">AVENUE TIBOURNE </t>
  </si>
  <si>
    <t xml:space="preserve">N°5060280/5</t>
  </si>
  <si>
    <t xml:space="preserve">COTISATION ANNUELLE </t>
  </si>
  <si>
    <t xml:space="preserve">CALIPAGE </t>
  </si>
  <si>
    <t xml:space="preserve">TOTAL</t>
  </si>
  <si>
    <t xml:space="preserve">GECECA </t>
  </si>
  <si>
    <t xml:space="preserve">MONTAGE GRUE SERVICE</t>
  </si>
  <si>
    <t xml:space="preserve">VAR INTERIM </t>
  </si>
  <si>
    <t xml:space="preserve">N°3283</t>
  </si>
  <si>
    <t xml:space="preserve">BH TERRASSEMENT </t>
  </si>
  <si>
    <t xml:space="preserve">N°2021/05/010</t>
  </si>
  <si>
    <t xml:space="preserve">N°2021/04/008</t>
  </si>
  <si>
    <t xml:space="preserve">31/04/2021</t>
  </si>
  <si>
    <t xml:space="preserve">MAIRIE DE CASSIS (voirie)</t>
  </si>
  <si>
    <t xml:space="preserve">N°07/05/2021</t>
  </si>
  <si>
    <t xml:space="preserve">GARAGE LE COLOMBIER</t>
  </si>
  <si>
    <t xml:space="preserve">ENTRETIEN REPARATION </t>
  </si>
  <si>
    <t xml:space="preserve">SPE</t>
  </si>
  <si>
    <t xml:space="preserve">N°F2104172</t>
  </si>
  <si>
    <t xml:space="preserve">N°F2103165</t>
  </si>
  <si>
    <t xml:space="preserve">COFRALOC </t>
  </si>
  <si>
    <t xml:space="preserve">POINT P</t>
  </si>
  <si>
    <t xml:space="preserve">CAVEM </t>
  </si>
  <si>
    <t xml:space="preserve">N°202100340</t>
  </si>
  <si>
    <t xml:space="preserve">AZUR METAL </t>
  </si>
  <si>
    <t xml:space="preserve">N°2104056</t>
  </si>
  <si>
    <t xml:space="preserve">FONDATION VILLA FREJUS </t>
  </si>
  <si>
    <t xml:space="preserve">SCI JBM APPRT </t>
  </si>
  <si>
    <t xml:space="preserve">N°05.2021</t>
  </si>
  <si>
    <t xml:space="preserve">LOYER CAGNES SUR MER </t>
  </si>
  <si>
    <t xml:space="preserve">TAXE APPRENTISSAGE </t>
  </si>
  <si>
    <t xml:space="preserve">TAXE APPRENTISSAGE 2020</t>
  </si>
  <si>
    <t xml:space="preserve">MONTANT </t>
  </si>
  <si>
    <t xml:space="preserve">N°MAD10280133</t>
  </si>
  <si>
    <t xml:space="preserve">CASSIS</t>
  </si>
  <si>
    <t xml:space="preserve">N°27191013</t>
  </si>
  <si>
    <t xml:space="preserve">N°27163536</t>
  </si>
  <si>
    <t xml:space="preserve">BASTIDES </t>
  </si>
  <si>
    <t xml:space="preserve">N°27198627</t>
  </si>
  <si>
    <t xml:space="preserve">N°27233963</t>
  </si>
  <si>
    <t xml:space="preserve">CASSIS - MR ALEX </t>
  </si>
  <si>
    <t xml:space="preserve">N°27083200</t>
  </si>
  <si>
    <t xml:space="preserve">GRIMAUD </t>
  </si>
  <si>
    <t xml:space="preserve">N°27087477</t>
  </si>
  <si>
    <t xml:space="preserve">MENTON </t>
  </si>
  <si>
    <t xml:space="preserve">N°27118618</t>
  </si>
  <si>
    <t xml:space="preserve">N°27122212</t>
  </si>
  <si>
    <t xml:space="preserve">N°27122226</t>
  </si>
  <si>
    <t xml:space="preserve">N°361.484/05</t>
  </si>
  <si>
    <t xml:space="preserve">N°363.336/05</t>
  </si>
  <si>
    <t xml:space="preserve">KOKOI</t>
  </si>
  <si>
    <t xml:space="preserve">N°357.135/05</t>
  </si>
  <si>
    <t xml:space="preserve">FREJUS </t>
  </si>
  <si>
    <t xml:space="preserve">N°356.499/05</t>
  </si>
  <si>
    <t xml:space="preserve">MULLER </t>
  </si>
  <si>
    <t xml:space="preserve">N°356.498/05</t>
  </si>
  <si>
    <t xml:space="preserve">PUGET SUR ARGENS </t>
  </si>
  <si>
    <t xml:space="preserve">N°356.497/05</t>
  </si>
  <si>
    <t xml:space="preserve">DIVERS</t>
  </si>
  <si>
    <t xml:space="preserve">N°661.073/05</t>
  </si>
  <si>
    <t xml:space="preserve">MENTON</t>
  </si>
  <si>
    <t xml:space="preserve">N°663.432/05</t>
  </si>
  <si>
    <t xml:space="preserve">PROLIANS </t>
  </si>
  <si>
    <t xml:space="preserve">N°PS 65606</t>
  </si>
  <si>
    <t xml:space="preserve">VICAT </t>
  </si>
  <si>
    <t xml:space="preserve">N°0504827398</t>
  </si>
  <si>
    <t xml:space="preserve">BALITRAND </t>
  </si>
  <si>
    <t xml:space="preserve">N°105864/13.14.15.16</t>
  </si>
  <si>
    <t xml:space="preserve">CASSIS / </t>
  </si>
  <si>
    <t xml:space="preserve">POINT S </t>
  </si>
  <si>
    <t xml:space="preserve">N°899100605</t>
  </si>
  <si>
    <t xml:space="preserve">CPA </t>
  </si>
  <si>
    <t xml:space="preserve">N°3004296</t>
  </si>
  <si>
    <t xml:space="preserve">N°210517403</t>
  </si>
  <si>
    <t xml:space="preserve">ROUTE DES ANES </t>
  </si>
  <si>
    <t xml:space="preserve">LAFARGE </t>
  </si>
  <si>
    <t xml:space="preserve">N°210517402</t>
  </si>
  <si>
    <t xml:space="preserve">SCI FOUX </t>
  </si>
  <si>
    <t xml:space="preserve">N°210510804</t>
  </si>
  <si>
    <t xml:space="preserve">N°09298768</t>
  </si>
  <si>
    <t xml:space="preserve">N°10129600291</t>
  </si>
  <si>
    <t xml:space="preserve">BUREAU </t>
  </si>
  <si>
    <t xml:space="preserve">N°F1G86033</t>
  </si>
  <si>
    <t xml:space="preserve">DIVERS </t>
  </si>
  <si>
    <t xml:space="preserve">N°F1H77122</t>
  </si>
  <si>
    <t xml:space="preserve">URSSAF </t>
  </si>
  <si>
    <t xml:space="preserve">COTISATIONS MAI 2021</t>
  </si>
  <si>
    <t xml:space="preserve">PROVENCE BUREAUTIQUE </t>
  </si>
  <si>
    <t xml:space="preserve">N°2105000220</t>
  </si>
  <si>
    <t xml:space="preserve">FOURNITURE DE BUREAU</t>
  </si>
  <si>
    <t xml:space="preserve">N°1247255</t>
  </si>
  <si>
    <t xml:space="preserve">COTISATION NVX SALARIE </t>
  </si>
  <si>
    <t xml:space="preserve">DGFIP </t>
  </si>
  <si>
    <t xml:space="preserve">IMPOT A LA SOURCE </t>
  </si>
  <si>
    <t xml:space="preserve">PROBTP </t>
  </si>
  <si>
    <t xml:space="preserve">RETRAITE </t>
  </si>
  <si>
    <t xml:space="preserve">PROBTP PREVOYANCE </t>
  </si>
  <si>
    <t xml:space="preserve">PREVOYANCE </t>
  </si>
  <si>
    <t xml:space="preserve">ESCOTA</t>
  </si>
  <si>
    <t xml:space="preserve">N°HE00222228</t>
  </si>
  <si>
    <t xml:space="preserve">VAR MATERIAUX </t>
  </si>
  <si>
    <t xml:space="preserve">F272E620.21.18002747</t>
  </si>
  <si>
    <t xml:space="preserve">COQUARD </t>
  </si>
  <si>
    <t xml:space="preserve">09/06/201</t>
  </si>
  <si>
    <t xml:space="preserve">F272E620.21.18002746</t>
  </si>
  <si>
    <t xml:space="preserve">N°3336</t>
  </si>
  <si>
    <t xml:space="preserve">N°2105053</t>
  </si>
  <si>
    <t xml:space="preserve">LOCAPEINT </t>
  </si>
  <si>
    <t xml:space="preserve">N°20126294</t>
  </si>
  <si>
    <t xml:space="preserve">AIRLESS</t>
  </si>
  <si>
    <t xml:space="preserve">N°BANCHES </t>
  </si>
  <si>
    <t xml:space="preserve">TERCA DIMENSION </t>
  </si>
  <si>
    <t xml:space="preserve">D202168</t>
  </si>
  <si>
    <t xml:space="preserve">VILLA D'AUREE - </t>
  </si>
  <si>
    <t xml:space="preserve">F2021166</t>
  </si>
  <si>
    <t xml:space="preserve">VILLA D'AUREE </t>
  </si>
  <si>
    <t xml:space="preserve">F2021165</t>
  </si>
  <si>
    <t xml:space="preserve">N°F2021183</t>
  </si>
  <si>
    <t xml:space="preserve">VILLA D'AUREE - PHASE 2 </t>
  </si>
  <si>
    <t xml:space="preserve">APPART SCI JBM </t>
  </si>
  <si>
    <t xml:space="preserve">6.2021</t>
  </si>
  <si>
    <t xml:space="preserve">LOYER CAGNES </t>
  </si>
  <si>
    <t xml:space="preserve">APPART FREJUS </t>
  </si>
  <si>
    <t xml:space="preserve">-</t>
  </si>
  <si>
    <t xml:space="preserve">LOYER FREJUS </t>
  </si>
  <si>
    <t xml:space="preserve">TERRAIN PUGET </t>
  </si>
  <si>
    <t xml:space="preserve">LOYER</t>
  </si>
  <si>
    <t xml:space="preserve">TERRAIN ROQUEBRUNE</t>
  </si>
  <si>
    <t xml:space="preserve">N°31052021</t>
  </si>
  <si>
    <t xml:space="preserve">DIVERS - TOUT </t>
  </si>
  <si>
    <t xml:space="preserve">N°F2105223</t>
  </si>
  <si>
    <t xml:space="preserve">N°20126210</t>
  </si>
  <si>
    <t xml:space="preserve">SOFOVAR </t>
  </si>
  <si>
    <t xml:space="preserve">N°306210081</t>
  </si>
  <si>
    <t xml:space="preserve">INGENERIE &amp; STRUCTURE </t>
  </si>
  <si>
    <t xml:space="preserve">N°161-IS 2</t>
  </si>
  <si>
    <t xml:space="preserve">VILLA D'AUREE</t>
  </si>
  <si>
    <t xml:space="preserve">N°F2021188</t>
  </si>
  <si>
    <t xml:space="preserve">VILLA D'AUREE - IMPLANTATION </t>
  </si>
  <si>
    <t xml:space="preserve">N°DE3853 </t>
  </si>
  <si>
    <t xml:space="preserve">VILLA D'AUREE - FERAILLE - FONDATION 
MONTANT 3288,07 € </t>
  </si>
  <si>
    <t xml:space="preserve">N°27259669</t>
  </si>
  <si>
    <t xml:space="preserve">N°27324909</t>
  </si>
  <si>
    <t xml:space="preserve">N°27260511</t>
  </si>
  <si>
    <t xml:space="preserve">N°27276829</t>
  </si>
  <si>
    <t xml:space="preserve">BASTIDES</t>
  </si>
  <si>
    <t xml:space="preserve">N°27274473</t>
  </si>
  <si>
    <t xml:space="preserve">CASSIS - HOTEL </t>
  </si>
  <si>
    <t xml:space="preserve">N°27337016</t>
  </si>
  <si>
    <t xml:space="preserve">N°27381698</t>
  </si>
  <si>
    <t xml:space="preserve">CEMEX</t>
  </si>
  <si>
    <t xml:space="preserve">N°5701-652280</t>
  </si>
  <si>
    <t xml:space="preserve">VILLA D AUREE</t>
  </si>
  <si>
    <t xml:space="preserve">SOCATRA</t>
  </si>
  <si>
    <t xml:space="preserve">N°1384882</t>
  </si>
  <si>
    <t xml:space="preserve">N°666482/06</t>
  </si>
  <si>
    <t xml:space="preserve">N°725663/06</t>
  </si>
  <si>
    <t xml:space="preserve">N°364372/06</t>
  </si>
  <si>
    <t xml:space="preserve">N°364373/06</t>
  </si>
  <si>
    <t xml:space="preserve">N°364374/06</t>
  </si>
  <si>
    <t xml:space="preserve">IDRISSI</t>
  </si>
  <si>
    <t xml:space="preserve">N°364375/06</t>
  </si>
  <si>
    <t xml:space="preserve">ASTIER</t>
  </si>
  <si>
    <t xml:space="preserve">N°364376/06</t>
  </si>
  <si>
    <t xml:space="preserve">TELEVENTE</t>
  </si>
  <si>
    <t xml:space="preserve">N°365145/06</t>
  </si>
  <si>
    <t xml:space="preserve">N°366812/06</t>
  </si>
  <si>
    <t xml:space="preserve">PLAN DE LA TOUR</t>
  </si>
  <si>
    <t xml:space="preserve">N°368760/06</t>
  </si>
  <si>
    <t xml:space="preserve">N°368761/06</t>
  </si>
  <si>
    <t xml:space="preserve">N°0504827929</t>
  </si>
  <si>
    <t xml:space="preserve">CASSIS - PETIT</t>
  </si>
  <si>
    <t xml:space="preserve">N°F21P2736</t>
  </si>
  <si>
    <t xml:space="preserve">N°899100638</t>
  </si>
  <si>
    <t xml:space="preserve">CPA</t>
  </si>
  <si>
    <t xml:space="preserve">N°3004652</t>
  </si>
  <si>
    <t xml:space="preserve">N°0504827928</t>
  </si>
  <si>
    <t xml:space="preserve">CASSIS - HOTEL CŒUR DE CASSIS</t>
  </si>
  <si>
    <t xml:space="preserve">N°27348776</t>
  </si>
  <si>
    <t xml:space="preserve">N°301C1002031529</t>
  </si>
  <si>
    <t xml:space="preserve">N°301C1002031532</t>
  </si>
  <si>
    <t xml:space="preserve">N°301C1002045109</t>
  </si>
  <si>
    <t xml:space="preserve">N°301C1002046497</t>
  </si>
  <si>
    <t xml:space="preserve">VEOLIA</t>
  </si>
  <si>
    <t xml:space="preserve">N°MAD10281685</t>
  </si>
  <si>
    <t xml:space="preserve">N°F1K52293</t>
  </si>
  <si>
    <t xml:space="preserve">TOTAL ENERGIE</t>
  </si>
  <si>
    <t xml:space="preserve">N°F1M14245</t>
  </si>
  <si>
    <t xml:space="preserve">N°2106000170</t>
  </si>
  <si>
    <t xml:space="preserve">N°2021/07-000159</t>
  </si>
  <si>
    <t xml:space="preserve">INFOBURO</t>
  </si>
  <si>
    <t xml:space="preserve">N°FA00010173</t>
  </si>
  <si>
    <t xml:space="preserve">INFORMATIQUE - BUREAU </t>
  </si>
  <si>
    <t xml:space="preserve">EDF</t>
  </si>
  <si>
    <t xml:space="preserve">N°10131797795</t>
  </si>
  <si>
    <t xml:space="preserve">BUREAU</t>
  </si>
  <si>
    <t xml:space="preserve">BTP PREVOYANCE </t>
  </si>
  <si>
    <t xml:space="preserve">IOCAM</t>
  </si>
  <si>
    <t xml:space="preserve">N°1625184l2021-0116762</t>
  </si>
  <si>
    <t xml:space="preserve">EASYMAT</t>
  </si>
  <si>
    <t xml:space="preserve">N°21060126</t>
  </si>
  <si>
    <t xml:space="preserve">N°3381</t>
  </si>
  <si>
    <t xml:space="preserve">N°37416 </t>
  </si>
  <si>
    <t xml:space="preserve">ACHATS BANCHES </t>
  </si>
  <si>
    <t xml:space="preserve">SAS SG ( carreaux pro)</t>
  </si>
  <si>
    <t xml:space="preserve">N°2121/1007</t>
  </si>
  <si>
    <t xml:space="preserve">ROSEBAY</t>
  </si>
  <si>
    <t xml:space="preserve">COFRASUD</t>
  </si>
  <si>
    <t xml:space="preserve">N°145025</t>
  </si>
  <si>
    <t xml:space="preserve">GARAGE COLOMBIER</t>
  </si>
  <si>
    <t xml:space="preserve">N°10902</t>
  </si>
  <si>
    <t xml:space="preserve">HUBERT-LOYER J,JAURES</t>
  </si>
  <si>
    <t xml:space="preserve">APPART JEAN JAURES</t>
  </si>
  <si>
    <t xml:space="preserve">N°3442</t>
  </si>
  <si>
    <t xml:space="preserve">MINERVE </t>
  </si>
  <si>
    <t xml:space="preserve">N°30</t>
  </si>
  <si>
    <t xml:space="preserve">N°10874</t>
  </si>
  <si>
    <t xml:space="preserve">TERCA </t>
  </si>
  <si>
    <t xml:space="preserve">N°2021208</t>
  </si>
  <si>
    <t xml:space="preserve">27623787</t>
  </si>
  <si>
    <t xml:space="preserve">ATTENTION AVOIR RESTANT 305,26</t>
  </si>
  <si>
    <t xml:space="preserve">27553516</t>
  </si>
  <si>
    <t xml:space="preserve">301C1002080532</t>
  </si>
  <si>
    <t xml:space="preserve">301C1002085220</t>
  </si>
  <si>
    <t xml:space="preserve">POINT P </t>
  </si>
  <si>
    <t xml:space="preserve">301C1002085217</t>
  </si>
  <si>
    <t xml:space="preserve">BEST DRIVE</t>
  </si>
  <si>
    <t xml:space="preserve">N°300A184409</t>
  </si>
  <si>
    <t xml:space="preserve">VEHICULES</t>
  </si>
  <si>
    <t xml:space="preserve">3004908</t>
  </si>
  <si>
    <t xml:space="preserve">0504828461</t>
  </si>
  <si>
    <t xml:space="preserve">10710539</t>
  </si>
  <si>
    <t xml:space="preserve">10710536</t>
  </si>
  <si>
    <t xml:space="preserve">10710537</t>
  </si>
  <si>
    <t xml:space="preserve">CIFREO  BONA</t>
  </si>
  <si>
    <t xml:space="preserve">377-341/07</t>
  </si>
  <si>
    <t xml:space="preserve">372.493/07</t>
  </si>
  <si>
    <t xml:space="preserve">372,492/07</t>
  </si>
  <si>
    <t xml:space="preserve">372,494/07</t>
  </si>
  <si>
    <t xml:space="preserve">COLLEGE CABASSE</t>
  </si>
  <si>
    <t xml:space="preserve">373.108/07</t>
  </si>
  <si>
    <t xml:space="preserve">373,109/07</t>
  </si>
  <si>
    <t xml:space="preserve">AB PATRIMOIN</t>
  </si>
  <si>
    <t xml:space="preserve">376,144/07</t>
  </si>
  <si>
    <t xml:space="preserve">376,145/07</t>
  </si>
  <si>
    <t xml:space="preserve">378,176/07</t>
  </si>
  <si>
    <t xml:space="preserve">CIPIERE</t>
  </si>
  <si>
    <t xml:space="preserve">377.494/07</t>
  </si>
  <si>
    <t xml:space="preserve">FAYENCE</t>
  </si>
  <si>
    <t xml:space="preserve">94697</t>
  </si>
  <si>
    <t xml:space="preserve">GAIA LOCATION </t>
  </si>
  <si>
    <t xml:space="preserve">F21P2879</t>
  </si>
  <si>
    <t xml:space="preserve">LAFARGE BETON</t>
  </si>
  <si>
    <t xml:space="preserve">N°210718177</t>
  </si>
  <si>
    <t xml:space="preserve">N°210718176</t>
  </si>
  <si>
    <t xml:space="preserve">N°210718175</t>
  </si>
  <si>
    <t xml:space="preserve">ROUTE DES ANES</t>
  </si>
  <si>
    <t xml:space="preserve">N°210718174</t>
  </si>
  <si>
    <t xml:space="preserve">LAFARGE GRANULAT</t>
  </si>
  <si>
    <t xml:space="preserve">N°210709195</t>
  </si>
  <si>
    <t xml:space="preserve">SOUS-TOTAL LCR </t>
  </si>
  <si>
    <t xml:space="preserve">VOLKSWAGEN BANK</t>
  </si>
  <si>
    <t xml:space="preserve">N°F1M97432</t>
  </si>
  <si>
    <t xml:space="preserve">N°MAD10283423</t>
  </si>
  <si>
    <t xml:space="preserve">DECHET</t>
  </si>
  <si>
    <t xml:space="preserve">LOCAM</t>
  </si>
  <si>
    <t xml:space="preserve">N°13.08.2021-1625184-2021</t>
  </si>
  <si>
    <t xml:space="preserve">N°F1Q79708</t>
  </si>
  <si>
    <t xml:space="preserve">CIBTP </t>
  </si>
  <si>
    <t xml:space="preserve">COT2TRM2021</t>
  </si>
  <si>
    <t xml:space="preserve">CAISSE CONGES PAYES</t>
  </si>
  <si>
    <t xml:space="preserve">URSSAF</t>
  </si>
  <si>
    <t xml:space="preserve">COT - JUILLET </t>
  </si>
  <si>
    <t xml:space="preserve">AIST</t>
  </si>
  <si>
    <t xml:space="preserve">N°1253361</t>
  </si>
  <si>
    <t xml:space="preserve">PENALITE - ABSENCE</t>
  </si>
  <si>
    <t xml:space="preserve">COT JUILLET </t>
  </si>
  <si>
    <t xml:space="preserve">N°2021/08-0000160</t>
  </si>
  <si>
    <t xml:space="preserve">COMPTABLE </t>
  </si>
  <si>
    <t xml:space="preserve">N°101335334819</t>
  </si>
  <si>
    <t xml:space="preserve">169 RUE JEAN JAURES</t>
  </si>
  <si>
    <t xml:space="preserve">N°HG00221189</t>
  </si>
  <si>
    <t xml:space="preserve">N°21070118</t>
  </si>
  <si>
    <t xml:space="preserve">BANQUE CA </t>
  </si>
  <si>
    <t xml:space="preserve">N°7826697</t>
  </si>
  <si>
    <t xml:space="preserve">JCMAT</t>
  </si>
  <si>
    <t xml:space="preserve">00104225L</t>
  </si>
  <si>
    <t xml:space="preserve">FA00010633</t>
  </si>
  <si>
    <t xml:space="preserve">2eme TRIMESTRE COPIE</t>
  </si>
  <si>
    <t xml:space="preserve">SOUS-TOTAL PRELEVEMENT </t>
  </si>
  <si>
    <t xml:space="preserve">LOYER PACANIER</t>
  </si>
  <si>
    <t xml:space="preserve">LOYER GILCOR</t>
  </si>
  <si>
    <t xml:space="preserve">APART CAGNE</t>
  </si>
  <si>
    <t xml:space="preserve">LOYER HUBERT </t>
  </si>
  <si>
    <t xml:space="preserve">APART FREJUS </t>
  </si>
  <si>
    <t xml:space="preserve">VAR MATERIAUX</t>
  </si>
  <si>
    <t xml:space="preserve">F272E620,21,18005203</t>
  </si>
  <si>
    <t xml:space="preserve">COQUARD</t>
  </si>
  <si>
    <t xml:space="preserve">BH TERRASSEMENT</t>
  </si>
  <si>
    <t xml:space="preserve">2021/07/20</t>
  </si>
  <si>
    <t xml:space="preserve">IL BAT </t>
  </si>
  <si>
    <t xml:space="preserve">INV0001</t>
  </si>
  <si>
    <t xml:space="preserve">N°022313</t>
  </si>
  <si>
    <t xml:space="preserve">12/08/202</t>
  </si>
  <si>
    <t xml:space="preserve">N°022314</t>
  </si>
  <si>
    <t xml:space="preserve">N°022315</t>
  </si>
  <si>
    <t xml:space="preserve">N°022316</t>
  </si>
  <si>
    <t xml:space="preserve">AB AZUR </t>
  </si>
  <si>
    <t xml:space="preserve">N°022317</t>
  </si>
  <si>
    <t xml:space="preserve">N°022318</t>
  </si>
  <si>
    <t xml:space="preserve">N°022319</t>
  </si>
  <si>
    <t xml:space="preserve">N°022320</t>
  </si>
  <si>
    <t xml:space="preserve">SCI FOUX</t>
  </si>
  <si>
    <t xml:space="preserve">N°022321</t>
  </si>
  <si>
    <t xml:space="preserve">KHARROUBI</t>
  </si>
  <si>
    <t xml:space="preserve">N°022322</t>
  </si>
  <si>
    <t xml:space="preserve">N°022323</t>
  </si>
  <si>
    <t xml:space="preserve">PEYMENADE</t>
  </si>
  <si>
    <t xml:space="preserve">N°022324</t>
  </si>
  <si>
    <t xml:space="preserve">N°022325</t>
  </si>
  <si>
    <t xml:space="preserve">PETIT</t>
  </si>
  <si>
    <t xml:space="preserve">N°022330</t>
  </si>
  <si>
    <t xml:space="preserve">N°022329</t>
  </si>
  <si>
    <t xml:space="preserve">MOUANS SARTOUX</t>
  </si>
  <si>
    <t xml:space="preserve">N°022326</t>
  </si>
  <si>
    <t xml:space="preserve">N°022327</t>
  </si>
  <si>
    <t xml:space="preserve">N°022328</t>
  </si>
  <si>
    <t xml:space="preserve">N°022331</t>
  </si>
  <si>
    <t xml:space="preserve">N°022332</t>
  </si>
  <si>
    <t xml:space="preserve">2021/08/2021</t>
  </si>
  <si>
    <t xml:space="preserve">ACC ABSOLUCE</t>
  </si>
  <si>
    <t xml:space="preserve">N°201677</t>
  </si>
  <si>
    <t xml:space="preserve">COMPTABLE  OFFICE 2M</t>
  </si>
  <si>
    <t xml:space="preserve">MEDIACO CENTRE VAR </t>
  </si>
  <si>
    <t xml:space="preserve">N°0539-FV210053</t>
  </si>
  <si>
    <t xml:space="preserve">VILLA D AUREE - GRUE </t>
  </si>
  <si>
    <t xml:space="preserve">DEL PISTOIA</t>
  </si>
  <si>
    <t xml:space="preserve">N°07/086</t>
  </si>
  <si>
    <t xml:space="preserve">GRUE VILLA D AUREE</t>
  </si>
  <si>
    <t xml:space="preserve">N°07/100</t>
  </si>
  <si>
    <t xml:space="preserve">N°46</t>
  </si>
  <si>
    <t xml:space="preserve">SOUS-TOTAL A PAYER </t>
  </si>
  <si>
    <t xml:space="preserve">SOUS-TOTAL DIVER </t>
  </si>
  <si>
    <t xml:space="preserve">N°27745987</t>
  </si>
  <si>
    <t xml:space="preserve">DEPOT</t>
  </si>
  <si>
    <t xml:space="preserve">N°27747229</t>
  </si>
  <si>
    <t xml:space="preserve">PROLIAN</t>
  </si>
  <si>
    <t xml:space="preserve">105943</t>
  </si>
  <si>
    <t xml:space="preserve">210812484</t>
  </si>
  <si>
    <t xml:space="preserve">210812485</t>
  </si>
  <si>
    <t xml:space="preserve">379.444/08</t>
  </si>
  <si>
    <t xml:space="preserve">WOLKSWAGEN</t>
  </si>
  <si>
    <t xml:space="preserve">F052064184/F052064651</t>
  </si>
  <si>
    <t xml:space="preserve">10134026883</t>
  </si>
  <si>
    <t xml:space="preserve">LE GILCOR</t>
  </si>
  <si>
    <t xml:space="preserve">10134248237</t>
  </si>
  <si>
    <t xml:space="preserve">F1R61223</t>
  </si>
  <si>
    <t xml:space="preserve">JC MAT </t>
  </si>
  <si>
    <t xml:space="preserve">00105324L</t>
  </si>
  <si>
    <t xml:space="preserve">1256124</t>
  </si>
  <si>
    <t xml:space="preserve">ABSENCE MITKOV</t>
  </si>
  <si>
    <t xml:space="preserve">F1T24095</t>
  </si>
  <si>
    <t xml:space="preserve">10135191277</t>
  </si>
  <si>
    <t xml:space="preserve">JEAN JAURES</t>
  </si>
  <si>
    <t xml:space="preserve">ULYS</t>
  </si>
  <si>
    <t xml:space="preserve">HH00220447</t>
  </si>
  <si>
    <t xml:space="preserve">EASY MAT</t>
  </si>
  <si>
    <t xml:space="preserve">21080102</t>
  </si>
  <si>
    <t xml:space="preserve">2021/09-000155</t>
  </si>
  <si>
    <t xml:space="preserve">NOK</t>
  </si>
  <si>
    <t xml:space="preserve">CAVEM</t>
  </si>
  <si>
    <t xml:space="preserve">N° 202100879</t>
  </si>
  <si>
    <t xml:space="preserve">LOYER SCI DYLAN &amp; ETHAN </t>
  </si>
  <si>
    <t xml:space="preserve">LOCATION BUREAU </t>
  </si>
  <si>
    <t xml:space="preserve">PREFA 2000</t>
  </si>
  <si>
    <t xml:space="preserve">FAC PRO </t>
  </si>
  <si>
    <t xml:space="preserve">TERCA</t>
  </si>
  <si>
    <t xml:space="preserve">N°F2021275</t>
  </si>
  <si>
    <t xml:space="preserve">N°F2021274</t>
  </si>
  <si>
    <t xml:space="preserve">MEDIACO</t>
  </si>
  <si>
    <t xml:space="preserve">N°0539-FV2101109</t>
  </si>
  <si>
    <t xml:space="preserve">ONYX MEDITERRANEE</t>
  </si>
  <si>
    <t xml:space="preserve">N°MAD10284961</t>
  </si>
  <si>
    <t xml:space="preserve">HOTEL CASSIS </t>
  </si>
  <si>
    <t xml:space="preserve">N°0539-FV2101120</t>
  </si>
  <si>
    <t xml:space="preserve">LOCATION FREJUS CENTRE </t>
  </si>
  <si>
    <t xml:space="preserve">APART CAGNES</t>
  </si>
  <si>
    <t xml:space="preserve">SPURGIN</t>
  </si>
  <si>
    <t xml:space="preserve">N°FC-U0621070048</t>
  </si>
  <si>
    <t xml:space="preserve">N°FC-U0621070076</t>
  </si>
  <si>
    <t xml:space="preserve">N°FC-U0621070084</t>
  </si>
  <si>
    <t xml:space="preserve">N° </t>
  </si>
  <si>
    <t xml:space="preserve">AZUR METAL</t>
  </si>
  <si>
    <t xml:space="preserve">2108020</t>
  </si>
  <si>
    <t xml:space="preserve">TAXE D APPRENTISSAGE </t>
  </si>
  <si>
    <t xml:space="preserve">CHQ N° 310</t>
  </si>
  <si>
    <t xml:space="preserve">CCA</t>
  </si>
  <si>
    <t xml:space="preserve">N° 2101147</t>
  </si>
  <si>
    <t xml:space="preserve">N°08/055</t>
  </si>
  <si>
    <t xml:space="preserve">MAT ILD</t>
  </si>
  <si>
    <t xml:space="preserve">18002415</t>
  </si>
  <si>
    <t xml:space="preserve">BOUGADOUHA</t>
  </si>
  <si>
    <t xml:space="preserve">60004</t>
  </si>
  <si>
    <t xml:space="preserve">VILLA ROUGE</t>
  </si>
  <si>
    <t xml:space="preserve">LOYER ARMAND</t>
  </si>
  <si>
    <t xml:space="preserve">F</t>
  </si>
  <si>
    <t xml:space="preserve">27902951</t>
  </si>
  <si>
    <t xml:space="preserve">au 25 /10/2021</t>
  </si>
  <si>
    <t xml:space="preserve">PUM</t>
  </si>
  <si>
    <t xml:space="preserve">98972360</t>
  </si>
  <si>
    <t xml:space="preserve">au 30/10/2021 </t>
  </si>
  <si>
    <t xml:space="preserve">899100704</t>
  </si>
  <si>
    <t xml:space="preserve">PS118421</t>
  </si>
  <si>
    <t xml:space="preserve">10930419</t>
  </si>
  <si>
    <t xml:space="preserve">10930420</t>
  </si>
  <si>
    <t xml:space="preserve">10930421</t>
  </si>
  <si>
    <t xml:space="preserve">ATELIER</t>
  </si>
  <si>
    <t xml:space="preserve">210919279</t>
  </si>
  <si>
    <t xml:space="preserve">210919280</t>
  </si>
  <si>
    <t xml:space="preserve">VALLIER</t>
  </si>
  <si>
    <t xml:space="preserve">CIFFREO BONA</t>
  </si>
  <si>
    <t xml:space="preserve">288,918/09</t>
  </si>
  <si>
    <t xml:space="preserve">384,093/09</t>
  </si>
  <si>
    <t xml:space="preserve">384,092/09</t>
  </si>
  <si>
    <t xml:space="preserve">383,476/09</t>
  </si>
  <si>
    <t xml:space="preserve">383,475/09</t>
  </si>
  <si>
    <t xml:space="preserve">383,474/09</t>
  </si>
  <si>
    <t xml:space="preserve">383,471/09</t>
  </si>
  <si>
    <t xml:space="preserve">PRLVMT</t>
  </si>
  <si>
    <t xml:space="preserve">SFR</t>
  </si>
  <si>
    <t xml:space="preserve">B521-019574056</t>
  </si>
  <si>
    <t xml:space="preserve">F1V70144</t>
  </si>
  <si>
    <t xml:space="preserve">SEPT 2021</t>
  </si>
  <si>
    <t xml:space="preserve">COTISATION SOCIALE </t>
  </si>
  <si>
    <t xml:space="preserve">AOUT 2021</t>
  </si>
  <si>
    <t xml:space="preserve">APRIL</t>
  </si>
  <si>
    <t xml:space="preserve">APRIL </t>
  </si>
  <si>
    <t xml:space="preserve">3EM TRIM</t>
  </si>
  <si>
    <t xml:space="preserve">COTISATION MUTUELLE</t>
  </si>
  <si>
    <t xml:space="preserve">PROBTP PREVOYANCE</t>
  </si>
  <si>
    <t xml:space="preserve">N°1634124966</t>
  </si>
  <si>
    <t xml:space="preserve">FIXE PUGET </t>
  </si>
  <si>
    <t xml:space="preserve">B321-020994917</t>
  </si>
  <si>
    <t xml:space="preserve">B321-021048641</t>
  </si>
  <si>
    <t xml:space="preserve">B621-020414703</t>
  </si>
  <si>
    <t xml:space="preserve">10136893559</t>
  </si>
  <si>
    <t xml:space="preserve">J EAN JAURES</t>
  </si>
  <si>
    <t xml:space="preserve">2021/10-000167</t>
  </si>
  <si>
    <t xml:space="preserve">COMPTA</t>
  </si>
  <si>
    <t xml:space="preserve">F1W21965</t>
  </si>
  <si>
    <t xml:space="preserve">HI00219518</t>
  </si>
  <si>
    <t xml:space="preserve">CALIPAGE- PROVENCE </t>
  </si>
  <si>
    <t xml:space="preserve">2109000197</t>
  </si>
  <si>
    <t xml:space="preserve">21090011</t>
  </si>
  <si>
    <t xml:space="preserve">2020</t>
  </si>
  <si>
    <t xml:space="preserve">N°202101022</t>
  </si>
  <si>
    <t xml:space="preserve">2021/10/022</t>
  </si>
  <si>
    <t xml:space="preserve">INTER SERVICE</t>
  </si>
  <si>
    <t xml:space="preserve">2021/01/001119</t>
  </si>
  <si>
    <t xml:space="preserve">N°0539-FV2101207</t>
  </si>
  <si>
    <t xml:space="preserve">N°0539-FV2101206</t>
  </si>
  <si>
    <t xml:space="preserve">N°0539-FV2101205</t>
  </si>
  <si>
    <t xml:space="preserve">HUISSIER</t>
  </si>
  <si>
    <t xml:space="preserve">202101171</t>
  </si>
  <si>
    <t xml:space="preserve">SPURGIN </t>
  </si>
  <si>
    <t xml:space="preserve">FC-U0621080011</t>
  </si>
  <si>
    <t xml:space="preserve">RG MATERIAUX</t>
  </si>
  <si>
    <t xml:space="preserve">TOUT </t>
  </si>
  <si>
    <t xml:space="preserve">JEREMIE DEL PISTOIA</t>
  </si>
  <si>
    <t xml:space="preserve">09/055</t>
  </si>
  <si>
    <t xml:space="preserve">VAR MAT </t>
  </si>
  <si>
    <t xml:space="preserve">F272E620,21,18007011</t>
  </si>
  <si>
    <t xml:space="preserve">FREJUS + LES ISSAMBRES</t>
  </si>
  <si>
    <t xml:space="preserve">C C A </t>
  </si>
  <si>
    <t xml:space="preserve">N°2101279</t>
  </si>
  <si>
    <t xml:space="preserve">28033354</t>
  </si>
  <si>
    <t xml:space="preserve">N°379.444/08</t>
  </si>
  <si>
    <t xml:space="preserve">AVOIR </t>
  </si>
  <si>
    <t xml:space="preserve">SIGMA BETON</t>
  </si>
  <si>
    <t xml:space="preserve">121023936</t>
  </si>
  <si>
    <t xml:space="preserve">POINT.S</t>
  </si>
  <si>
    <t xml:space="preserve">899100748</t>
  </si>
  <si>
    <t xml:space="preserve">N°110 41928</t>
  </si>
  <si>
    <t xml:space="preserve">STOCK</t>
  </si>
  <si>
    <t xml:space="preserve">N°110 41927</t>
  </si>
  <si>
    <t xml:space="preserve">N°110 41926</t>
  </si>
  <si>
    <t xml:space="preserve">VILLA ROUGE </t>
  </si>
  <si>
    <t xml:space="preserve">301C1002219295</t>
  </si>
  <si>
    <t xml:space="preserve">301C1002236286</t>
  </si>
  <si>
    <t xml:space="preserve">LORGUE</t>
  </si>
  <si>
    <t xml:space="preserve">301C1002231460</t>
  </si>
  <si>
    <t xml:space="preserve">PEGOMAS</t>
  </si>
  <si>
    <t xml:space="preserve">394 157</t>
  </si>
  <si>
    <t xml:space="preserve">391 770</t>
  </si>
  <si>
    <t xml:space="preserve">390 314</t>
  </si>
  <si>
    <t xml:space="preserve">394 031</t>
  </si>
  <si>
    <t xml:space="preserve">390 313</t>
  </si>
  <si>
    <t xml:space="preserve">390 958</t>
  </si>
  <si>
    <t xml:space="preserve">LILLINI</t>
  </si>
  <si>
    <t xml:space="preserve">391 769</t>
  </si>
  <si>
    <t xml:space="preserve">390 959 </t>
  </si>
  <si>
    <t xml:space="preserve">3 AVOIRS 388,301/09-383,473/09-383,472/09</t>
  </si>
  <si>
    <t xml:space="preserve">3005611</t>
  </si>
  <si>
    <t xml:space="preserve">N°133233</t>
  </si>
  <si>
    <t xml:space="preserve">VILLA D'AUREE / VILLA ROUGE </t>
  </si>
  <si>
    <t xml:space="preserve">00107754L</t>
  </si>
  <si>
    <t xml:space="preserve">211012553</t>
  </si>
  <si>
    <t xml:space="preserve">ST MAXIME</t>
  </si>
  <si>
    <t xml:space="preserve">211012554</t>
  </si>
  <si>
    <t xml:space="preserve">211012555</t>
  </si>
  <si>
    <t xml:space="preserve">MOUANS SARTOUX </t>
  </si>
  <si>
    <t xml:space="preserve">8740028 L</t>
  </si>
  <si>
    <t xml:space="preserve">CONTRAT 99N42L5Q</t>
  </si>
  <si>
    <t xml:space="preserve">05/11/201</t>
  </si>
  <si>
    <t xml:space="preserve">EDF  -</t>
  </si>
  <si>
    <t xml:space="preserve">10137405702</t>
  </si>
  <si>
    <t xml:space="preserve">CAGNES SUR MER</t>
  </si>
  <si>
    <t xml:space="preserve">EDF  - BUREAU </t>
  </si>
  <si>
    <t xml:space="preserve">N°10137659038</t>
  </si>
  <si>
    <t xml:space="preserve">F1Y38127</t>
  </si>
  <si>
    <t xml:space="preserve">OCTOBRE 2021</t>
  </si>
  <si>
    <t xml:space="preserve">CONGES PAYES </t>
  </si>
  <si>
    <t xml:space="preserve">CALIPAGE</t>
  </si>
  <si>
    <t xml:space="preserve">21100000098</t>
  </si>
  <si>
    <t xml:space="preserve">19//11/2021</t>
  </si>
  <si>
    <t xml:space="preserve">AIST - </t>
  </si>
  <si>
    <t xml:space="preserve">N°1263053</t>
  </si>
  <si>
    <t xml:space="preserve">COT NVX SALARIE </t>
  </si>
  <si>
    <t xml:space="preserve">CONTRAT 99NAK874</t>
  </si>
  <si>
    <t xml:space="preserve">22/11/201</t>
  </si>
  <si>
    <t xml:space="preserve">CONTRAT 99NAK84U</t>
  </si>
  <si>
    <t xml:space="preserve">CONTRAT 99NAK306</t>
  </si>
  <si>
    <t xml:space="preserve">EDF  - </t>
  </si>
  <si>
    <t xml:space="preserve">10138575330</t>
  </si>
  <si>
    <t xml:space="preserve">K1027845</t>
  </si>
  <si>
    <t xml:space="preserve">CONTRAT 1-1AOLFZ1P4</t>
  </si>
  <si>
    <t xml:space="preserve">MENSUALITE PGE </t>
  </si>
  <si>
    <t xml:space="preserve">INFO BURO</t>
  </si>
  <si>
    <t xml:space="preserve">00011854</t>
  </si>
  <si>
    <t xml:space="preserve">EASYMAT SERVICES</t>
  </si>
  <si>
    <t xml:space="preserve">N°2110114</t>
  </si>
  <si>
    <t xml:space="preserve">HJ00218789</t>
  </si>
  <si>
    <t xml:space="preserve">MINERVE</t>
  </si>
  <si>
    <t xml:space="preserve">66</t>
  </si>
  <si>
    <t xml:space="preserve">RG ETANCHEITE </t>
  </si>
  <si>
    <t xml:space="preserve">F2100010</t>
  </si>
  <si>
    <t xml:space="preserve">SCI JBM</t>
  </si>
  <si>
    <t xml:space="preserve">11,2021</t>
  </si>
  <si>
    <t xml:space="preserve">HUBERT </t>
  </si>
  <si>
    <t xml:space="preserve">SCI PACANIER </t>
  </si>
  <si>
    <t xml:space="preserve">SCI DYLAN ETHAN </t>
  </si>
  <si>
    <t xml:space="preserve">11.2021</t>
  </si>
  <si>
    <t xml:space="preserve">ARMAND LACROIX</t>
  </si>
  <si>
    <t xml:space="preserve">INTERSERVICE </t>
  </si>
  <si>
    <t xml:space="preserve">2021/01/001217</t>
  </si>
  <si>
    <t xml:space="preserve">SCI OFFICE 2 M </t>
  </si>
  <si>
    <t xml:space="preserve">N°FC-U0621090029</t>
  </si>
  <si>
    <t xml:space="preserve">N°FC-U0621090048</t>
  </si>
  <si>
    <t xml:space="preserve">VILLA D"AUREE </t>
  </si>
  <si>
    <t xml:space="preserve">RG</t>
  </si>
  <si>
    <t xml:space="preserve">19/11/201</t>
  </si>
  <si>
    <t xml:space="preserve">N°2110050</t>
  </si>
  <si>
    <t xml:space="preserve">2110049</t>
  </si>
  <si>
    <t xml:space="preserve">MAILLET</t>
  </si>
  <si>
    <t xml:space="preserve">LOPEZ</t>
  </si>
  <si>
    <t xml:space="preserve">60714</t>
  </si>
  <si>
    <t xml:space="preserve">PLANS VILLA D AUREE</t>
  </si>
  <si>
    <t xml:space="preserve">N°2109045</t>
  </si>
  <si>
    <t xml:space="preserve">K.RO CERAMIQUE </t>
  </si>
  <si>
    <t xml:space="preserve">VILLA ROUGE - MUSTAPHA </t>
  </si>
  <si>
    <t xml:space="preserve">au 30/11/2021</t>
  </si>
  <si>
    <t xml:space="preserve">REA BAT</t>
  </si>
  <si>
    <t xml:space="preserve">2021-27</t>
  </si>
  <si>
    <t xml:space="preserve">LOCAPEINT</t>
  </si>
  <si>
    <t xml:space="preserve">20122599</t>
  </si>
  <si>
    <t xml:space="preserve">2021/11/026</t>
  </si>
  <si>
    <t xml:space="preserve">2101436</t>
  </si>
  <si>
    <t xml:space="preserve">71</t>
  </si>
  <si>
    <t xml:space="preserve">10/055</t>
  </si>
  <si>
    <t xml:space="preserve">COFF COTE AZUR </t>
  </si>
  <si>
    <t xml:space="preserve">N°2101578</t>
  </si>
  <si>
    <t xml:space="preserve">MAT'ILD</t>
  </si>
  <si>
    <t xml:space="preserve">F186C940,21,18003640</t>
  </si>
  <si>
    <t xml:space="preserve">VAR MAT</t>
  </si>
  <si>
    <t xml:space="preserve">F272E620,21,18008421</t>
  </si>
  <si>
    <t xml:space="preserve">F186C940,21,18002881</t>
  </si>
  <si>
    <t xml:space="preserve">AMG LOCATION</t>
  </si>
  <si>
    <t xml:space="preserve">43</t>
  </si>
  <si>
    <t xml:space="preserve">KP1</t>
  </si>
  <si>
    <t xml:space="preserve">0811747</t>
  </si>
  <si>
    <t xml:space="preserve">28386734</t>
  </si>
  <si>
    <t xml:space="preserve">BESTDRIVE</t>
  </si>
  <si>
    <t xml:space="preserve">FF52500310</t>
  </si>
  <si>
    <t xml:space="preserve">CAP COULEUR</t>
  </si>
  <si>
    <t xml:space="preserve">200961239</t>
  </si>
  <si>
    <t xml:space="preserve">SIGMA</t>
  </si>
  <si>
    <t xml:space="preserve">121025240</t>
  </si>
  <si>
    <t xml:space="preserve">301C1002280129</t>
  </si>
  <si>
    <t xml:space="preserve">AUPS</t>
  </si>
  <si>
    <t xml:space="preserve">301C1002275985</t>
  </si>
  <si>
    <t xml:space="preserve">899100773</t>
  </si>
  <si>
    <t xml:space="preserve">VEHICULE DUCATO / CITROEN</t>
  </si>
  <si>
    <t xml:space="preserve">N°11153308</t>
  </si>
  <si>
    <t xml:space="preserve">N°11153306</t>
  </si>
  <si>
    <t xml:space="preserve">N°11153307</t>
  </si>
  <si>
    <t xml:space="preserve">N°402.535 1</t>
  </si>
  <si>
    <t xml:space="preserve">MOUGINS</t>
  </si>
  <si>
    <t xml:space="preserve">N°403.910 1</t>
  </si>
  <si>
    <t xml:space="preserve">CANNES</t>
  </si>
  <si>
    <t xml:space="preserve">4002130</t>
  </si>
  <si>
    <t xml:space="preserve">N°211120473</t>
  </si>
  <si>
    <t xml:space="preserve">30/12/202</t>
  </si>
  <si>
    <t xml:space="preserve">N°211120472</t>
  </si>
  <si>
    <t xml:space="preserve">N°211120475</t>
  </si>
  <si>
    <t xml:space="preserve">N°211120474</t>
  </si>
  <si>
    <t xml:space="preserve">N°211120476</t>
  </si>
  <si>
    <t xml:space="preserve">VION</t>
  </si>
  <si>
    <t xml:space="preserve">N°397.614 1</t>
  </si>
  <si>
    <t xml:space="preserve">N°397.615 1</t>
  </si>
  <si>
    <t xml:space="preserve">N°397.616 1</t>
  </si>
  <si>
    <t xml:space="preserve">N°397.617 1</t>
  </si>
  <si>
    <t xml:space="preserve">N°397.618 1 </t>
  </si>
  <si>
    <t xml:space="preserve">N°397.619 1</t>
  </si>
  <si>
    <t xml:space="preserve">N°398.169 1</t>
  </si>
  <si>
    <t xml:space="preserve">N°398.964 1</t>
  </si>
  <si>
    <t xml:space="preserve">2803818707</t>
  </si>
  <si>
    <t xml:space="preserve">2111000165</t>
  </si>
  <si>
    <t xml:space="preserve">CONTRAT 99-NA2L5Q</t>
  </si>
  <si>
    <t xml:space="preserve">IDENTICAR </t>
  </si>
  <si>
    <t xml:space="preserve">N°</t>
  </si>
  <si>
    <t xml:space="preserve">VOITURE SKODA</t>
  </si>
  <si>
    <t xml:space="preserve">N°10139436803</t>
  </si>
  <si>
    <t xml:space="preserve">K1107433</t>
  </si>
  <si>
    <t xml:space="preserve">TAXE HABITATION </t>
  </si>
  <si>
    <t xml:space="preserve">N° SIP CAGNES </t>
  </si>
  <si>
    <t xml:space="preserve">TAXE HABTIATION </t>
  </si>
  <si>
    <t xml:space="preserve">PGE </t>
  </si>
  <si>
    <t xml:space="preserve">N°12 </t>
  </si>
  <si>
    <t xml:space="preserve">PGE - MENSUALITE </t>
  </si>
  <si>
    <t xml:space="preserve">Au 31/12/2021 </t>
  </si>
  <si>
    <t xml:space="preserve">2021/12-000167</t>
  </si>
  <si>
    <t xml:space="preserve">comptable</t>
  </si>
  <si>
    <t xml:space="preserve">A ENCAISSER </t>
  </si>
  <si>
    <t xml:space="preserve">N°10140348018</t>
  </si>
  <si>
    <t xml:space="preserve">Au 25/12/2021</t>
  </si>
  <si>
    <t xml:space="preserve">VION </t>
  </si>
  <si>
    <t xml:space="preserve">211110143</t>
  </si>
  <si>
    <t xml:space="preserve">SNC2BL</t>
  </si>
  <si>
    <t xml:space="preserve">HCXV2G73</t>
  </si>
  <si>
    <t xml:space="preserve">Au 31/12/2021</t>
  </si>
  <si>
    <t xml:space="preserve">MILAAN</t>
  </si>
  <si>
    <t xml:space="preserve">CONTRAT 99-NAK306</t>
  </si>
  <si>
    <t xml:space="preserve">MAILLET </t>
  </si>
  <si>
    <t xml:space="preserve">CONTRAT 99-NAK84U</t>
  </si>
  <si>
    <t xml:space="preserve">AB PAT</t>
  </si>
  <si>
    <t xml:space="preserve">TOTAL ENERGIE </t>
  </si>
  <si>
    <t xml:space="preserve">K1329396</t>
  </si>
  <si>
    <t xml:space="preserve">INGENERIE / STRUCTURE</t>
  </si>
  <si>
    <t xml:space="preserve">161-IS-3 </t>
  </si>
  <si>
    <t xml:space="preserve">Au 15/12/2021 </t>
  </si>
  <si>
    <t xml:space="preserve">TOTAL  ENC</t>
  </si>
  <si>
    <t xml:space="preserve">202101302</t>
  </si>
  <si>
    <t xml:space="preserve">INTER SERVICES</t>
  </si>
  <si>
    <t xml:space="preserve">2021/01/001302</t>
  </si>
  <si>
    <t xml:space="preserve">Au 25/12/2021 </t>
  </si>
  <si>
    <t xml:space="preserve">TOTAL A PAYER</t>
  </si>
  <si>
    <t xml:space="preserve">ELAA</t>
  </si>
  <si>
    <t xml:space="preserve">301111</t>
  </si>
  <si>
    <t xml:space="preserve">SALAIRE </t>
  </si>
  <si>
    <t xml:space="preserve">SAS AMG LOCATION</t>
  </si>
  <si>
    <t xml:space="preserve">FA0000067</t>
  </si>
  <si>
    <t xml:space="preserve">DM FAÇADE </t>
  </si>
  <si>
    <t xml:space="preserve">N°2021 12 09 </t>
  </si>
  <si>
    <t xml:space="preserve">LILLINI - RENOVATION FA9A</t>
  </si>
  <si>
    <t xml:space="preserve">SOLDE </t>
  </si>
  <si>
    <t xml:space="preserve">PISSY -  </t>
  </si>
  <si>
    <t xml:space="preserve">RG ETANCHETIE</t>
  </si>
  <si>
    <t xml:space="preserve">N°F2100033</t>
  </si>
  <si>
    <t xml:space="preserve">LILLINI - ETANCHEITE </t>
  </si>
  <si>
    <t xml:space="preserve">N°202101431</t>
  </si>
  <si>
    <t xml:space="preserve">CAVEM - DIVERS</t>
  </si>
  <si>
    <t xml:space="preserve">53-54-55</t>
  </si>
  <si>
    <t xml:space="preserve">VILLA D'AUREE - VION - VALLIER </t>
  </si>
  <si>
    <t xml:space="preserve">NCM</t>
  </si>
  <si>
    <t xml:space="preserve">N°143/21</t>
  </si>
  <si>
    <t xml:space="preserve">F186C940.21.18004017</t>
  </si>
  <si>
    <t xml:space="preserve">F186C940.21.18004015</t>
  </si>
  <si>
    <t xml:space="preserve">FREJUS/LES ISSAMBRES</t>
  </si>
  <si>
    <t xml:space="preserve">N°272E620.21.9315</t>
  </si>
  <si>
    <t xml:space="preserve">FREJUS - LES ISSAMBRES</t>
  </si>
  <si>
    <t xml:space="preserve">COFFRAGE COTE AZUR </t>
  </si>
  <si>
    <t xml:space="preserve">2101578</t>
  </si>
  <si>
    <t xml:space="preserve">80</t>
  </si>
  <si>
    <t xml:space="preserve">77</t>
  </si>
  <si>
    <t xml:space="preserve">11/055</t>
  </si>
  <si>
    <t xml:space="preserve">ASSOCIATION </t>
  </si>
  <si>
    <t xml:space="preserve">CHQ</t>
  </si>
  <si>
    <t xml:space="preserve">12.2021</t>
  </si>
  <si>
    <t xml:space="preserve">SOUS-TOTAL DIVERS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</si>
</sst>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m"/>
    <numFmt numFmtId="166" formatCode="0_);\-0_)"/>
    <numFmt numFmtId="167" formatCode="@"/>
    <numFmt numFmtId="168" formatCode="_-* #,##0.00&quot; €&quot;_-;\-* #,##0.00&quot; €&quot;_-;_-* \-??&quot; €&quot;_-;_-@_-"/>
    <numFmt numFmtId="169" formatCode="dd/mm/yyyy"/>
    <numFmt numFmtId="170" formatCode="#,##0.00&quot; €&quot;;[RED]\-#,##0.00&quot; €&quot;"/>
    <numFmt numFmtId="171" formatCode="mmm\-yy"/>
  </numFmts>
  <fonts count="97">
    <font>
      <sz val="10"/>
      <color rgb="FF262626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262626"/>
      <name val="Calibri Light"/>
      <family val="2"/>
      <charset val="1"/>
    </font>
    <font>
      <sz val="10"/>
      <color rgb="FF2F5597"/>
      <name val="Corbel"/>
      <family val="2"/>
      <charset val="1"/>
    </font>
    <font>
      <b val="true"/>
      <sz val="12"/>
      <color rgb="FFFFFFFF"/>
      <name val="Calibri Light"/>
      <family val="4"/>
      <charset val="1"/>
    </font>
    <font>
      <b val="true"/>
      <sz val="12"/>
      <color rgb="FFFFFFFF"/>
      <name val="Calibri"/>
      <family val="2"/>
      <charset val="238"/>
    </font>
    <font>
      <sz val="10"/>
      <color rgb="FF2F5597"/>
      <name val="Book Antiqua"/>
      <family val="1"/>
      <charset val="1"/>
    </font>
    <font>
      <sz val="10"/>
      <color rgb="FFFFFFFF"/>
      <name val="Book Antiqua"/>
      <family val="1"/>
      <charset val="1"/>
    </font>
    <font>
      <sz val="10"/>
      <color rgb="FF203864"/>
      <name val="Book Antiqua"/>
      <family val="1"/>
      <charset val="1"/>
    </font>
    <font>
      <b val="true"/>
      <sz val="10"/>
      <color rgb="FF203864"/>
      <name val="Book Antiqua"/>
      <family val="1"/>
      <charset val="1"/>
    </font>
    <font>
      <b val="true"/>
      <sz val="12"/>
      <color rgb="FFFFFFFF"/>
      <name val="Book Antiqua"/>
      <family val="1"/>
      <charset val="1"/>
    </font>
    <font>
      <sz val="12"/>
      <color rgb="FF2F5597"/>
      <name val="Book Antiqua"/>
      <family val="1"/>
      <charset val="1"/>
    </font>
    <font>
      <b val="true"/>
      <sz val="12"/>
      <name val="Book Antiqua"/>
      <family val="1"/>
      <charset val="1"/>
    </font>
    <font>
      <sz val="12"/>
      <name val="Book Antiqua"/>
      <family val="1"/>
      <charset val="1"/>
    </font>
    <font>
      <sz val="10"/>
      <name val="Book Antiqua"/>
      <family val="1"/>
      <charset val="1"/>
    </font>
    <font>
      <sz val="11"/>
      <color rgb="FF006100"/>
      <name val="Calibri"/>
      <family val="2"/>
      <charset val="1"/>
    </font>
    <font>
      <b val="true"/>
      <sz val="15"/>
      <color rgb="FF2F5597"/>
      <name val="Book Antiqua"/>
      <family val="1"/>
      <charset val="1"/>
    </font>
    <font>
      <sz val="9"/>
      <color rgb="FF000000"/>
      <name val="Tahoma"/>
      <family val="2"/>
      <charset val="1"/>
    </font>
    <font>
      <b val="true"/>
      <sz val="10"/>
      <color rgb="FF222A35"/>
      <name val="Calibri Light"/>
      <family val="0"/>
    </font>
    <font>
      <b val="true"/>
      <sz val="20"/>
      <color rgb="FFFFFFFF"/>
      <name val="Calibri Light"/>
      <family val="0"/>
    </font>
    <font>
      <sz val="14"/>
      <color rgb="FFFFFFFF"/>
      <name val="Calibri"/>
      <family val="0"/>
    </font>
    <font>
      <b val="true"/>
      <sz val="10"/>
      <color rgb="FF44546A"/>
      <name val="Book Antiqua"/>
      <family val="1"/>
      <charset val="1"/>
    </font>
    <font>
      <sz val="10"/>
      <color rgb="FF44546A"/>
      <name val="Book Antiqua"/>
      <family val="1"/>
      <charset val="1"/>
    </font>
    <font>
      <b val="true"/>
      <sz val="14"/>
      <color rgb="FF2F5597"/>
      <name val="Corbel"/>
      <family val="2"/>
      <charset val="1"/>
    </font>
    <font>
      <b val="true"/>
      <sz val="14"/>
      <name val="Book Antiqua"/>
      <family val="1"/>
      <charset val="1"/>
    </font>
    <font>
      <sz val="12"/>
      <color rgb="FFFFC000"/>
      <name val="Book Antiqua"/>
      <family val="1"/>
      <charset val="1"/>
    </font>
    <font>
      <b val="true"/>
      <sz val="12"/>
      <color rgb="FF2F5597"/>
      <name val="Book Antiqua"/>
      <family val="1"/>
      <charset val="1"/>
    </font>
    <font>
      <b val="true"/>
      <sz val="10"/>
      <color rgb="FF2F5597"/>
      <name val="Book Antiqua"/>
      <family val="1"/>
      <charset val="1"/>
    </font>
    <font>
      <b val="true"/>
      <sz val="10"/>
      <color rgb="FFED7D31"/>
      <name val="Book Antiqua"/>
      <family val="1"/>
      <charset val="1"/>
    </font>
    <font>
      <b val="true"/>
      <sz val="12"/>
      <color rgb="FFED7D31"/>
      <name val="Book Antiqua"/>
      <family val="1"/>
      <charset val="1"/>
    </font>
    <font>
      <b val="true"/>
      <sz val="15"/>
      <color rgb="FFED7D31"/>
      <name val="Book Antiqua"/>
      <family val="1"/>
      <charset val="1"/>
    </font>
    <font>
      <sz val="12"/>
      <color rgb="FFC00000"/>
      <name val="Book Antiqua"/>
      <family val="1"/>
      <charset val="1"/>
    </font>
    <font>
      <b val="true"/>
      <sz val="12"/>
      <color rgb="FFFF0000"/>
      <name val="Book Antiqua"/>
      <family val="1"/>
      <charset val="1"/>
    </font>
    <font>
      <b val="true"/>
      <sz val="10"/>
      <color rgb="FFFF0000"/>
      <name val="Book Antiqua"/>
      <family val="1"/>
      <charset val="1"/>
    </font>
    <font>
      <b val="true"/>
      <sz val="14"/>
      <color rgb="FFFF0000"/>
      <name val="Corbel"/>
      <family val="2"/>
      <charset val="1"/>
    </font>
    <font>
      <sz val="14"/>
      <color rgb="FF2F5597"/>
      <name val="Book Antiqua"/>
      <family val="1"/>
      <charset val="1"/>
    </font>
    <font>
      <b val="true"/>
      <sz val="14"/>
      <color rgb="FFFFFFFF"/>
      <name val="Book Antiqua"/>
      <family val="1"/>
      <charset val="1"/>
    </font>
    <font>
      <sz val="14"/>
      <name val="Book Antiqua"/>
      <family val="1"/>
      <charset val="1"/>
    </font>
    <font>
      <sz val="10"/>
      <color rgb="FFFF0000"/>
      <name val="Book Antiqua"/>
      <family val="1"/>
      <charset val="1"/>
    </font>
    <font>
      <sz val="14"/>
      <color rgb="FFC00000"/>
      <name val="Book Antiqua"/>
      <family val="1"/>
      <charset val="1"/>
    </font>
    <font>
      <b val="true"/>
      <sz val="12"/>
      <color rgb="FF548235"/>
      <name val="Book Antiqua"/>
      <family val="1"/>
      <charset val="1"/>
    </font>
    <font>
      <sz val="12"/>
      <color rgb="FF548235"/>
      <name val="Book Antiqua"/>
      <family val="1"/>
      <charset val="1"/>
    </font>
    <font>
      <sz val="14"/>
      <color rgb="FF548235"/>
      <name val="Book Antiqua"/>
      <family val="1"/>
      <charset val="1"/>
    </font>
    <font>
      <sz val="10"/>
      <color rgb="FF548235"/>
      <name val="Book Antiqua"/>
      <family val="1"/>
      <charset val="1"/>
    </font>
    <font>
      <sz val="12"/>
      <color rgb="FFFF0000"/>
      <name val="Book Antiqua"/>
      <family val="1"/>
      <charset val="1"/>
    </font>
    <font>
      <sz val="14"/>
      <color rgb="FFFF0000"/>
      <name val="Book Antiqua"/>
      <family val="1"/>
      <charset val="1"/>
    </font>
    <font>
      <b val="true"/>
      <sz val="14"/>
      <color rgb="FF44546A"/>
      <name val="Book Antiqua"/>
      <family val="1"/>
      <charset val="1"/>
    </font>
    <font>
      <b val="true"/>
      <sz val="14"/>
      <name val="Corbel"/>
      <family val="2"/>
      <charset val="1"/>
    </font>
    <font>
      <b val="true"/>
      <sz val="12"/>
      <color rgb="FF843C0B"/>
      <name val="Book Antiqua"/>
      <family val="1"/>
      <charset val="1"/>
    </font>
    <font>
      <sz val="12"/>
      <color rgb="FF843C0B"/>
      <name val="Book Antiqua"/>
      <family val="1"/>
      <charset val="1"/>
    </font>
    <font>
      <sz val="14"/>
      <color rgb="FF843C0B"/>
      <name val="Book Antiqua"/>
      <family val="1"/>
      <charset val="1"/>
    </font>
    <font>
      <sz val="10"/>
      <color rgb="FF843C0B"/>
      <name val="Book Antiqua"/>
      <family val="1"/>
      <charset val="1"/>
    </font>
    <font>
      <b val="true"/>
      <sz val="14"/>
      <color rgb="FF843C0B"/>
      <name val="Corbel"/>
      <family val="2"/>
      <charset val="1"/>
    </font>
    <font>
      <b val="true"/>
      <sz val="12"/>
      <color rgb="FF000000"/>
      <name val="Book Antiqua"/>
      <family val="1"/>
      <charset val="1"/>
    </font>
    <font>
      <sz val="12"/>
      <color rgb="FF000000"/>
      <name val="Book Antiqua"/>
      <family val="1"/>
      <charset val="1"/>
    </font>
    <font>
      <sz val="14"/>
      <color rgb="FF000000"/>
      <name val="Book Antiqua"/>
      <family val="1"/>
      <charset val="1"/>
    </font>
    <font>
      <sz val="10"/>
      <color rgb="FF000000"/>
      <name val="Book Antiqua"/>
      <family val="1"/>
      <charset val="1"/>
    </font>
    <font>
      <b val="true"/>
      <sz val="14"/>
      <color rgb="FF000000"/>
      <name val="Corbel"/>
      <family val="2"/>
      <charset val="1"/>
    </font>
    <font>
      <b val="true"/>
      <sz val="16"/>
      <color rgb="FF2F5597"/>
      <name val="Book Antiqua"/>
      <family val="1"/>
      <charset val="1"/>
    </font>
    <font>
      <b val="true"/>
      <sz val="14"/>
      <color rgb="FF2F5597"/>
      <name val="Book Antiqua"/>
      <family val="1"/>
      <charset val="1"/>
    </font>
    <font>
      <sz val="16"/>
      <color rgb="FF2F5597"/>
      <name val="Book Antiqua"/>
      <family val="1"/>
      <charset val="1"/>
    </font>
    <font>
      <b val="true"/>
      <sz val="9"/>
      <color rgb="FF000000"/>
      <name val="Tahoma"/>
      <family val="2"/>
      <charset val="1"/>
    </font>
    <font>
      <b val="true"/>
      <sz val="15"/>
      <color rgb="FFFF0000"/>
      <name val="Book Antiqua"/>
      <family val="1"/>
      <charset val="1"/>
    </font>
    <font>
      <sz val="15"/>
      <name val="Book Antiqua"/>
      <family val="1"/>
      <charset val="1"/>
    </font>
    <font>
      <b val="true"/>
      <sz val="15"/>
      <color rgb="FFFF0000"/>
      <name val="Corbel"/>
      <family val="2"/>
      <charset val="1"/>
    </font>
    <font>
      <b val="true"/>
      <sz val="12"/>
      <color rgb="FF2E75B6"/>
      <name val="Book Antiqua"/>
      <family val="1"/>
      <charset val="1"/>
    </font>
    <font>
      <sz val="12"/>
      <color rgb="FF2E75B6"/>
      <name val="Book Antiqua"/>
      <family val="1"/>
      <charset val="1"/>
    </font>
    <font>
      <sz val="14"/>
      <color rgb="FF2E75B6"/>
      <name val="Book Antiqua"/>
      <family val="1"/>
      <charset val="1"/>
    </font>
    <font>
      <sz val="10"/>
      <color rgb="FF2E75B6"/>
      <name val="Book Antiqua"/>
      <family val="1"/>
      <charset val="1"/>
    </font>
    <font>
      <sz val="15"/>
      <color rgb="FFFF0000"/>
      <name val="Book Antiqua"/>
      <family val="1"/>
      <charset val="1"/>
    </font>
    <font>
      <b val="true"/>
      <sz val="25"/>
      <name val="Book Antiqua"/>
      <family val="1"/>
      <charset val="1"/>
    </font>
    <font>
      <b val="true"/>
      <sz val="14"/>
      <color rgb="FF385724"/>
      <name val="Book Antiqua"/>
      <family val="1"/>
      <charset val="1"/>
    </font>
    <font>
      <sz val="12"/>
      <color rgb="FF385724"/>
      <name val="Book Antiqua"/>
      <family val="1"/>
      <charset val="1"/>
    </font>
    <font>
      <b val="true"/>
      <sz val="14"/>
      <color rgb="FF385724"/>
      <name val="Corbel"/>
      <family val="2"/>
      <charset val="1"/>
    </font>
    <font>
      <sz val="12"/>
      <color rgb="FFED7D31"/>
      <name val="Book Antiqua"/>
      <family val="1"/>
      <charset val="1"/>
    </font>
    <font>
      <sz val="10"/>
      <color rgb="FFED7D31"/>
      <name val="Book Antiqua"/>
      <family val="1"/>
      <charset val="1"/>
    </font>
    <font>
      <sz val="11"/>
      <name val="Book Antiqua"/>
      <family val="1"/>
      <charset val="1"/>
    </font>
    <font>
      <sz val="12"/>
      <color rgb="FF44546A"/>
      <name val="Book Antiqua"/>
      <family val="1"/>
      <charset val="1"/>
    </font>
    <font>
      <b val="true"/>
      <sz val="12"/>
      <color rgb="FF385724"/>
      <name val="Book Antiqua"/>
      <family val="1"/>
      <charset val="1"/>
    </font>
    <font>
      <b val="true"/>
      <sz val="12"/>
      <color rgb="FF44546A"/>
      <name val="Book Antiqua"/>
      <family val="1"/>
      <charset val="1"/>
    </font>
    <font>
      <b val="true"/>
      <sz val="12"/>
      <color rgb="FF2F5597"/>
      <name val="Corbel"/>
      <family val="2"/>
      <charset val="1"/>
    </font>
    <font>
      <b val="true"/>
      <i val="true"/>
      <sz val="15"/>
      <color rgb="FFFF0000"/>
      <name val="Book Antiqua"/>
      <family val="1"/>
      <charset val="1"/>
    </font>
    <font>
      <i val="true"/>
      <sz val="15"/>
      <color rgb="FFFF0000"/>
      <name val="Book Antiqua"/>
      <family val="1"/>
      <charset val="1"/>
    </font>
    <font>
      <b val="true"/>
      <sz val="12"/>
      <color rgb="FFC55A11"/>
      <name val="Book Antiqua"/>
      <family val="1"/>
      <charset val="1"/>
    </font>
    <font>
      <b val="true"/>
      <sz val="14"/>
      <color rgb="FF843C0B"/>
      <name val="Book Antiqua"/>
      <family val="1"/>
      <charset val="1"/>
    </font>
    <font>
      <b val="true"/>
      <sz val="14"/>
      <color rgb="FF548235"/>
      <name val="Book Antiqua"/>
      <family val="1"/>
      <charset val="1"/>
    </font>
    <font>
      <b val="true"/>
      <sz val="13"/>
      <color rgb="FF385724"/>
      <name val="Book Antiqua"/>
      <family val="1"/>
      <charset val="1"/>
    </font>
    <font>
      <b val="true"/>
      <sz val="15"/>
      <color rgb="FF4472C4"/>
      <name val="Book Antiqua"/>
      <family val="1"/>
      <charset val="1"/>
    </font>
    <font>
      <b val="true"/>
      <sz val="12"/>
      <color rgb="FFFF0000"/>
      <name val="Corbel"/>
      <family val="2"/>
      <charset val="1"/>
    </font>
    <font>
      <sz val="13"/>
      <color rgb="FF385724"/>
      <name val="Book Antiqua"/>
      <family val="1"/>
      <charset val="1"/>
    </font>
    <font>
      <b val="true"/>
      <sz val="15"/>
      <color rgb="FF385724"/>
      <name val="Book Antiqua"/>
      <family val="1"/>
      <charset val="1"/>
    </font>
    <font>
      <b val="true"/>
      <sz val="15"/>
      <color rgb="FFBF9000"/>
      <name val="Book Antiqua"/>
      <family val="1"/>
      <charset val="1"/>
    </font>
    <font>
      <sz val="12"/>
      <color rgb="FFC55A11"/>
      <name val="Book Antiqua"/>
      <family val="1"/>
      <charset val="1"/>
    </font>
    <font>
      <b val="true"/>
      <sz val="14"/>
      <color rgb="FFC55A11"/>
      <name val="Book Antiqua"/>
      <family val="1"/>
      <charset val="1"/>
    </font>
    <font>
      <sz val="10"/>
      <color rgb="FFC55A11"/>
      <name val="Book Antiqua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203864"/>
        <bgColor rgb="FF222A35"/>
      </patternFill>
    </fill>
    <fill>
      <patternFill patternType="solid">
        <fgColor rgb="FFB4C7E7"/>
        <bgColor rgb="FFBFBFBF"/>
      </patternFill>
    </fill>
    <fill>
      <patternFill patternType="solid">
        <fgColor rgb="FFC6EFCE"/>
        <bgColor rgb="FFDEEBF7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4B183"/>
      </patternFill>
    </fill>
    <fill>
      <patternFill patternType="solid">
        <fgColor rgb="FFDEEBF7"/>
        <bgColor rgb="FFD9D9D9"/>
      </patternFill>
    </fill>
    <fill>
      <patternFill patternType="solid">
        <fgColor rgb="FFF4B183"/>
        <bgColor rgb="FFFFC7CE"/>
      </patternFill>
    </fill>
    <fill>
      <patternFill patternType="solid">
        <fgColor rgb="FF595959"/>
        <bgColor rgb="FF44546A"/>
      </patternFill>
    </fill>
    <fill>
      <patternFill patternType="solid">
        <fgColor rgb="FF767171"/>
        <bgColor rgb="FF808080"/>
      </patternFill>
    </fill>
  </fills>
  <borders count="83">
    <border diagonalUp="false" diagonalDown="false">
      <left/>
      <right/>
      <top/>
      <bottom/>
      <diagonal/>
    </border>
    <border diagonalUp="false" diagonalDown="false">
      <left style="dotted">
        <color rgb="FFA6A6A6"/>
      </left>
      <right style="dotted">
        <color rgb="FFA6A6A6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medium">
        <color rgb="FF8FAADC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808080"/>
      </left>
      <right style="thin">
        <color rgb="FFA6A6A6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A6A6A6"/>
      </left>
      <right style="dotted">
        <color rgb="FFBFBFBF"/>
      </right>
      <top/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/>
      <bottom style="dotted">
        <color rgb="FFBFBFBF"/>
      </bottom>
      <diagonal/>
    </border>
    <border diagonalUp="false" diagonalDown="false">
      <left style="dotted">
        <color rgb="FFBFBFBF"/>
      </left>
      <right style="thin">
        <color rgb="FFA6A6A6"/>
      </right>
      <top/>
      <bottom style="dotted">
        <color rgb="FFBFBFBF"/>
      </bottom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dotted">
        <color rgb="FFBFBFBF"/>
      </left>
      <right style="thin">
        <color rgb="FFA6A6A6"/>
      </right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BFBFBF"/>
      </top>
      <bottom style="thin">
        <color rgb="FFA6A6A6"/>
      </bottom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BFBFBF"/>
      </top>
      <bottom style="thin">
        <color rgb="FFA6A6A6"/>
      </bottom>
      <diagonal/>
    </border>
    <border diagonalUp="false" diagonalDown="false">
      <left style="dotted">
        <color rgb="FFBFBFBF"/>
      </left>
      <right style="thin">
        <color rgb="FFA6A6A6"/>
      </right>
      <top style="dotted">
        <color rgb="FFBFBFBF"/>
      </top>
      <bottom style="thin">
        <color rgb="FFA6A6A6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A6A6A6"/>
      </left>
      <right style="dotted">
        <color rgb="FFBFBFBF"/>
      </right>
      <top style="thin">
        <color rgb="FFA6A6A6"/>
      </top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 style="thin">
        <color rgb="FFA6A6A6"/>
      </top>
      <bottom style="dotted">
        <color rgb="FFBFBFBF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 style="dotted">
        <color rgb="FFBFBFBF"/>
      </left>
      <right style="thin">
        <color rgb="FFA6A6A6"/>
      </right>
      <top style="thin">
        <color rgb="FFA6A6A6"/>
      </top>
      <bottom style="dotted">
        <color rgb="FFBFBFB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 style="dotted">
        <color rgb="FFBFBFBF"/>
      </right>
      <top/>
      <bottom style="dotted">
        <color rgb="FFBFBFBF"/>
      </bottom>
      <diagonal/>
    </border>
    <border diagonalUp="false" diagonalDown="false">
      <left/>
      <right style="dott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BFBFBF"/>
      </top>
      <bottom/>
      <diagonal/>
    </border>
    <border diagonalUp="false" diagonalDown="false">
      <left/>
      <right style="dotted">
        <color rgb="FFBFBFBF"/>
      </right>
      <top style="dotted">
        <color rgb="FFBFBFBF"/>
      </top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dotted">
        <color rgb="FFBFBFBF"/>
      </right>
      <top/>
      <bottom/>
      <diagonal/>
    </border>
    <border diagonalUp="false" diagonalDown="false">
      <left/>
      <right style="dotted">
        <color rgb="FFBFBFBF"/>
      </right>
      <top/>
      <bottom/>
      <diagonal/>
    </border>
    <border diagonalUp="false" diagonalDown="false">
      <left style="dotted">
        <color rgb="FFBFBFBF"/>
      </left>
      <right style="dotted">
        <color rgb="FFBFBFBF"/>
      </right>
      <top/>
      <bottom/>
      <diagonal/>
    </border>
    <border diagonalUp="false" diagonalDown="false">
      <left/>
      <right style="dotted">
        <color rgb="FFBFBFBF"/>
      </right>
      <top style="thin">
        <color rgb="FFA6A6A6"/>
      </top>
      <bottom style="dotted">
        <color rgb="FFBFBFBF"/>
      </bottom>
      <diagonal/>
    </border>
    <border diagonalUp="false" diagonalDown="false">
      <left style="thin">
        <color rgb="FF808080"/>
      </left>
      <right style="thin">
        <color rgb="FFA6A6A6"/>
      </right>
      <top style="thin">
        <color rgb="FF808080"/>
      </top>
      <bottom/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BFBFBF"/>
      </top>
      <bottom/>
      <diagonal/>
    </border>
    <border diagonalUp="false" diagonalDown="false">
      <left/>
      <right style="dotted">
        <color rgb="FFBFBFBF"/>
      </right>
      <top style="dotted">
        <color rgb="FFBFBFBF"/>
      </top>
      <bottom/>
      <diagonal/>
    </border>
    <border diagonalUp="false" diagonalDown="false">
      <left style="thin">
        <color rgb="FF808080"/>
      </left>
      <right/>
      <top style="thin">
        <color rgb="FFFFFFFF"/>
      </top>
      <bottom/>
      <diagonal/>
    </border>
    <border diagonalUp="false" diagonalDown="false">
      <left/>
      <right style="thin">
        <color rgb="FFA6A6A6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A6A6A6"/>
      </left>
      <right style="dotted">
        <color rgb="FFBFBFBF"/>
      </right>
      <top style="thin"/>
      <bottom style="dotted">
        <color rgb="FFBFBFBF"/>
      </bottom>
      <diagonal/>
    </border>
    <border diagonalUp="false" diagonalDown="false">
      <left/>
      <right style="dotted">
        <color rgb="FFBFBFBF"/>
      </right>
      <top style="thin"/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 style="thin"/>
      <bottom style="dotted">
        <color rgb="FFBFBFB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808080"/>
      </left>
      <right/>
      <top style="thin">
        <color rgb="FFFFFFFF"/>
      </top>
      <bottom style="thin">
        <color rgb="FF808080"/>
      </bottom>
      <diagonal/>
    </border>
    <border diagonalUp="false" diagonalDown="false">
      <left style="thin">
        <color rgb="FFA6A6A6"/>
      </left>
      <right/>
      <top/>
      <bottom/>
      <diagonal/>
    </border>
    <border diagonalUp="false" diagonalDown="false">
      <left style="thin">
        <color rgb="FF808080"/>
      </left>
      <right style="thin">
        <color rgb="FFA6A6A6"/>
      </right>
      <top style="thin">
        <color rgb="FF808080"/>
      </top>
      <bottom style="thin"/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A6A6A6"/>
      </top>
      <bottom style="dotted">
        <color rgb="FFBFBFBF"/>
      </bottom>
      <diagonal/>
    </border>
    <border diagonalUp="false" diagonalDown="false">
      <left/>
      <right style="dotted">
        <color rgb="FFBFBFBF"/>
      </right>
      <top style="dotted">
        <color rgb="FFA6A6A6"/>
      </top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A6A6A6"/>
      </top>
      <bottom style="dotted">
        <color rgb="FFBFBFBF"/>
      </bottom>
      <diagonal/>
    </border>
    <border diagonalUp="false" diagonalDown="false">
      <left style="thin">
        <color rgb="FF808080"/>
      </left>
      <right/>
      <top style="thin">
        <color rgb="FFFFFFFF"/>
      </top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hair">
        <color rgb="FFA6A6A6"/>
      </right>
      <top style="hair">
        <color rgb="FFA6A6A6"/>
      </top>
      <bottom style="hair">
        <color rgb="FFA6A6A6"/>
      </bottom>
      <diagonal/>
    </border>
    <border diagonalUp="false" diagonalDown="false">
      <left style="hair">
        <color rgb="FFA6A6A6"/>
      </left>
      <right style="hair">
        <color rgb="FFA6A6A6"/>
      </right>
      <top style="hair">
        <color rgb="FFA6A6A6"/>
      </top>
      <bottom style="hair">
        <color rgb="FFA6A6A6"/>
      </bottom>
      <diagonal/>
    </border>
    <border diagonalUp="false" diagonalDown="false">
      <left style="hair">
        <color rgb="FFA6A6A6"/>
      </left>
      <right style="thin"/>
      <top style="hair">
        <color rgb="FFA6A6A6"/>
      </top>
      <bottom style="hair">
        <color rgb="FFA6A6A6"/>
      </bottom>
      <diagonal/>
    </border>
    <border diagonalUp="false" diagonalDown="false">
      <left style="thin"/>
      <right style="hair">
        <color rgb="FFA6A6A6"/>
      </right>
      <top style="hair">
        <color rgb="FFA6A6A6"/>
      </top>
      <bottom style="thin"/>
      <diagonal/>
    </border>
    <border diagonalUp="false" diagonalDown="false">
      <left style="hair">
        <color rgb="FFA6A6A6"/>
      </left>
      <right style="hair">
        <color rgb="FFA6A6A6"/>
      </right>
      <top style="hair">
        <color rgb="FFA6A6A6"/>
      </top>
      <bottom style="thin"/>
      <diagonal/>
    </border>
    <border diagonalUp="false" diagonalDown="false">
      <left style="hair">
        <color rgb="FFA6A6A6"/>
      </left>
      <right style="thin"/>
      <top style="hair">
        <color rgb="FFA6A6A6"/>
      </top>
      <bottom style="thin"/>
      <diagonal/>
    </border>
    <border diagonalUp="false" diagonalDown="false">
      <left style="thin"/>
      <right style="dotted">
        <color rgb="FFBFBFBF"/>
      </right>
      <top/>
      <bottom style="thin"/>
      <diagonal/>
    </border>
    <border diagonalUp="false" diagonalDown="false">
      <left style="thin">
        <color rgb="FFA6A6A6"/>
      </left>
      <right style="dotted">
        <color rgb="FFBFBFBF"/>
      </right>
      <top/>
      <bottom style="thin"/>
      <diagonal/>
    </border>
    <border diagonalUp="false" diagonalDown="false">
      <left/>
      <right style="dotted">
        <color rgb="FFBFBFBF"/>
      </right>
      <top/>
      <bottom style="thin"/>
      <diagonal/>
    </border>
    <border diagonalUp="false" diagonalDown="false">
      <left style="dotted">
        <color rgb="FFBFBFBF"/>
      </left>
      <right style="dotted">
        <color rgb="FFBFBFBF"/>
      </right>
      <top/>
      <bottom style="thin"/>
      <diagonal/>
    </border>
    <border diagonalUp="false" diagonalDown="false">
      <left style="dotted">
        <color rgb="FFBFBFBF"/>
      </left>
      <right style="thin"/>
      <top/>
      <bottom style="thin"/>
      <diagonal/>
    </border>
    <border diagonalUp="false" diagonalDown="false">
      <left style="thin">
        <color rgb="FFA6A6A6"/>
      </left>
      <right style="dotted">
        <color rgb="FFBFBFBF"/>
      </right>
      <top style="thin"/>
      <bottom style="thin"/>
      <diagonal/>
    </border>
    <border diagonalUp="false" diagonalDown="false">
      <left/>
      <right style="dotted">
        <color rgb="FFBFBFBF"/>
      </right>
      <top style="thin"/>
      <bottom style="thin"/>
      <diagonal/>
    </border>
    <border diagonalUp="false" diagonalDown="false">
      <left style="dotted">
        <color rgb="FFBFBFBF"/>
      </left>
      <right style="dotted">
        <color rgb="FFBFBFBF"/>
      </right>
      <top style="thin"/>
      <bottom style="thin"/>
      <diagonal/>
    </border>
    <border diagonalUp="false" diagonalDown="false">
      <left style="dotted">
        <color rgb="FFBFBFBF"/>
      </left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A6A6A6"/>
      </right>
      <top/>
      <bottom/>
      <diagonal/>
    </border>
    <border diagonalUp="false" diagonalDown="false">
      <left/>
      <right style="thin">
        <color rgb="FFA6A6A6"/>
      </right>
      <top style="thin">
        <color rgb="FF808080"/>
      </top>
      <bottom/>
      <diagonal/>
    </border>
    <border diagonalUp="false" diagonalDown="false">
      <left/>
      <right style="thin">
        <color rgb="FFA6A6A6"/>
      </right>
      <top/>
      <bottom style="thin">
        <color rgb="FF80808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1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applyFont="true" applyBorder="true" applyAlignment="true" applyProtection="false">
      <alignment horizontal="left" vertical="center" textRotation="0" wrapText="false" indent="1" shrinkToFit="false"/>
    </xf>
    <xf numFmtId="164" fontId="7" fillId="2" borderId="2" applyFont="true" applyBorder="true" applyAlignment="true" applyProtection="false">
      <alignment horizontal="center" vertical="center" textRotation="0" wrapText="false" indent="0" shrinkToFit="false"/>
    </xf>
    <xf numFmtId="166" fontId="0" fillId="3" borderId="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4" borderId="0" applyFont="true" applyBorder="false" applyAlignment="true" applyProtection="false">
      <alignment horizontal="general" vertical="center" textRotation="0" wrapText="false" indent="0" shrinkToFit="false"/>
    </xf>
  </cellStyleXfs>
  <cellXfs count="50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" xfId="22" applyFont="true" applyBorder="true" applyAlignment="false" applyProtection="true">
      <alignment horizontal="left" vertical="center" textRotation="0" wrapText="false" indent="1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22" applyFont="true" applyBorder="false" applyAlignment="false" applyProtection="true">
      <alignment horizontal="left" vertical="center" textRotation="0" wrapText="false" indent="1" shrinkToFit="false"/>
      <protection locked="true" hidden="false"/>
    </xf>
    <xf numFmtId="164" fontId="12" fillId="2" borderId="2" xfId="22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4" fontId="12" fillId="2" borderId="2" xfId="23" applyFont="tru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14" fillId="5" borderId="5" xfId="21" applyFont="true" applyBorder="true" applyAlignment="true" applyProtection="false">
      <alignment horizontal="center" vertical="top" textRotation="135" wrapText="true" indent="0" shrinkToFit="false"/>
      <protection locked="true" hidden="false"/>
    </xf>
    <xf numFmtId="167" fontId="15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1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15" xfId="21" applyFont="true" applyBorder="true" applyAlignment="true" applyProtection="false">
      <alignment horizontal="left" vertical="top" textRotation="135" wrapText="true" indent="0" shrinkToFit="false"/>
      <protection locked="true" hidden="false"/>
    </xf>
    <xf numFmtId="167" fontId="15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1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8" xfId="21" applyFont="true" applyBorder="true" applyAlignment="true" applyProtection="false">
      <alignment horizontal="left" vertical="top" textRotation="135" wrapText="true" indent="0" shrinkToFit="false"/>
      <protection locked="true" hidden="false"/>
    </xf>
    <xf numFmtId="169" fontId="15" fillId="0" borderId="1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1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1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0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4" fillId="6" borderId="21" xfId="21" applyFont="true" applyBorder="true" applyAlignment="true" applyProtection="false">
      <alignment horizontal="left" vertical="top" textRotation="136" wrapText="true" indent="0" shrinkToFit="false"/>
      <protection locked="true" hidden="false"/>
    </xf>
    <xf numFmtId="168" fontId="24" fillId="0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6" xfId="21" applyFont="true" applyBorder="true" applyAlignment="true" applyProtection="false">
      <alignment horizontal="right" vertical="top" textRotation="136" wrapText="true" indent="0" shrinkToFit="false"/>
      <protection locked="true" hidden="false"/>
    </xf>
    <xf numFmtId="164" fontId="14" fillId="6" borderId="27" xfId="21" applyFont="true" applyBorder="true" applyAlignment="true" applyProtection="false">
      <alignment horizontal="right" vertical="top" textRotation="136" wrapText="true" indent="0" shrinkToFit="false"/>
      <protection locked="true" hidden="false"/>
    </xf>
    <xf numFmtId="167" fontId="15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2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3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3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6" fillId="0" borderId="3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5" xfId="21" applyFont="true" applyBorder="true" applyAlignment="true" applyProtection="false">
      <alignment horizontal="left" vertical="top" textRotation="136" wrapText="true" indent="0" shrinkToFit="false"/>
      <protection locked="true" hidden="false"/>
    </xf>
    <xf numFmtId="168" fontId="24" fillId="0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7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2" xfId="21" applyFont="true" applyBorder="true" applyAlignment="true" applyProtection="false">
      <alignment horizontal="center" vertical="top" textRotation="136" wrapText="true" indent="0" shrinkToFit="false"/>
      <protection locked="true" hidden="false"/>
    </xf>
    <xf numFmtId="170" fontId="27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7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7" fillId="7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7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8" xfId="21" applyFont="true" applyBorder="true" applyAlignment="true" applyProtection="false">
      <alignment horizontal="left" vertical="top" textRotation="136" wrapText="true" indent="0" shrinkToFit="false"/>
      <protection locked="true" hidden="false"/>
    </xf>
    <xf numFmtId="168" fontId="2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8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" xfId="22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2" borderId="2" xfId="22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2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2" fillId="2" borderId="2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26" xfId="21" applyFont="true" applyBorder="true" applyAlignment="true" applyProtection="false">
      <alignment horizontal="left" vertical="center" textRotation="136" wrapText="true" indent="0" shrinkToFit="false"/>
      <protection locked="true" hidden="false"/>
    </xf>
    <xf numFmtId="167" fontId="14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1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1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0" borderId="2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1" fillId="0" borderId="2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2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0" borderId="3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0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6" xfId="21" applyFont="true" applyBorder="true" applyAlignment="true" applyProtection="false">
      <alignment horizontal="right" vertical="center" textRotation="136" wrapText="true" indent="0" shrinkToFit="false"/>
      <protection locked="true" hidden="false"/>
    </xf>
    <xf numFmtId="169" fontId="26" fillId="0" borderId="3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15" xfId="21" applyFont="true" applyBorder="true" applyAlignment="true" applyProtection="false">
      <alignment horizontal="left" vertical="center" textRotation="136" wrapText="true" indent="0" shrinkToFit="false"/>
      <protection locked="true" hidden="false"/>
    </xf>
    <xf numFmtId="167" fontId="14" fillId="0" borderId="1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1" fillId="0" borderId="1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1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0" borderId="1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1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0" borderId="1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0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0" borderId="1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32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7" fontId="14" fillId="0" borderId="3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1" fillId="0" borderId="3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0" borderId="2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2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0" borderId="3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8" xfId="21" applyFont="true" applyBorder="true" applyAlignment="true" applyProtection="false">
      <alignment horizontal="left" vertical="center" textRotation="136" wrapText="true" indent="0" shrinkToFit="false"/>
      <protection locked="true" hidden="false"/>
    </xf>
    <xf numFmtId="168" fontId="28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7" fontId="14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3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4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4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5" fillId="7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7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34" fillId="7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7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7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2" xfId="22" applyFont="true" applyBorder="false" applyAlignment="false" applyProtection="true">
      <alignment horizontal="left" vertical="center" textRotation="0" wrapText="false" indent="1" shrinkToFit="false"/>
      <protection locked="true" hidden="false"/>
    </xf>
    <xf numFmtId="164" fontId="14" fillId="6" borderId="35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8" fontId="39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1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9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2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3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4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5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0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2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9" fillId="0" borderId="2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9" fillId="0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2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6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7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0" fillId="7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6" fillId="7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6" fillId="7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0" borderId="1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0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0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7" fontId="26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0" borderId="2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0" borderId="3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0" borderId="3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6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8" fontId="39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9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27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7" fontId="14" fillId="0" borderId="3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9" fillId="0" borderId="3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3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3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3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0" fillId="8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1" fillId="8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2" fillId="8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3" fillId="8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1" fillId="8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1" fillId="8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8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5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6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7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8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6" fillId="0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6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9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9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7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7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7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7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0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6" fillId="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9" borderId="4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0" fillId="9" borderId="4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1" fillId="9" borderId="4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0" fillId="9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9" borderId="4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2" fillId="9" borderId="4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9" borderId="4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43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9" fontId="16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4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6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7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0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6" fillId="0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6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1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1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1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10" borderId="1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10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6" fillId="1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9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4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6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0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6" fillId="0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6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1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1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1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10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1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6" fillId="1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27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7" fontId="26" fillId="12" borderId="4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6" fillId="11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6" fillId="11" borderId="2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45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7" fontId="64" fillId="7" borderId="3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4" fillId="7" borderId="3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4" fillId="7" borderId="3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5" fillId="0" borderId="3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4" fillId="7" borderId="3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7" borderId="3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4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9" fillId="0" borderId="4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4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4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4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4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7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8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9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0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8" fillId="0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8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9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0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7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4" fillId="7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1" fillId="7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1" fillId="7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1" fillId="7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1" fillId="7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1" fillId="7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7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4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4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4" fillId="7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5" fillId="7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4" fillId="7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0" fillId="9" borderId="4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0" xfId="22" applyFont="true" applyBorder="true" applyAlignment="false" applyProtection="true">
      <alignment horizontal="left" vertical="center" textRotation="0" wrapText="false" indent="1" shrinkToFit="false"/>
      <protection locked="true" hidden="false"/>
    </xf>
    <xf numFmtId="164" fontId="12" fillId="2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0" xfId="22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72" fillId="6" borderId="49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7" fontId="14" fillId="0" borderId="5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5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5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5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5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5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5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5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5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5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5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5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3" fillId="7" borderId="5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7" borderId="5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3" fillId="0" borderId="5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3" fillId="0" borderId="5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3" fillId="0" borderId="5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3" fillId="0" borderId="5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3" fillId="0" borderId="5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4" fillId="0" borderId="5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0" borderId="5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2" fillId="5" borderId="0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7" fontId="14" fillId="0" borderId="5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6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6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6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6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6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1" fillId="0" borderId="5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6" fillId="0" borderId="5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6" fillId="0" borderId="5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7" fillId="0" borderId="5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6" fillId="0" borderId="5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6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6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6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6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62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6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6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8" fillId="0" borderId="6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2" fillId="6" borderId="64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7" fontId="14" fillId="0" borderId="6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6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6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6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6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6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6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4" fillId="0" borderId="6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4" fillId="0" borderId="6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4" fillId="0" borderId="6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4" fillId="0" borderId="6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0" borderId="6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34" fillId="0" borderId="6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6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9" fillId="0" borderId="6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6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6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6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6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34" fillId="0" borderId="6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4" fillId="0" borderId="6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4" fillId="0" borderId="6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4" fillId="0" borderId="6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0" borderId="6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34" fillId="0" borderId="6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7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0" fillId="0" borderId="7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0" fillId="0" borderId="7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0" fillId="0" borderId="7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1" fillId="0" borderId="7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7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7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7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7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7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0" borderId="7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0" borderId="7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0" borderId="7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6" fillId="0" borderId="7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5" xfId="21" applyFont="true" applyBorder="true" applyAlignment="true" applyProtection="false">
      <alignment horizontal="right" vertical="center" textRotation="136" wrapText="true" indent="0" shrinkToFit="false"/>
      <protection locked="true" hidden="false"/>
    </xf>
    <xf numFmtId="168" fontId="79" fillId="0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9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2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9" fillId="7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7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2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80" xfId="21" applyFont="true" applyBorder="true" applyAlignment="true" applyProtection="false">
      <alignment horizontal="right" vertical="center" textRotation="136" wrapText="true" indent="0" shrinkToFit="false"/>
      <protection locked="true" hidden="false"/>
    </xf>
    <xf numFmtId="168" fontId="79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1" xfId="21" applyFont="true" applyBorder="true" applyAlignment="true" applyProtection="false">
      <alignment horizontal="right" vertical="center" textRotation="136" wrapText="true" indent="0" shrinkToFit="false"/>
      <protection locked="true" hidden="false"/>
    </xf>
    <xf numFmtId="164" fontId="14" fillId="5" borderId="81" xfId="21" applyFont="true" applyBorder="true" applyAlignment="true" applyProtection="false">
      <alignment horizontal="right" vertical="center" textRotation="136" wrapText="true" indent="0" shrinkToFit="false"/>
      <protection locked="true" hidden="false"/>
    </xf>
    <xf numFmtId="167" fontId="50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0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0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0" fillId="0" borderId="1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0" fillId="0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0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27" xfId="21" applyFont="true" applyBorder="true" applyAlignment="true" applyProtection="false">
      <alignment horizontal="right" vertical="center" textRotation="136" wrapText="true" indent="0" shrinkToFit="false"/>
      <protection locked="true" hidden="false"/>
    </xf>
    <xf numFmtId="168" fontId="79" fillId="0" borderId="2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3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9" fillId="0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2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9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82" xfId="21" applyFont="true" applyBorder="true" applyAlignment="true" applyProtection="false">
      <alignment horizontal="right" vertical="center" textRotation="136" wrapText="true" indent="0" shrinkToFit="false"/>
      <protection locked="true" hidden="false"/>
    </xf>
    <xf numFmtId="164" fontId="14" fillId="6" borderId="15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7" fontId="14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1" fillId="0" borderId="2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3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3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3" fillId="0" borderId="3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4" fillId="0" borderId="3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4" fillId="0" borderId="3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4" fillId="0" borderId="3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4" fillId="0" borderId="3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4" fillId="0" borderId="3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3" fillId="0" borderId="3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9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9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9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9" fillId="0" borderId="5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0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5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5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5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7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1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6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6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7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7" fillId="0" borderId="1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7" fillId="0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7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2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0" fillId="0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8" fillId="0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4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6" fillId="8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6" fillId="8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8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8" borderId="1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8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6" fillId="8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6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6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6" fillId="0" borderId="1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0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8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1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1" fillId="7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1" fillId="7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5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4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5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6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4" fillId="0" borderId="1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5" fillId="0" borderId="1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7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6" fillId="1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6" fillId="1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6" fillId="1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5" xfId="21" applyFont="true" applyBorder="true" applyAlignment="true" applyProtection="false">
      <alignment horizontal="left" vertical="top" textRotation="136" wrapText="true" indent="0" shrinkToFit="false"/>
      <protection locked="true" hidden="false"/>
    </xf>
    <xf numFmtId="167" fontId="50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1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2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0" fillId="9" borderId="4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nth" xfId="20"/>
    <cellStyle name="Normal 2" xfId="21"/>
    <cellStyle name="Titre 1 2" xfId="22"/>
    <cellStyle name="Titre 2 2" xfId="23"/>
    <cellStyle name="Totals" xfId="24"/>
    <cellStyle name="Excel Built-in Good" xfId="25"/>
  </cellStyles>
  <dxfs count="671"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2F5597"/>
      <rgbColor rgb="FFBFBFBF"/>
      <rgbColor rgb="FF808080"/>
      <rgbColor rgb="FF8FAADC"/>
      <rgbColor rgb="FF595959"/>
      <rgbColor rgb="FFFFFFCC"/>
      <rgbColor rgb="FFDEEBF7"/>
      <rgbColor rgb="FF660066"/>
      <rgbColor rgb="FFFF8080"/>
      <rgbColor rgb="FF2E75B6"/>
      <rgbColor rgb="FFB4C7E7"/>
      <rgbColor rgb="FF000080"/>
      <rgbColor rgb="FFFF00FF"/>
      <rgbColor rgb="FFFFFF00"/>
      <rgbColor rgb="FF00FFFF"/>
      <rgbColor rgb="FF800080"/>
      <rgbColor rgb="FFC00000"/>
      <rgbColor rgb="FF44546A"/>
      <rgbColor rgb="FF0000FF"/>
      <rgbColor rgb="FF00CCFF"/>
      <rgbColor rgb="FFD9D9D9"/>
      <rgbColor rgb="FFC6EFCE"/>
      <rgbColor rgb="FFFFFF99"/>
      <rgbColor rgb="FF99CCFF"/>
      <rgbColor rgb="FFF4B183"/>
      <rgbColor rgb="FFCC99FF"/>
      <rgbColor rgb="FFFFC7CE"/>
      <rgbColor rgb="FF4472C4"/>
      <rgbColor rgb="FF33CCCC"/>
      <rgbColor rgb="FF99CC00"/>
      <rgbColor rgb="FFFFC000"/>
      <rgbColor rgb="FFBF9000"/>
      <rgbColor rgb="FFED7D31"/>
      <rgbColor rgb="FF767171"/>
      <rgbColor rgb="FFA6A6A6"/>
      <rgbColor rgb="FF002060"/>
      <rgbColor rgb="FF339966"/>
      <rgbColor rgb="FF385724"/>
      <rgbColor rgb="FF262626"/>
      <rgbColor rgb="FF843C0B"/>
      <rgbColor rgb="FFC55A11"/>
      <rgbColor rgb="FF203864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360</xdr:colOff>
      <xdr:row>1</xdr:row>
      <xdr:rowOff>0</xdr:rowOff>
    </xdr:from>
    <xdr:to>
      <xdr:col>5</xdr:col>
      <xdr:colOff>758880</xdr:colOff>
      <xdr:row>1</xdr:row>
      <xdr:rowOff>952200</xdr:rowOff>
    </xdr:to>
    <xdr:sp>
      <xdr:nvSpPr>
        <xdr:cNvPr id="0" name="CustomShape 1"/>
        <xdr:cNvSpPr/>
      </xdr:nvSpPr>
      <xdr:spPr>
        <a:xfrm>
          <a:off x="7579440" y="971280"/>
          <a:ext cx="758520" cy="95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13680</xdr:colOff>
      <xdr:row>0</xdr:row>
      <xdr:rowOff>0</xdr:rowOff>
    </xdr:from>
    <xdr:to>
      <xdr:col>4</xdr:col>
      <xdr:colOff>686160</xdr:colOff>
      <xdr:row>0</xdr:row>
      <xdr:rowOff>966960</xdr:rowOff>
    </xdr:to>
    <xdr:sp>
      <xdr:nvSpPr>
        <xdr:cNvPr id="1" name="CustomShape 1"/>
        <xdr:cNvSpPr/>
      </xdr:nvSpPr>
      <xdr:spPr>
        <a:xfrm>
          <a:off x="13680" y="0"/>
          <a:ext cx="6906240" cy="966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234000</xdr:colOff>
      <xdr:row>0</xdr:row>
      <xdr:rowOff>192600</xdr:rowOff>
    </xdr:from>
    <xdr:to>
      <xdr:col>1</xdr:col>
      <xdr:colOff>2016000</xdr:colOff>
      <xdr:row>0</xdr:row>
      <xdr:rowOff>590040</xdr:rowOff>
    </xdr:to>
    <xdr:sp>
      <xdr:nvSpPr>
        <xdr:cNvPr id="2" name="CustomShape 1"/>
        <xdr:cNvSpPr/>
      </xdr:nvSpPr>
      <xdr:spPr>
        <a:xfrm>
          <a:off x="234000" y="192600"/>
          <a:ext cx="291708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>
          <a:noAutofit/>
        </a:bodyPr>
        <a:p>
          <a:pPr>
            <a:lnSpc>
              <a:spcPct val="100000"/>
            </a:lnSpc>
          </a:pPr>
          <a:r>
            <a:rPr b="1" lang="fr-FR" sz="2000" spc="46" strike="noStrike">
              <a:solidFill>
                <a:srgbClr val="ffffff"/>
              </a:solidFill>
              <a:latin typeface="Calibri Light"/>
            </a:rPr>
            <a:t>Suivi fournisseurs </a:t>
          </a:r>
          <a:endParaRPr b="0" lang="fr-FR" sz="2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243720</xdr:colOff>
      <xdr:row>0</xdr:row>
      <xdr:rowOff>577440</xdr:rowOff>
    </xdr:from>
    <xdr:to>
      <xdr:col>1</xdr:col>
      <xdr:colOff>1646640</xdr:colOff>
      <xdr:row>0</xdr:row>
      <xdr:rowOff>755280</xdr:rowOff>
    </xdr:to>
    <xdr:sp>
      <xdr:nvSpPr>
        <xdr:cNvPr id="3" name="CustomShape 1"/>
        <xdr:cNvSpPr/>
      </xdr:nvSpPr>
      <xdr:spPr>
        <a:xfrm>
          <a:off x="243720" y="577440"/>
          <a:ext cx="2538000" cy="17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fr-FR" sz="1400" spc="197" strike="noStrike">
              <a:solidFill>
                <a:srgbClr val="ffffff"/>
              </a:solidFill>
              <a:latin typeface="Calibri"/>
            </a:rPr>
            <a:t>LISTE DE CONTRÔLE</a:t>
          </a:r>
          <a:endParaRPr b="0" lang="fr-F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227880</xdr:colOff>
      <xdr:row>0</xdr:row>
      <xdr:rowOff>535320</xdr:rowOff>
    </xdr:from>
    <xdr:to>
      <xdr:col>1</xdr:col>
      <xdr:colOff>2013480</xdr:colOff>
      <xdr:row>0</xdr:row>
      <xdr:rowOff>535320</xdr:rowOff>
    </xdr:to>
    <xdr:sp>
      <xdr:nvSpPr>
        <xdr:cNvPr id="4" name="Line 1"/>
        <xdr:cNvSpPr/>
      </xdr:nvSpPr>
      <xdr:spPr>
        <a:xfrm>
          <a:off x="227880" y="535320"/>
          <a:ext cx="2920680" cy="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2</xdr:col>
      <xdr:colOff>770040</xdr:colOff>
      <xdr:row>0</xdr:row>
      <xdr:rowOff>208800</xdr:rowOff>
    </xdr:from>
    <xdr:to>
      <xdr:col>2</xdr:col>
      <xdr:colOff>1334880</xdr:colOff>
      <xdr:row>0</xdr:row>
      <xdr:rowOff>908280</xdr:rowOff>
    </xdr:to>
    <xdr:sp>
      <xdr:nvSpPr>
        <xdr:cNvPr id="5" name="CustomShape 1"/>
        <xdr:cNvSpPr/>
      </xdr:nvSpPr>
      <xdr:spPr>
        <a:xfrm>
          <a:off x="4065480" y="208800"/>
          <a:ext cx="564840" cy="699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770040</xdr:colOff>
      <xdr:row>0</xdr:row>
      <xdr:rowOff>208800</xdr:rowOff>
    </xdr:from>
    <xdr:to>
      <xdr:col>2</xdr:col>
      <xdr:colOff>1334880</xdr:colOff>
      <xdr:row>0</xdr:row>
      <xdr:rowOff>908280</xdr:rowOff>
    </xdr:to>
    <xdr:sp>
      <xdr:nvSpPr>
        <xdr:cNvPr id="6" name="CustomShape 1"/>
        <xdr:cNvSpPr/>
      </xdr:nvSpPr>
      <xdr:spPr>
        <a:xfrm>
          <a:off x="4065480" y="208800"/>
          <a:ext cx="564840" cy="6994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823680</xdr:colOff>
      <xdr:row>0</xdr:row>
      <xdr:rowOff>240480</xdr:rowOff>
    </xdr:from>
    <xdr:to>
      <xdr:col>2</xdr:col>
      <xdr:colOff>1054440</xdr:colOff>
      <xdr:row>0</xdr:row>
      <xdr:rowOff>343800</xdr:rowOff>
    </xdr:to>
    <xdr:sp>
      <xdr:nvSpPr>
        <xdr:cNvPr id="7" name="CustomShape 1"/>
        <xdr:cNvSpPr/>
      </xdr:nvSpPr>
      <xdr:spPr>
        <a:xfrm>
          <a:off x="4119120" y="240480"/>
          <a:ext cx="230760" cy="103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1064520</xdr:colOff>
      <xdr:row>0</xdr:row>
      <xdr:rowOff>204120</xdr:rowOff>
    </xdr:from>
    <xdr:to>
      <xdr:col>2</xdr:col>
      <xdr:colOff>1294200</xdr:colOff>
      <xdr:row>0</xdr:row>
      <xdr:rowOff>307440</xdr:rowOff>
    </xdr:to>
    <xdr:sp>
      <xdr:nvSpPr>
        <xdr:cNvPr id="8" name="CustomShape 1"/>
        <xdr:cNvSpPr/>
      </xdr:nvSpPr>
      <xdr:spPr>
        <a:xfrm>
          <a:off x="4359960" y="204120"/>
          <a:ext cx="229680" cy="103320"/>
        </a:xfrm>
        <a:custGeom>
          <a:avLst/>
          <a:gdLst/>
          <a:ah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close/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1064520</xdr:colOff>
      <xdr:row>0</xdr:row>
      <xdr:rowOff>204120</xdr:rowOff>
    </xdr:from>
    <xdr:to>
      <xdr:col>2</xdr:col>
      <xdr:colOff>1294200</xdr:colOff>
      <xdr:row>0</xdr:row>
      <xdr:rowOff>307440</xdr:rowOff>
    </xdr:to>
    <xdr:sp>
      <xdr:nvSpPr>
        <xdr:cNvPr id="9" name="CustomShape 1"/>
        <xdr:cNvSpPr/>
      </xdr:nvSpPr>
      <xdr:spPr>
        <a:xfrm>
          <a:off x="4359960" y="204120"/>
          <a:ext cx="229680" cy="103320"/>
        </a:xfrm>
        <a:custGeom>
          <a:avLst/>
          <a:gdLst/>
          <a:ah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847080</xdr:colOff>
      <xdr:row>0</xdr:row>
      <xdr:rowOff>353520</xdr:rowOff>
    </xdr:from>
    <xdr:to>
      <xdr:col>2</xdr:col>
      <xdr:colOff>1320120</xdr:colOff>
      <xdr:row>0</xdr:row>
      <xdr:rowOff>456840</xdr:rowOff>
    </xdr:to>
    <xdr:sp>
      <xdr:nvSpPr>
        <xdr:cNvPr id="10" name="CustomShape 1"/>
        <xdr:cNvSpPr/>
      </xdr:nvSpPr>
      <xdr:spPr>
        <a:xfrm>
          <a:off x="4142520" y="353520"/>
          <a:ext cx="473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847080</xdr:colOff>
      <xdr:row>0</xdr:row>
      <xdr:rowOff>353520</xdr:rowOff>
    </xdr:from>
    <xdr:to>
      <xdr:col>2</xdr:col>
      <xdr:colOff>1320120</xdr:colOff>
      <xdr:row>0</xdr:row>
      <xdr:rowOff>456840</xdr:rowOff>
    </xdr:to>
    <xdr:sp>
      <xdr:nvSpPr>
        <xdr:cNvPr id="11" name="CustomShape 1"/>
        <xdr:cNvSpPr/>
      </xdr:nvSpPr>
      <xdr:spPr>
        <a:xfrm>
          <a:off x="4142520" y="353520"/>
          <a:ext cx="473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870480</xdr:colOff>
      <xdr:row>0</xdr:row>
      <xdr:rowOff>465840</xdr:rowOff>
    </xdr:from>
    <xdr:to>
      <xdr:col>2</xdr:col>
      <xdr:colOff>1343520</xdr:colOff>
      <xdr:row>0</xdr:row>
      <xdr:rowOff>569160</xdr:rowOff>
    </xdr:to>
    <xdr:sp>
      <xdr:nvSpPr>
        <xdr:cNvPr id="12" name="CustomShape 1"/>
        <xdr:cNvSpPr/>
      </xdr:nvSpPr>
      <xdr:spPr>
        <a:xfrm>
          <a:off x="4165920" y="465840"/>
          <a:ext cx="473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870480</xdr:colOff>
      <xdr:row>0</xdr:row>
      <xdr:rowOff>465840</xdr:rowOff>
    </xdr:from>
    <xdr:to>
      <xdr:col>2</xdr:col>
      <xdr:colOff>1343520</xdr:colOff>
      <xdr:row>0</xdr:row>
      <xdr:rowOff>569160</xdr:rowOff>
    </xdr:to>
    <xdr:sp>
      <xdr:nvSpPr>
        <xdr:cNvPr id="13" name="CustomShape 1"/>
        <xdr:cNvSpPr/>
      </xdr:nvSpPr>
      <xdr:spPr>
        <a:xfrm>
          <a:off x="4165920" y="465840"/>
          <a:ext cx="473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896400</xdr:colOff>
      <xdr:row>0</xdr:row>
      <xdr:rowOff>590040</xdr:rowOff>
    </xdr:from>
    <xdr:to>
      <xdr:col>2</xdr:col>
      <xdr:colOff>1127160</xdr:colOff>
      <xdr:row>0</xdr:row>
      <xdr:rowOff>613080</xdr:rowOff>
    </xdr:to>
    <xdr:sp>
      <xdr:nvSpPr>
        <xdr:cNvPr id="14" name="CustomShape 1"/>
        <xdr:cNvSpPr/>
      </xdr:nvSpPr>
      <xdr:spPr>
        <a:xfrm>
          <a:off x="4191840" y="590040"/>
          <a:ext cx="23076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1137240</xdr:colOff>
      <xdr:row>0</xdr:row>
      <xdr:rowOff>553680</xdr:rowOff>
    </xdr:from>
    <xdr:to>
      <xdr:col>2</xdr:col>
      <xdr:colOff>1366920</xdr:colOff>
      <xdr:row>0</xdr:row>
      <xdr:rowOff>576720</xdr:rowOff>
    </xdr:to>
    <xdr:sp>
      <xdr:nvSpPr>
        <xdr:cNvPr id="15" name="CustomShape 1"/>
        <xdr:cNvSpPr/>
      </xdr:nvSpPr>
      <xdr:spPr>
        <a:xfrm>
          <a:off x="4432680" y="553680"/>
          <a:ext cx="22968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908280</xdr:colOff>
      <xdr:row>0</xdr:row>
      <xdr:rowOff>645840</xdr:rowOff>
    </xdr:from>
    <xdr:to>
      <xdr:col>2</xdr:col>
      <xdr:colOff>1381320</xdr:colOff>
      <xdr:row>0</xdr:row>
      <xdr:rowOff>668880</xdr:rowOff>
    </xdr:to>
    <xdr:sp>
      <xdr:nvSpPr>
        <xdr:cNvPr id="16" name="CustomShape 1"/>
        <xdr:cNvSpPr/>
      </xdr:nvSpPr>
      <xdr:spPr>
        <a:xfrm>
          <a:off x="4203720" y="645840"/>
          <a:ext cx="47304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920160</xdr:colOff>
      <xdr:row>0</xdr:row>
      <xdr:rowOff>703080</xdr:rowOff>
    </xdr:from>
    <xdr:to>
      <xdr:col>2</xdr:col>
      <xdr:colOff>1393200</xdr:colOff>
      <xdr:row>0</xdr:row>
      <xdr:rowOff>725040</xdr:rowOff>
    </xdr:to>
    <xdr:sp>
      <xdr:nvSpPr>
        <xdr:cNvPr id="17" name="CustomShape 1"/>
        <xdr:cNvSpPr/>
      </xdr:nvSpPr>
      <xdr:spPr>
        <a:xfrm>
          <a:off x="4215600" y="703080"/>
          <a:ext cx="473040" cy="21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931680</xdr:colOff>
      <xdr:row>0</xdr:row>
      <xdr:rowOff>758880</xdr:rowOff>
    </xdr:from>
    <xdr:to>
      <xdr:col>2</xdr:col>
      <xdr:colOff>1404720</xdr:colOff>
      <xdr:row>0</xdr:row>
      <xdr:rowOff>780840</xdr:rowOff>
    </xdr:to>
    <xdr:sp>
      <xdr:nvSpPr>
        <xdr:cNvPr id="18" name="CustomShape 1"/>
        <xdr:cNvSpPr/>
      </xdr:nvSpPr>
      <xdr:spPr>
        <a:xfrm>
          <a:off x="4227120" y="758880"/>
          <a:ext cx="473040" cy="21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1184400</xdr:colOff>
      <xdr:row>0</xdr:row>
      <xdr:rowOff>778680</xdr:rowOff>
    </xdr:from>
    <xdr:to>
      <xdr:col>2</xdr:col>
      <xdr:colOff>1414080</xdr:colOff>
      <xdr:row>0</xdr:row>
      <xdr:rowOff>801720</xdr:rowOff>
    </xdr:to>
    <xdr:sp>
      <xdr:nvSpPr>
        <xdr:cNvPr id="19" name="CustomShape 1"/>
        <xdr:cNvSpPr/>
      </xdr:nvSpPr>
      <xdr:spPr>
        <a:xfrm>
          <a:off x="4479840" y="778680"/>
          <a:ext cx="22968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759960</xdr:rowOff>
    </xdr:from>
    <xdr:to>
      <xdr:col>2</xdr:col>
      <xdr:colOff>647640</xdr:colOff>
      <xdr:row>0</xdr:row>
      <xdr:rowOff>880200</xdr:rowOff>
    </xdr:to>
    <xdr:sp>
      <xdr:nvSpPr>
        <xdr:cNvPr id="20" name="CustomShape 1"/>
        <xdr:cNvSpPr/>
      </xdr:nvSpPr>
      <xdr:spPr>
        <a:xfrm>
          <a:off x="3501360" y="759960"/>
          <a:ext cx="44172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693720</xdr:rowOff>
    </xdr:from>
    <xdr:to>
      <xdr:col>2</xdr:col>
      <xdr:colOff>647640</xdr:colOff>
      <xdr:row>0</xdr:row>
      <xdr:rowOff>825480</xdr:rowOff>
    </xdr:to>
    <xdr:sp>
      <xdr:nvSpPr>
        <xdr:cNvPr id="21" name="CustomShape 1"/>
        <xdr:cNvSpPr/>
      </xdr:nvSpPr>
      <xdr:spPr>
        <a:xfrm>
          <a:off x="3501360" y="693720"/>
          <a:ext cx="44172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295200</xdr:colOff>
      <xdr:row>0</xdr:row>
      <xdr:rowOff>722160</xdr:rowOff>
    </xdr:from>
    <xdr:to>
      <xdr:col>2</xdr:col>
      <xdr:colOff>553680</xdr:colOff>
      <xdr:row>0</xdr:row>
      <xdr:rowOff>795960</xdr:rowOff>
    </xdr:to>
    <xdr:sp>
      <xdr:nvSpPr>
        <xdr:cNvPr id="22" name="CustomShape 1"/>
        <xdr:cNvSpPr/>
      </xdr:nvSpPr>
      <xdr:spPr>
        <a:xfrm>
          <a:off x="3590640" y="722160"/>
          <a:ext cx="25848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359280</xdr:colOff>
      <xdr:row>0</xdr:row>
      <xdr:rowOff>740520</xdr:rowOff>
    </xdr:from>
    <xdr:to>
      <xdr:col>2</xdr:col>
      <xdr:colOff>577800</xdr:colOff>
      <xdr:row>0</xdr:row>
      <xdr:rowOff>802800</xdr:rowOff>
    </xdr:to>
    <xdr:sp>
      <xdr:nvSpPr>
        <xdr:cNvPr id="23" name="CustomShape 1"/>
        <xdr:cNvSpPr/>
      </xdr:nvSpPr>
      <xdr:spPr>
        <a:xfrm>
          <a:off x="3654720" y="740520"/>
          <a:ext cx="21852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258480</xdr:colOff>
      <xdr:row>0</xdr:row>
      <xdr:rowOff>711360</xdr:rowOff>
    </xdr:from>
    <xdr:to>
      <xdr:col>2</xdr:col>
      <xdr:colOff>595440</xdr:colOff>
      <xdr:row>0</xdr:row>
      <xdr:rowOff>807840</xdr:rowOff>
    </xdr:to>
    <xdr:sp>
      <xdr:nvSpPr>
        <xdr:cNvPr id="24" name="CustomShape 1"/>
        <xdr:cNvSpPr/>
      </xdr:nvSpPr>
      <xdr:spPr>
        <a:xfrm>
          <a:off x="3553920" y="711360"/>
          <a:ext cx="33696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635400</xdr:colOff>
      <xdr:row>0</xdr:row>
      <xdr:rowOff>775440</xdr:rowOff>
    </xdr:from>
    <xdr:to>
      <xdr:col>2</xdr:col>
      <xdr:colOff>640080</xdr:colOff>
      <xdr:row>0</xdr:row>
      <xdr:rowOff>831600</xdr:rowOff>
    </xdr:to>
    <xdr:sp>
      <xdr:nvSpPr>
        <xdr:cNvPr id="25" name="CustomShape 1"/>
        <xdr:cNvSpPr/>
      </xdr:nvSpPr>
      <xdr:spPr>
        <a:xfrm>
          <a:off x="3930840" y="775440"/>
          <a:ext cx="468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619200</xdr:colOff>
      <xdr:row>0</xdr:row>
      <xdr:rowOff>786240</xdr:rowOff>
    </xdr:from>
    <xdr:to>
      <xdr:col>2</xdr:col>
      <xdr:colOff>627480</xdr:colOff>
      <xdr:row>0</xdr:row>
      <xdr:rowOff>843120</xdr:rowOff>
    </xdr:to>
    <xdr:sp>
      <xdr:nvSpPr>
        <xdr:cNvPr id="26" name="CustomShape 1"/>
        <xdr:cNvSpPr/>
      </xdr:nvSpPr>
      <xdr:spPr>
        <a:xfrm>
          <a:off x="3914640" y="786240"/>
          <a:ext cx="828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595800</xdr:colOff>
      <xdr:row>0</xdr:row>
      <xdr:rowOff>797760</xdr:rowOff>
    </xdr:from>
    <xdr:to>
      <xdr:col>2</xdr:col>
      <xdr:colOff>607320</xdr:colOff>
      <xdr:row>0</xdr:row>
      <xdr:rowOff>853560</xdr:rowOff>
    </xdr:to>
    <xdr:sp>
      <xdr:nvSpPr>
        <xdr:cNvPr id="27" name="CustomShape 1"/>
        <xdr:cNvSpPr/>
      </xdr:nvSpPr>
      <xdr:spPr>
        <a:xfrm>
          <a:off x="3891240" y="797760"/>
          <a:ext cx="1152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565920</xdr:colOff>
      <xdr:row>0</xdr:row>
      <xdr:rowOff>809280</xdr:rowOff>
    </xdr:from>
    <xdr:to>
      <xdr:col>2</xdr:col>
      <xdr:colOff>580680</xdr:colOff>
      <xdr:row>0</xdr:row>
      <xdr:rowOff>861840</xdr:rowOff>
    </xdr:to>
    <xdr:sp>
      <xdr:nvSpPr>
        <xdr:cNvPr id="28" name="CustomShape 1"/>
        <xdr:cNvSpPr/>
      </xdr:nvSpPr>
      <xdr:spPr>
        <a:xfrm>
          <a:off x="3861360" y="809280"/>
          <a:ext cx="1476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531360</xdr:colOff>
      <xdr:row>0</xdr:row>
      <xdr:rowOff>816120</xdr:rowOff>
    </xdr:from>
    <xdr:to>
      <xdr:col>2</xdr:col>
      <xdr:colOff>548640</xdr:colOff>
      <xdr:row>0</xdr:row>
      <xdr:rowOff>872280</xdr:rowOff>
    </xdr:to>
    <xdr:sp>
      <xdr:nvSpPr>
        <xdr:cNvPr id="29" name="CustomShape 1"/>
        <xdr:cNvSpPr/>
      </xdr:nvSpPr>
      <xdr:spPr>
        <a:xfrm>
          <a:off x="3826800" y="816120"/>
          <a:ext cx="1728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491760</xdr:colOff>
      <xdr:row>0</xdr:row>
      <xdr:rowOff>820440</xdr:rowOff>
    </xdr:from>
    <xdr:to>
      <xdr:col>2</xdr:col>
      <xdr:colOff>511200</xdr:colOff>
      <xdr:row>0</xdr:row>
      <xdr:rowOff>876600</xdr:rowOff>
    </xdr:to>
    <xdr:sp>
      <xdr:nvSpPr>
        <xdr:cNvPr id="30" name="CustomShape 1"/>
        <xdr:cNvSpPr/>
      </xdr:nvSpPr>
      <xdr:spPr>
        <a:xfrm>
          <a:off x="3787200" y="820440"/>
          <a:ext cx="1944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448920</xdr:colOff>
      <xdr:row>0</xdr:row>
      <xdr:rowOff>824400</xdr:rowOff>
    </xdr:from>
    <xdr:to>
      <xdr:col>2</xdr:col>
      <xdr:colOff>469800</xdr:colOff>
      <xdr:row>0</xdr:row>
      <xdr:rowOff>880200</xdr:rowOff>
    </xdr:to>
    <xdr:sp>
      <xdr:nvSpPr>
        <xdr:cNvPr id="31" name="CustomShape 1"/>
        <xdr:cNvSpPr/>
      </xdr:nvSpPr>
      <xdr:spPr>
        <a:xfrm>
          <a:off x="3744360" y="824400"/>
          <a:ext cx="2088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403920</xdr:colOff>
      <xdr:row>0</xdr:row>
      <xdr:rowOff>825840</xdr:rowOff>
    </xdr:from>
    <xdr:to>
      <xdr:col>2</xdr:col>
      <xdr:colOff>425520</xdr:colOff>
      <xdr:row>0</xdr:row>
      <xdr:rowOff>880200</xdr:rowOff>
    </xdr:to>
    <xdr:sp>
      <xdr:nvSpPr>
        <xdr:cNvPr id="32" name="CustomShape 1"/>
        <xdr:cNvSpPr/>
      </xdr:nvSpPr>
      <xdr:spPr>
        <a:xfrm>
          <a:off x="3699360" y="825840"/>
          <a:ext cx="2160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361080</xdr:colOff>
      <xdr:row>0</xdr:row>
      <xdr:rowOff>821880</xdr:rowOff>
    </xdr:from>
    <xdr:to>
      <xdr:col>2</xdr:col>
      <xdr:colOff>381600</xdr:colOff>
      <xdr:row>0</xdr:row>
      <xdr:rowOff>878040</xdr:rowOff>
    </xdr:to>
    <xdr:sp>
      <xdr:nvSpPr>
        <xdr:cNvPr id="33" name="CustomShape 1"/>
        <xdr:cNvSpPr/>
      </xdr:nvSpPr>
      <xdr:spPr>
        <a:xfrm>
          <a:off x="3656520" y="821880"/>
          <a:ext cx="2052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322200</xdr:colOff>
      <xdr:row>0</xdr:row>
      <xdr:rowOff>819720</xdr:rowOff>
    </xdr:from>
    <xdr:to>
      <xdr:col>2</xdr:col>
      <xdr:colOff>340560</xdr:colOff>
      <xdr:row>0</xdr:row>
      <xdr:rowOff>873720</xdr:rowOff>
    </xdr:to>
    <xdr:sp>
      <xdr:nvSpPr>
        <xdr:cNvPr id="34" name="CustomShape 1"/>
        <xdr:cNvSpPr/>
      </xdr:nvSpPr>
      <xdr:spPr>
        <a:xfrm>
          <a:off x="3617640" y="819720"/>
          <a:ext cx="1836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287280</xdr:colOff>
      <xdr:row>0</xdr:row>
      <xdr:rowOff>810360</xdr:rowOff>
    </xdr:from>
    <xdr:to>
      <xdr:col>2</xdr:col>
      <xdr:colOff>303480</xdr:colOff>
      <xdr:row>0</xdr:row>
      <xdr:rowOff>865080</xdr:rowOff>
    </xdr:to>
    <xdr:sp>
      <xdr:nvSpPr>
        <xdr:cNvPr id="35" name="CustomShape 1"/>
        <xdr:cNvSpPr/>
      </xdr:nvSpPr>
      <xdr:spPr>
        <a:xfrm>
          <a:off x="3582720" y="810360"/>
          <a:ext cx="1620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257760</xdr:colOff>
      <xdr:row>0</xdr:row>
      <xdr:rowOff>802800</xdr:rowOff>
    </xdr:from>
    <xdr:to>
      <xdr:col>2</xdr:col>
      <xdr:colOff>271080</xdr:colOff>
      <xdr:row>0</xdr:row>
      <xdr:rowOff>857520</xdr:rowOff>
    </xdr:to>
    <xdr:sp>
      <xdr:nvSpPr>
        <xdr:cNvPr id="36" name="CustomShape 1"/>
        <xdr:cNvSpPr/>
      </xdr:nvSpPr>
      <xdr:spPr>
        <a:xfrm>
          <a:off x="3553200" y="802800"/>
          <a:ext cx="1332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234720</xdr:colOff>
      <xdr:row>0</xdr:row>
      <xdr:rowOff>792000</xdr:rowOff>
    </xdr:from>
    <xdr:to>
      <xdr:col>2</xdr:col>
      <xdr:colOff>244800</xdr:colOff>
      <xdr:row>0</xdr:row>
      <xdr:rowOff>848160</xdr:rowOff>
    </xdr:to>
    <xdr:sp>
      <xdr:nvSpPr>
        <xdr:cNvPr id="37" name="CustomShape 1"/>
        <xdr:cNvSpPr/>
      </xdr:nvSpPr>
      <xdr:spPr>
        <a:xfrm>
          <a:off x="3530160" y="792000"/>
          <a:ext cx="1008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218880</xdr:colOff>
      <xdr:row>0</xdr:row>
      <xdr:rowOff>780840</xdr:rowOff>
    </xdr:from>
    <xdr:to>
      <xdr:col>2</xdr:col>
      <xdr:colOff>225000</xdr:colOff>
      <xdr:row>0</xdr:row>
      <xdr:rowOff>837000</xdr:rowOff>
    </xdr:to>
    <xdr:sp>
      <xdr:nvSpPr>
        <xdr:cNvPr id="38" name="CustomShape 1"/>
        <xdr:cNvSpPr/>
      </xdr:nvSpPr>
      <xdr:spPr>
        <a:xfrm>
          <a:off x="3514320" y="780840"/>
          <a:ext cx="612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211320</xdr:colOff>
      <xdr:row>0</xdr:row>
      <xdr:rowOff>769680</xdr:rowOff>
    </xdr:from>
    <xdr:to>
      <xdr:col>2</xdr:col>
      <xdr:colOff>214920</xdr:colOff>
      <xdr:row>0</xdr:row>
      <xdr:rowOff>829800</xdr:rowOff>
    </xdr:to>
    <xdr:sp>
      <xdr:nvSpPr>
        <xdr:cNvPr id="39" name="CustomShape 1"/>
        <xdr:cNvSpPr/>
      </xdr:nvSpPr>
      <xdr:spPr>
        <a:xfrm>
          <a:off x="3506760" y="76968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201600</xdr:colOff>
      <xdr:row>0</xdr:row>
      <xdr:rowOff>689760</xdr:rowOff>
    </xdr:from>
    <xdr:to>
      <xdr:col>2</xdr:col>
      <xdr:colOff>652680</xdr:colOff>
      <xdr:row>0</xdr:row>
      <xdr:rowOff>883800</xdr:rowOff>
    </xdr:to>
    <xdr:sp>
      <xdr:nvSpPr>
        <xdr:cNvPr id="40" name="CustomShape 1"/>
        <xdr:cNvSpPr/>
      </xdr:nvSpPr>
      <xdr:spPr>
        <a:xfrm>
          <a:off x="3497040" y="689760"/>
          <a:ext cx="45108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688680</xdr:rowOff>
    </xdr:from>
    <xdr:to>
      <xdr:col>2</xdr:col>
      <xdr:colOff>647640</xdr:colOff>
      <xdr:row>0</xdr:row>
      <xdr:rowOff>808920</xdr:rowOff>
    </xdr:to>
    <xdr:sp>
      <xdr:nvSpPr>
        <xdr:cNvPr id="41" name="CustomShape 1"/>
        <xdr:cNvSpPr/>
      </xdr:nvSpPr>
      <xdr:spPr>
        <a:xfrm>
          <a:off x="3501360" y="688680"/>
          <a:ext cx="44172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622800</xdr:rowOff>
    </xdr:from>
    <xdr:to>
      <xdr:col>2</xdr:col>
      <xdr:colOff>647640</xdr:colOff>
      <xdr:row>0</xdr:row>
      <xdr:rowOff>754560</xdr:rowOff>
    </xdr:to>
    <xdr:sp>
      <xdr:nvSpPr>
        <xdr:cNvPr id="42" name="CustomShape 1"/>
        <xdr:cNvSpPr/>
      </xdr:nvSpPr>
      <xdr:spPr>
        <a:xfrm>
          <a:off x="3501360" y="622800"/>
          <a:ext cx="44172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295200</xdr:colOff>
      <xdr:row>0</xdr:row>
      <xdr:rowOff>650880</xdr:rowOff>
    </xdr:from>
    <xdr:to>
      <xdr:col>2</xdr:col>
      <xdr:colOff>553680</xdr:colOff>
      <xdr:row>0</xdr:row>
      <xdr:rowOff>724680</xdr:rowOff>
    </xdr:to>
    <xdr:sp>
      <xdr:nvSpPr>
        <xdr:cNvPr id="43" name="CustomShape 1"/>
        <xdr:cNvSpPr/>
      </xdr:nvSpPr>
      <xdr:spPr>
        <a:xfrm>
          <a:off x="3590640" y="650880"/>
          <a:ext cx="25848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359280</xdr:colOff>
      <xdr:row>0</xdr:row>
      <xdr:rowOff>669240</xdr:rowOff>
    </xdr:from>
    <xdr:to>
      <xdr:col>2</xdr:col>
      <xdr:colOff>577800</xdr:colOff>
      <xdr:row>0</xdr:row>
      <xdr:rowOff>731520</xdr:rowOff>
    </xdr:to>
    <xdr:sp>
      <xdr:nvSpPr>
        <xdr:cNvPr id="44" name="CustomShape 1"/>
        <xdr:cNvSpPr/>
      </xdr:nvSpPr>
      <xdr:spPr>
        <a:xfrm>
          <a:off x="3654720" y="669240"/>
          <a:ext cx="21852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258480</xdr:colOff>
      <xdr:row>0</xdr:row>
      <xdr:rowOff>640080</xdr:rowOff>
    </xdr:from>
    <xdr:to>
      <xdr:col>2</xdr:col>
      <xdr:colOff>595440</xdr:colOff>
      <xdr:row>0</xdr:row>
      <xdr:rowOff>736560</xdr:rowOff>
    </xdr:to>
    <xdr:sp>
      <xdr:nvSpPr>
        <xdr:cNvPr id="45" name="CustomShape 1"/>
        <xdr:cNvSpPr/>
      </xdr:nvSpPr>
      <xdr:spPr>
        <a:xfrm>
          <a:off x="3553920" y="640080"/>
          <a:ext cx="33696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635400</xdr:colOff>
      <xdr:row>0</xdr:row>
      <xdr:rowOff>704520</xdr:rowOff>
    </xdr:from>
    <xdr:to>
      <xdr:col>2</xdr:col>
      <xdr:colOff>640080</xdr:colOff>
      <xdr:row>0</xdr:row>
      <xdr:rowOff>760680</xdr:rowOff>
    </xdr:to>
    <xdr:sp>
      <xdr:nvSpPr>
        <xdr:cNvPr id="46" name="CustomShape 1"/>
        <xdr:cNvSpPr/>
      </xdr:nvSpPr>
      <xdr:spPr>
        <a:xfrm>
          <a:off x="3930840" y="704520"/>
          <a:ext cx="468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619200</xdr:colOff>
      <xdr:row>0</xdr:row>
      <xdr:rowOff>714960</xdr:rowOff>
    </xdr:from>
    <xdr:to>
      <xdr:col>2</xdr:col>
      <xdr:colOff>627480</xdr:colOff>
      <xdr:row>0</xdr:row>
      <xdr:rowOff>771840</xdr:rowOff>
    </xdr:to>
    <xdr:sp>
      <xdr:nvSpPr>
        <xdr:cNvPr id="47" name="CustomShape 1"/>
        <xdr:cNvSpPr/>
      </xdr:nvSpPr>
      <xdr:spPr>
        <a:xfrm>
          <a:off x="3914640" y="714960"/>
          <a:ext cx="828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595800</xdr:colOff>
      <xdr:row>0</xdr:row>
      <xdr:rowOff>726480</xdr:rowOff>
    </xdr:from>
    <xdr:to>
      <xdr:col>2</xdr:col>
      <xdr:colOff>607320</xdr:colOff>
      <xdr:row>0</xdr:row>
      <xdr:rowOff>782280</xdr:rowOff>
    </xdr:to>
    <xdr:sp>
      <xdr:nvSpPr>
        <xdr:cNvPr id="48" name="CustomShape 1"/>
        <xdr:cNvSpPr/>
      </xdr:nvSpPr>
      <xdr:spPr>
        <a:xfrm>
          <a:off x="3891240" y="726480"/>
          <a:ext cx="1152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565920</xdr:colOff>
      <xdr:row>0</xdr:row>
      <xdr:rowOff>738360</xdr:rowOff>
    </xdr:from>
    <xdr:to>
      <xdr:col>2</xdr:col>
      <xdr:colOff>580680</xdr:colOff>
      <xdr:row>0</xdr:row>
      <xdr:rowOff>790920</xdr:rowOff>
    </xdr:to>
    <xdr:sp>
      <xdr:nvSpPr>
        <xdr:cNvPr id="49" name="CustomShape 1"/>
        <xdr:cNvSpPr/>
      </xdr:nvSpPr>
      <xdr:spPr>
        <a:xfrm>
          <a:off x="3861360" y="738360"/>
          <a:ext cx="1476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531360</xdr:colOff>
      <xdr:row>0</xdr:row>
      <xdr:rowOff>744840</xdr:rowOff>
    </xdr:from>
    <xdr:to>
      <xdr:col>2</xdr:col>
      <xdr:colOff>548640</xdr:colOff>
      <xdr:row>0</xdr:row>
      <xdr:rowOff>801000</xdr:rowOff>
    </xdr:to>
    <xdr:sp>
      <xdr:nvSpPr>
        <xdr:cNvPr id="50" name="CustomShape 1"/>
        <xdr:cNvSpPr/>
      </xdr:nvSpPr>
      <xdr:spPr>
        <a:xfrm>
          <a:off x="3826800" y="744840"/>
          <a:ext cx="1728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491760</xdr:colOff>
      <xdr:row>0</xdr:row>
      <xdr:rowOff>749520</xdr:rowOff>
    </xdr:from>
    <xdr:to>
      <xdr:col>2</xdr:col>
      <xdr:colOff>511200</xdr:colOff>
      <xdr:row>0</xdr:row>
      <xdr:rowOff>805680</xdr:rowOff>
    </xdr:to>
    <xdr:sp>
      <xdr:nvSpPr>
        <xdr:cNvPr id="51" name="CustomShape 1"/>
        <xdr:cNvSpPr/>
      </xdr:nvSpPr>
      <xdr:spPr>
        <a:xfrm>
          <a:off x="3787200" y="749520"/>
          <a:ext cx="1944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448920</xdr:colOff>
      <xdr:row>0</xdr:row>
      <xdr:rowOff>753480</xdr:rowOff>
    </xdr:from>
    <xdr:to>
      <xdr:col>2</xdr:col>
      <xdr:colOff>469800</xdr:colOff>
      <xdr:row>0</xdr:row>
      <xdr:rowOff>809280</xdr:rowOff>
    </xdr:to>
    <xdr:sp>
      <xdr:nvSpPr>
        <xdr:cNvPr id="52" name="CustomShape 1"/>
        <xdr:cNvSpPr/>
      </xdr:nvSpPr>
      <xdr:spPr>
        <a:xfrm>
          <a:off x="3744360" y="753480"/>
          <a:ext cx="2088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403920</xdr:colOff>
      <xdr:row>0</xdr:row>
      <xdr:rowOff>754560</xdr:rowOff>
    </xdr:from>
    <xdr:to>
      <xdr:col>2</xdr:col>
      <xdr:colOff>425520</xdr:colOff>
      <xdr:row>0</xdr:row>
      <xdr:rowOff>808920</xdr:rowOff>
    </xdr:to>
    <xdr:sp>
      <xdr:nvSpPr>
        <xdr:cNvPr id="53" name="CustomShape 1"/>
        <xdr:cNvSpPr/>
      </xdr:nvSpPr>
      <xdr:spPr>
        <a:xfrm>
          <a:off x="3699360" y="754560"/>
          <a:ext cx="2160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361080</xdr:colOff>
      <xdr:row>0</xdr:row>
      <xdr:rowOff>750600</xdr:rowOff>
    </xdr:from>
    <xdr:to>
      <xdr:col>2</xdr:col>
      <xdr:colOff>381600</xdr:colOff>
      <xdr:row>0</xdr:row>
      <xdr:rowOff>806760</xdr:rowOff>
    </xdr:to>
    <xdr:sp>
      <xdr:nvSpPr>
        <xdr:cNvPr id="54" name="CustomShape 1"/>
        <xdr:cNvSpPr/>
      </xdr:nvSpPr>
      <xdr:spPr>
        <a:xfrm>
          <a:off x="3656520" y="750600"/>
          <a:ext cx="2052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322200</xdr:colOff>
      <xdr:row>0</xdr:row>
      <xdr:rowOff>748440</xdr:rowOff>
    </xdr:from>
    <xdr:to>
      <xdr:col>2</xdr:col>
      <xdr:colOff>340560</xdr:colOff>
      <xdr:row>0</xdr:row>
      <xdr:rowOff>802440</xdr:rowOff>
    </xdr:to>
    <xdr:sp>
      <xdr:nvSpPr>
        <xdr:cNvPr id="55" name="CustomShape 1"/>
        <xdr:cNvSpPr/>
      </xdr:nvSpPr>
      <xdr:spPr>
        <a:xfrm>
          <a:off x="3617640" y="748440"/>
          <a:ext cx="1836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287280</xdr:colOff>
      <xdr:row>0</xdr:row>
      <xdr:rowOff>739440</xdr:rowOff>
    </xdr:from>
    <xdr:to>
      <xdr:col>2</xdr:col>
      <xdr:colOff>303480</xdr:colOff>
      <xdr:row>0</xdr:row>
      <xdr:rowOff>794160</xdr:rowOff>
    </xdr:to>
    <xdr:sp>
      <xdr:nvSpPr>
        <xdr:cNvPr id="56" name="CustomShape 1"/>
        <xdr:cNvSpPr/>
      </xdr:nvSpPr>
      <xdr:spPr>
        <a:xfrm>
          <a:off x="3582720" y="739440"/>
          <a:ext cx="1620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257760</xdr:colOff>
      <xdr:row>0</xdr:row>
      <xdr:rowOff>731880</xdr:rowOff>
    </xdr:from>
    <xdr:to>
      <xdr:col>2</xdr:col>
      <xdr:colOff>271080</xdr:colOff>
      <xdr:row>0</xdr:row>
      <xdr:rowOff>786600</xdr:rowOff>
    </xdr:to>
    <xdr:sp>
      <xdr:nvSpPr>
        <xdr:cNvPr id="57" name="CustomShape 1"/>
        <xdr:cNvSpPr/>
      </xdr:nvSpPr>
      <xdr:spPr>
        <a:xfrm>
          <a:off x="3553200" y="731880"/>
          <a:ext cx="1332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234720</xdr:colOff>
      <xdr:row>0</xdr:row>
      <xdr:rowOff>720720</xdr:rowOff>
    </xdr:from>
    <xdr:to>
      <xdr:col>2</xdr:col>
      <xdr:colOff>244800</xdr:colOff>
      <xdr:row>0</xdr:row>
      <xdr:rowOff>776880</xdr:rowOff>
    </xdr:to>
    <xdr:sp>
      <xdr:nvSpPr>
        <xdr:cNvPr id="58" name="CustomShape 1"/>
        <xdr:cNvSpPr/>
      </xdr:nvSpPr>
      <xdr:spPr>
        <a:xfrm>
          <a:off x="3530160" y="720720"/>
          <a:ext cx="1008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218880</xdr:colOff>
      <xdr:row>0</xdr:row>
      <xdr:rowOff>709920</xdr:rowOff>
    </xdr:from>
    <xdr:to>
      <xdr:col>2</xdr:col>
      <xdr:colOff>225000</xdr:colOff>
      <xdr:row>0</xdr:row>
      <xdr:rowOff>766080</xdr:rowOff>
    </xdr:to>
    <xdr:sp>
      <xdr:nvSpPr>
        <xdr:cNvPr id="59" name="CustomShape 1"/>
        <xdr:cNvSpPr/>
      </xdr:nvSpPr>
      <xdr:spPr>
        <a:xfrm>
          <a:off x="3514320" y="709920"/>
          <a:ext cx="612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211320</xdr:colOff>
      <xdr:row>0</xdr:row>
      <xdr:rowOff>698400</xdr:rowOff>
    </xdr:from>
    <xdr:to>
      <xdr:col>2</xdr:col>
      <xdr:colOff>214920</xdr:colOff>
      <xdr:row>0</xdr:row>
      <xdr:rowOff>758520</xdr:rowOff>
    </xdr:to>
    <xdr:sp>
      <xdr:nvSpPr>
        <xdr:cNvPr id="60" name="CustomShape 1"/>
        <xdr:cNvSpPr/>
      </xdr:nvSpPr>
      <xdr:spPr>
        <a:xfrm>
          <a:off x="3506760" y="69840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201600</xdr:colOff>
      <xdr:row>0</xdr:row>
      <xdr:rowOff>618840</xdr:rowOff>
    </xdr:from>
    <xdr:to>
      <xdr:col>2</xdr:col>
      <xdr:colOff>652680</xdr:colOff>
      <xdr:row>0</xdr:row>
      <xdr:rowOff>812880</xdr:rowOff>
    </xdr:to>
    <xdr:sp>
      <xdr:nvSpPr>
        <xdr:cNvPr id="61" name="CustomShape 1"/>
        <xdr:cNvSpPr/>
      </xdr:nvSpPr>
      <xdr:spPr>
        <a:xfrm>
          <a:off x="3497040" y="618840"/>
          <a:ext cx="45108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617760</xdr:rowOff>
    </xdr:from>
    <xdr:to>
      <xdr:col>2</xdr:col>
      <xdr:colOff>647640</xdr:colOff>
      <xdr:row>0</xdr:row>
      <xdr:rowOff>738000</xdr:rowOff>
    </xdr:to>
    <xdr:sp>
      <xdr:nvSpPr>
        <xdr:cNvPr id="62" name="CustomShape 1"/>
        <xdr:cNvSpPr/>
      </xdr:nvSpPr>
      <xdr:spPr>
        <a:xfrm>
          <a:off x="3501360" y="617760"/>
          <a:ext cx="44172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551520</xdr:rowOff>
    </xdr:from>
    <xdr:to>
      <xdr:col>2</xdr:col>
      <xdr:colOff>647640</xdr:colOff>
      <xdr:row>0</xdr:row>
      <xdr:rowOff>683280</xdr:rowOff>
    </xdr:to>
    <xdr:sp>
      <xdr:nvSpPr>
        <xdr:cNvPr id="63" name="CustomShape 1"/>
        <xdr:cNvSpPr/>
      </xdr:nvSpPr>
      <xdr:spPr>
        <a:xfrm>
          <a:off x="3501360" y="551520"/>
          <a:ext cx="44172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295200</xdr:colOff>
      <xdr:row>0</xdr:row>
      <xdr:rowOff>579960</xdr:rowOff>
    </xdr:from>
    <xdr:to>
      <xdr:col>2</xdr:col>
      <xdr:colOff>553680</xdr:colOff>
      <xdr:row>0</xdr:row>
      <xdr:rowOff>653760</xdr:rowOff>
    </xdr:to>
    <xdr:sp>
      <xdr:nvSpPr>
        <xdr:cNvPr id="64" name="CustomShape 1"/>
        <xdr:cNvSpPr/>
      </xdr:nvSpPr>
      <xdr:spPr>
        <a:xfrm>
          <a:off x="3590640" y="579960"/>
          <a:ext cx="25848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359280</xdr:colOff>
      <xdr:row>0</xdr:row>
      <xdr:rowOff>598320</xdr:rowOff>
    </xdr:from>
    <xdr:to>
      <xdr:col>2</xdr:col>
      <xdr:colOff>577800</xdr:colOff>
      <xdr:row>0</xdr:row>
      <xdr:rowOff>660600</xdr:rowOff>
    </xdr:to>
    <xdr:sp>
      <xdr:nvSpPr>
        <xdr:cNvPr id="65" name="CustomShape 1"/>
        <xdr:cNvSpPr/>
      </xdr:nvSpPr>
      <xdr:spPr>
        <a:xfrm>
          <a:off x="3654720" y="598320"/>
          <a:ext cx="21852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258480</xdr:colOff>
      <xdr:row>0</xdr:row>
      <xdr:rowOff>569160</xdr:rowOff>
    </xdr:from>
    <xdr:to>
      <xdr:col>2</xdr:col>
      <xdr:colOff>595440</xdr:colOff>
      <xdr:row>0</xdr:row>
      <xdr:rowOff>665640</xdr:rowOff>
    </xdr:to>
    <xdr:sp>
      <xdr:nvSpPr>
        <xdr:cNvPr id="66" name="CustomShape 1"/>
        <xdr:cNvSpPr/>
      </xdr:nvSpPr>
      <xdr:spPr>
        <a:xfrm>
          <a:off x="3553920" y="569160"/>
          <a:ext cx="33696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635400</xdr:colOff>
      <xdr:row>0</xdr:row>
      <xdr:rowOff>633240</xdr:rowOff>
    </xdr:from>
    <xdr:to>
      <xdr:col>2</xdr:col>
      <xdr:colOff>640080</xdr:colOff>
      <xdr:row>0</xdr:row>
      <xdr:rowOff>689400</xdr:rowOff>
    </xdr:to>
    <xdr:sp>
      <xdr:nvSpPr>
        <xdr:cNvPr id="67" name="CustomShape 1"/>
        <xdr:cNvSpPr/>
      </xdr:nvSpPr>
      <xdr:spPr>
        <a:xfrm>
          <a:off x="3930840" y="633240"/>
          <a:ext cx="468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619200</xdr:colOff>
      <xdr:row>0</xdr:row>
      <xdr:rowOff>644040</xdr:rowOff>
    </xdr:from>
    <xdr:to>
      <xdr:col>2</xdr:col>
      <xdr:colOff>627480</xdr:colOff>
      <xdr:row>0</xdr:row>
      <xdr:rowOff>700920</xdr:rowOff>
    </xdr:to>
    <xdr:sp>
      <xdr:nvSpPr>
        <xdr:cNvPr id="68" name="CustomShape 1"/>
        <xdr:cNvSpPr/>
      </xdr:nvSpPr>
      <xdr:spPr>
        <a:xfrm>
          <a:off x="3914640" y="644040"/>
          <a:ext cx="828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595800</xdr:colOff>
      <xdr:row>0</xdr:row>
      <xdr:rowOff>655560</xdr:rowOff>
    </xdr:from>
    <xdr:to>
      <xdr:col>2</xdr:col>
      <xdr:colOff>607320</xdr:colOff>
      <xdr:row>0</xdr:row>
      <xdr:rowOff>711360</xdr:rowOff>
    </xdr:to>
    <xdr:sp>
      <xdr:nvSpPr>
        <xdr:cNvPr id="69" name="CustomShape 1"/>
        <xdr:cNvSpPr/>
      </xdr:nvSpPr>
      <xdr:spPr>
        <a:xfrm>
          <a:off x="3891240" y="655560"/>
          <a:ext cx="1152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565920</xdr:colOff>
      <xdr:row>0</xdr:row>
      <xdr:rowOff>667440</xdr:rowOff>
    </xdr:from>
    <xdr:to>
      <xdr:col>2</xdr:col>
      <xdr:colOff>580680</xdr:colOff>
      <xdr:row>0</xdr:row>
      <xdr:rowOff>720000</xdr:rowOff>
    </xdr:to>
    <xdr:sp>
      <xdr:nvSpPr>
        <xdr:cNvPr id="70" name="CustomShape 1"/>
        <xdr:cNvSpPr/>
      </xdr:nvSpPr>
      <xdr:spPr>
        <a:xfrm>
          <a:off x="3861360" y="667440"/>
          <a:ext cx="1476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531360</xdr:colOff>
      <xdr:row>0</xdr:row>
      <xdr:rowOff>673920</xdr:rowOff>
    </xdr:from>
    <xdr:to>
      <xdr:col>2</xdr:col>
      <xdr:colOff>548640</xdr:colOff>
      <xdr:row>0</xdr:row>
      <xdr:rowOff>730080</xdr:rowOff>
    </xdr:to>
    <xdr:sp>
      <xdr:nvSpPr>
        <xdr:cNvPr id="71" name="CustomShape 1"/>
        <xdr:cNvSpPr/>
      </xdr:nvSpPr>
      <xdr:spPr>
        <a:xfrm>
          <a:off x="3826800" y="673920"/>
          <a:ext cx="1728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491760</xdr:colOff>
      <xdr:row>0</xdr:row>
      <xdr:rowOff>678600</xdr:rowOff>
    </xdr:from>
    <xdr:to>
      <xdr:col>2</xdr:col>
      <xdr:colOff>511200</xdr:colOff>
      <xdr:row>0</xdr:row>
      <xdr:rowOff>734760</xdr:rowOff>
    </xdr:to>
    <xdr:sp>
      <xdr:nvSpPr>
        <xdr:cNvPr id="72" name="CustomShape 1"/>
        <xdr:cNvSpPr/>
      </xdr:nvSpPr>
      <xdr:spPr>
        <a:xfrm>
          <a:off x="3787200" y="678600"/>
          <a:ext cx="1944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448920</xdr:colOff>
      <xdr:row>0</xdr:row>
      <xdr:rowOff>682200</xdr:rowOff>
    </xdr:from>
    <xdr:to>
      <xdr:col>2</xdr:col>
      <xdr:colOff>469800</xdr:colOff>
      <xdr:row>0</xdr:row>
      <xdr:rowOff>738000</xdr:rowOff>
    </xdr:to>
    <xdr:sp>
      <xdr:nvSpPr>
        <xdr:cNvPr id="73" name="CustomShape 1"/>
        <xdr:cNvSpPr/>
      </xdr:nvSpPr>
      <xdr:spPr>
        <a:xfrm>
          <a:off x="3744360" y="682200"/>
          <a:ext cx="2088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403920</xdr:colOff>
      <xdr:row>0</xdr:row>
      <xdr:rowOff>683640</xdr:rowOff>
    </xdr:from>
    <xdr:to>
      <xdr:col>2</xdr:col>
      <xdr:colOff>425520</xdr:colOff>
      <xdr:row>0</xdr:row>
      <xdr:rowOff>738000</xdr:rowOff>
    </xdr:to>
    <xdr:sp>
      <xdr:nvSpPr>
        <xdr:cNvPr id="74" name="CustomShape 1"/>
        <xdr:cNvSpPr/>
      </xdr:nvSpPr>
      <xdr:spPr>
        <a:xfrm>
          <a:off x="3699360" y="683640"/>
          <a:ext cx="2160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361080</xdr:colOff>
      <xdr:row>0</xdr:row>
      <xdr:rowOff>679680</xdr:rowOff>
    </xdr:from>
    <xdr:to>
      <xdr:col>2</xdr:col>
      <xdr:colOff>381600</xdr:colOff>
      <xdr:row>0</xdr:row>
      <xdr:rowOff>735840</xdr:rowOff>
    </xdr:to>
    <xdr:sp>
      <xdr:nvSpPr>
        <xdr:cNvPr id="75" name="CustomShape 1"/>
        <xdr:cNvSpPr/>
      </xdr:nvSpPr>
      <xdr:spPr>
        <a:xfrm>
          <a:off x="3656520" y="679680"/>
          <a:ext cx="2052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322200</xdr:colOff>
      <xdr:row>0</xdr:row>
      <xdr:rowOff>677520</xdr:rowOff>
    </xdr:from>
    <xdr:to>
      <xdr:col>2</xdr:col>
      <xdr:colOff>340560</xdr:colOff>
      <xdr:row>0</xdr:row>
      <xdr:rowOff>731520</xdr:rowOff>
    </xdr:to>
    <xdr:sp>
      <xdr:nvSpPr>
        <xdr:cNvPr id="76" name="CustomShape 1"/>
        <xdr:cNvSpPr/>
      </xdr:nvSpPr>
      <xdr:spPr>
        <a:xfrm>
          <a:off x="3617640" y="677520"/>
          <a:ext cx="1836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287280</xdr:colOff>
      <xdr:row>0</xdr:row>
      <xdr:rowOff>668520</xdr:rowOff>
    </xdr:from>
    <xdr:to>
      <xdr:col>2</xdr:col>
      <xdr:colOff>303480</xdr:colOff>
      <xdr:row>0</xdr:row>
      <xdr:rowOff>723240</xdr:rowOff>
    </xdr:to>
    <xdr:sp>
      <xdr:nvSpPr>
        <xdr:cNvPr id="77" name="CustomShape 1"/>
        <xdr:cNvSpPr/>
      </xdr:nvSpPr>
      <xdr:spPr>
        <a:xfrm>
          <a:off x="3582720" y="668520"/>
          <a:ext cx="1620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257760</xdr:colOff>
      <xdr:row>0</xdr:row>
      <xdr:rowOff>660600</xdr:rowOff>
    </xdr:from>
    <xdr:to>
      <xdr:col>2</xdr:col>
      <xdr:colOff>271080</xdr:colOff>
      <xdr:row>0</xdr:row>
      <xdr:rowOff>715320</xdr:rowOff>
    </xdr:to>
    <xdr:sp>
      <xdr:nvSpPr>
        <xdr:cNvPr id="78" name="CustomShape 1"/>
        <xdr:cNvSpPr/>
      </xdr:nvSpPr>
      <xdr:spPr>
        <a:xfrm>
          <a:off x="3553200" y="660600"/>
          <a:ext cx="1332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234720</xdr:colOff>
      <xdr:row>0</xdr:row>
      <xdr:rowOff>649800</xdr:rowOff>
    </xdr:from>
    <xdr:to>
      <xdr:col>2</xdr:col>
      <xdr:colOff>244800</xdr:colOff>
      <xdr:row>0</xdr:row>
      <xdr:rowOff>705960</xdr:rowOff>
    </xdr:to>
    <xdr:sp>
      <xdr:nvSpPr>
        <xdr:cNvPr id="79" name="CustomShape 1"/>
        <xdr:cNvSpPr/>
      </xdr:nvSpPr>
      <xdr:spPr>
        <a:xfrm>
          <a:off x="3530160" y="649800"/>
          <a:ext cx="1008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218880</xdr:colOff>
      <xdr:row>0</xdr:row>
      <xdr:rowOff>638640</xdr:rowOff>
    </xdr:from>
    <xdr:to>
      <xdr:col>2</xdr:col>
      <xdr:colOff>225000</xdr:colOff>
      <xdr:row>0</xdr:row>
      <xdr:rowOff>694800</xdr:rowOff>
    </xdr:to>
    <xdr:sp>
      <xdr:nvSpPr>
        <xdr:cNvPr id="80" name="CustomShape 1"/>
        <xdr:cNvSpPr/>
      </xdr:nvSpPr>
      <xdr:spPr>
        <a:xfrm>
          <a:off x="3514320" y="638640"/>
          <a:ext cx="612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211320</xdr:colOff>
      <xdr:row>0</xdr:row>
      <xdr:rowOff>627480</xdr:rowOff>
    </xdr:from>
    <xdr:to>
      <xdr:col>2</xdr:col>
      <xdr:colOff>214920</xdr:colOff>
      <xdr:row>0</xdr:row>
      <xdr:rowOff>687600</xdr:rowOff>
    </xdr:to>
    <xdr:sp>
      <xdr:nvSpPr>
        <xdr:cNvPr id="81" name="CustomShape 1"/>
        <xdr:cNvSpPr/>
      </xdr:nvSpPr>
      <xdr:spPr>
        <a:xfrm>
          <a:off x="3506760" y="62748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201600</xdr:colOff>
      <xdr:row>0</xdr:row>
      <xdr:rowOff>547920</xdr:rowOff>
    </xdr:from>
    <xdr:to>
      <xdr:col>2</xdr:col>
      <xdr:colOff>652680</xdr:colOff>
      <xdr:row>0</xdr:row>
      <xdr:rowOff>741960</xdr:rowOff>
    </xdr:to>
    <xdr:sp>
      <xdr:nvSpPr>
        <xdr:cNvPr id="82" name="CustomShape 1"/>
        <xdr:cNvSpPr/>
      </xdr:nvSpPr>
      <xdr:spPr>
        <a:xfrm>
          <a:off x="3497040" y="547920"/>
          <a:ext cx="45108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501120</xdr:colOff>
      <xdr:row>0</xdr:row>
      <xdr:rowOff>507240</xdr:rowOff>
    </xdr:from>
    <xdr:to>
      <xdr:col>2</xdr:col>
      <xdr:colOff>829800</xdr:colOff>
      <xdr:row>0</xdr:row>
      <xdr:rowOff>881280</xdr:rowOff>
    </xdr:to>
    <xdr:sp>
      <xdr:nvSpPr>
        <xdr:cNvPr id="83" name="CustomShape 1"/>
        <xdr:cNvSpPr/>
      </xdr:nvSpPr>
      <xdr:spPr>
        <a:xfrm>
          <a:off x="3796560" y="507240"/>
          <a:ext cx="328680" cy="374040"/>
        </a:xfrm>
        <a:custGeom>
          <a:avLst/>
          <a:gdLst/>
          <a:ahLst/>
          <a:rect l="l" t="t" r="r" b="b"/>
          <a:pathLst>
            <a:path w="981" h="1342">
              <a:moveTo>
                <a:pt x="677" y="1342"/>
              </a:moveTo>
              <a:cubicBezTo>
                <a:pt x="672" y="1342"/>
                <a:pt x="667" y="1342"/>
                <a:pt x="662" y="1342"/>
              </a:cubicBezTo>
              <a:cubicBezTo>
                <a:pt x="326" y="1333"/>
                <a:pt x="33" y="1025"/>
                <a:pt x="9" y="656"/>
              </a:cubicBezTo>
              <a:cubicBezTo>
                <a:pt x="0" y="519"/>
                <a:pt x="29" y="388"/>
                <a:pt x="93" y="277"/>
              </a:cubicBezTo>
              <a:cubicBezTo>
                <a:pt x="155" y="169"/>
                <a:pt x="246" y="87"/>
                <a:pt x="356" y="41"/>
              </a:cubicBezTo>
              <a:cubicBezTo>
                <a:pt x="452" y="0"/>
                <a:pt x="452" y="0"/>
                <a:pt x="452" y="0"/>
              </a:cubicBezTo>
              <a:cubicBezTo>
                <a:pt x="463" y="26"/>
                <a:pt x="463" y="26"/>
                <a:pt x="463" y="26"/>
              </a:cubicBezTo>
              <a:cubicBezTo>
                <a:pt x="246" y="117"/>
                <a:pt x="116" y="348"/>
                <a:pt x="134" y="613"/>
              </a:cubicBezTo>
              <a:cubicBezTo>
                <a:pt x="157" y="968"/>
                <a:pt x="437" y="1264"/>
                <a:pt x="760" y="1273"/>
              </a:cubicBezTo>
              <a:cubicBezTo>
                <a:pt x="764" y="1273"/>
                <a:pt x="769" y="1273"/>
                <a:pt x="774" y="1273"/>
              </a:cubicBezTo>
              <a:cubicBezTo>
                <a:pt x="843" y="1273"/>
                <a:pt x="909" y="1260"/>
                <a:pt x="970" y="1234"/>
              </a:cubicBezTo>
              <a:cubicBezTo>
                <a:pt x="981" y="1260"/>
                <a:pt x="981" y="1260"/>
                <a:pt x="981" y="1260"/>
              </a:cubicBezTo>
              <a:cubicBezTo>
                <a:pt x="885" y="1300"/>
                <a:pt x="885" y="1300"/>
                <a:pt x="885" y="1300"/>
              </a:cubicBezTo>
              <a:cubicBezTo>
                <a:pt x="820" y="1328"/>
                <a:pt x="750" y="1342"/>
                <a:pt x="677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726480</xdr:colOff>
      <xdr:row>0</xdr:row>
      <xdr:rowOff>865800</xdr:rowOff>
    </xdr:from>
    <xdr:to>
      <xdr:col>2</xdr:col>
      <xdr:colOff>779760</xdr:colOff>
      <xdr:row>0</xdr:row>
      <xdr:rowOff>879120</xdr:rowOff>
    </xdr:to>
    <xdr:sp>
      <xdr:nvSpPr>
        <xdr:cNvPr id="84" name="CustomShape 1"/>
        <xdr:cNvSpPr/>
      </xdr:nvSpPr>
      <xdr:spPr>
        <a:xfrm>
          <a:off x="4021920" y="865800"/>
          <a:ext cx="53280" cy="13320"/>
        </a:xfrm>
        <a:custGeom>
          <a:avLst/>
          <a:gdLst/>
          <a:ahLst/>
          <a:rect l="l" t="t" r="r" b="b"/>
          <a:pathLst>
            <a:path w="158" h="44">
              <a:moveTo>
                <a:pt x="96" y="3"/>
              </a:moveTo>
              <a:cubicBezTo>
                <a:pt x="117" y="3"/>
                <a:pt x="137" y="2"/>
                <a:pt x="158" y="0"/>
              </a:cubicBezTo>
              <a:cubicBezTo>
                <a:pt x="61" y="41"/>
                <a:pt x="61" y="41"/>
                <a:pt x="61" y="41"/>
              </a:cubicBezTo>
              <a:cubicBezTo>
                <a:pt x="41" y="43"/>
                <a:pt x="21" y="44"/>
                <a:pt x="0" y="44"/>
              </a:cubicBezTo>
              <a:cubicBezTo>
                <a:pt x="96" y="3"/>
                <a:pt x="96" y="3"/>
                <a:pt x="96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682200</xdr:colOff>
      <xdr:row>0</xdr:row>
      <xdr:rowOff>862560</xdr:rowOff>
    </xdr:from>
    <xdr:to>
      <xdr:col>2</xdr:col>
      <xdr:colOff>738000</xdr:colOff>
      <xdr:row>0</xdr:row>
      <xdr:rowOff>875880</xdr:rowOff>
    </xdr:to>
    <xdr:sp>
      <xdr:nvSpPr>
        <xdr:cNvPr id="85" name="CustomShape 1"/>
        <xdr:cNvSpPr/>
      </xdr:nvSpPr>
      <xdr:spPr>
        <a:xfrm>
          <a:off x="3977640" y="862560"/>
          <a:ext cx="55800" cy="13320"/>
        </a:xfrm>
        <a:custGeom>
          <a:avLst/>
          <a:gdLst/>
          <a:ahLst/>
          <a:rect l="l" t="t" r="r" b="b"/>
          <a:pathLst>
            <a:path w="157" h="51">
              <a:moveTo>
                <a:pt x="96" y="0"/>
              </a:moveTo>
              <a:cubicBezTo>
                <a:pt x="116" y="4"/>
                <a:pt x="137" y="8"/>
                <a:pt x="157" y="10"/>
              </a:cubicBezTo>
              <a:cubicBezTo>
                <a:pt x="61" y="51"/>
                <a:pt x="61" y="51"/>
                <a:pt x="61" y="51"/>
              </a:cubicBezTo>
              <a:cubicBezTo>
                <a:pt x="40" y="49"/>
                <a:pt x="20" y="45"/>
                <a:pt x="0" y="40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644760</xdr:colOff>
      <xdr:row>0</xdr:row>
      <xdr:rowOff>851400</xdr:rowOff>
    </xdr:from>
    <xdr:to>
      <xdr:col>2</xdr:col>
      <xdr:colOff>698040</xdr:colOff>
      <xdr:row>0</xdr:row>
      <xdr:rowOff>868320</xdr:rowOff>
    </xdr:to>
    <xdr:sp>
      <xdr:nvSpPr>
        <xdr:cNvPr id="86" name="CustomShape 1"/>
        <xdr:cNvSpPr/>
      </xdr:nvSpPr>
      <xdr:spPr>
        <a:xfrm>
          <a:off x="3940200" y="851400"/>
          <a:ext cx="53280" cy="16920"/>
        </a:xfrm>
        <a:custGeom>
          <a:avLst/>
          <a:gdLst/>
          <a:ahLst/>
          <a:rect l="l" t="t" r="r" b="b"/>
          <a:pathLst>
            <a:path w="154" h="63">
              <a:moveTo>
                <a:pt x="97" y="0"/>
              </a:moveTo>
              <a:cubicBezTo>
                <a:pt x="115" y="9"/>
                <a:pt x="134" y="16"/>
                <a:pt x="154" y="23"/>
              </a:cubicBezTo>
              <a:cubicBezTo>
                <a:pt x="57" y="63"/>
                <a:pt x="57" y="63"/>
                <a:pt x="57" y="63"/>
              </a:cubicBezTo>
              <a:cubicBezTo>
                <a:pt x="38" y="57"/>
                <a:pt x="19" y="49"/>
                <a:pt x="0" y="41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609480</xdr:colOff>
      <xdr:row>0</xdr:row>
      <xdr:rowOff>833760</xdr:rowOff>
    </xdr:from>
    <xdr:to>
      <xdr:col>2</xdr:col>
      <xdr:colOff>660600</xdr:colOff>
      <xdr:row>0</xdr:row>
      <xdr:rowOff>853920</xdr:rowOff>
    </xdr:to>
    <xdr:sp>
      <xdr:nvSpPr>
        <xdr:cNvPr id="87" name="CustomShape 1"/>
        <xdr:cNvSpPr/>
      </xdr:nvSpPr>
      <xdr:spPr>
        <a:xfrm>
          <a:off x="3904920" y="833760"/>
          <a:ext cx="51120" cy="20160"/>
        </a:xfrm>
        <a:custGeom>
          <a:avLst/>
          <a:gdLst/>
          <a:ahLst/>
          <a:rect l="l" t="t" r="r" b="b"/>
          <a:pathLst>
            <a:path w="149" h="75">
              <a:moveTo>
                <a:pt x="96" y="0"/>
              </a:moveTo>
              <a:cubicBezTo>
                <a:pt x="113" y="12"/>
                <a:pt x="131" y="24"/>
                <a:pt x="149" y="34"/>
              </a:cubicBezTo>
              <a:cubicBezTo>
                <a:pt x="52" y="75"/>
                <a:pt x="52" y="75"/>
                <a:pt x="52" y="75"/>
              </a:cubicBezTo>
              <a:cubicBezTo>
                <a:pt x="34" y="64"/>
                <a:pt x="17" y="53"/>
                <a:pt x="0" y="41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575280</xdr:colOff>
      <xdr:row>0</xdr:row>
      <xdr:rowOff>811080</xdr:rowOff>
    </xdr:from>
    <xdr:to>
      <xdr:col>2</xdr:col>
      <xdr:colOff>626040</xdr:colOff>
      <xdr:row>0</xdr:row>
      <xdr:rowOff>833760</xdr:rowOff>
    </xdr:to>
    <xdr:sp>
      <xdr:nvSpPr>
        <xdr:cNvPr id="88" name="CustomShape 1"/>
        <xdr:cNvSpPr/>
      </xdr:nvSpPr>
      <xdr:spPr>
        <a:xfrm>
          <a:off x="3870720" y="811080"/>
          <a:ext cx="50760" cy="22680"/>
        </a:xfrm>
        <a:custGeom>
          <a:avLst/>
          <a:gdLst/>
          <a:ahLst/>
          <a:rect l="l" t="t" r="r" b="b"/>
          <a:pathLst>
            <a:path w="143" h="84">
              <a:moveTo>
                <a:pt x="97" y="0"/>
              </a:moveTo>
              <a:cubicBezTo>
                <a:pt x="111" y="15"/>
                <a:pt x="127" y="29"/>
                <a:pt x="143" y="43"/>
              </a:cubicBezTo>
              <a:cubicBezTo>
                <a:pt x="46" y="84"/>
                <a:pt x="46" y="84"/>
                <a:pt x="46" y="84"/>
              </a:cubicBezTo>
              <a:cubicBezTo>
                <a:pt x="30" y="70"/>
                <a:pt x="15" y="55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549000</xdr:colOff>
      <xdr:row>0</xdr:row>
      <xdr:rowOff>783000</xdr:rowOff>
    </xdr:from>
    <xdr:to>
      <xdr:col>2</xdr:col>
      <xdr:colOff>596520</xdr:colOff>
      <xdr:row>0</xdr:row>
      <xdr:rowOff>807840</xdr:rowOff>
    </xdr:to>
    <xdr:sp>
      <xdr:nvSpPr>
        <xdr:cNvPr id="89" name="CustomShape 1"/>
        <xdr:cNvSpPr/>
      </xdr:nvSpPr>
      <xdr:spPr>
        <a:xfrm>
          <a:off x="3844440" y="783000"/>
          <a:ext cx="47520" cy="24840"/>
        </a:xfrm>
        <a:custGeom>
          <a:avLst/>
          <a:gdLst/>
          <a:ahLst/>
          <a:rect l="l" t="t" r="r" b="b"/>
          <a:pathLst>
            <a:path w="135" h="92">
              <a:moveTo>
                <a:pt x="97" y="0"/>
              </a:moveTo>
              <a:cubicBezTo>
                <a:pt x="109" y="18"/>
                <a:pt x="122" y="35"/>
                <a:pt x="135" y="52"/>
              </a:cubicBezTo>
              <a:cubicBezTo>
                <a:pt x="39" y="92"/>
                <a:pt x="39" y="92"/>
                <a:pt x="39" y="92"/>
              </a:cubicBezTo>
              <a:cubicBezTo>
                <a:pt x="25" y="76"/>
                <a:pt x="13" y="58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528840</xdr:colOff>
      <xdr:row>0</xdr:row>
      <xdr:rowOff>751320</xdr:rowOff>
    </xdr:from>
    <xdr:to>
      <xdr:col>2</xdr:col>
      <xdr:colOff>572040</xdr:colOff>
      <xdr:row>0</xdr:row>
      <xdr:rowOff>778320</xdr:rowOff>
    </xdr:to>
    <xdr:sp>
      <xdr:nvSpPr>
        <xdr:cNvPr id="90" name="CustomShape 1"/>
        <xdr:cNvSpPr/>
      </xdr:nvSpPr>
      <xdr:spPr>
        <a:xfrm>
          <a:off x="3824280" y="751320"/>
          <a:ext cx="43200" cy="27000"/>
        </a:xfrm>
        <a:custGeom>
          <a:avLst/>
          <a:gdLst/>
          <a:ahLst/>
          <a:rect l="l" t="t" r="r" b="b"/>
          <a:pathLst>
            <a:path w="126" h="99">
              <a:moveTo>
                <a:pt x="96" y="0"/>
              </a:moveTo>
              <a:cubicBezTo>
                <a:pt x="105" y="20"/>
                <a:pt x="115" y="39"/>
                <a:pt x="126" y="58"/>
              </a:cubicBezTo>
              <a:cubicBezTo>
                <a:pt x="29" y="99"/>
                <a:pt x="29" y="99"/>
                <a:pt x="29" y="99"/>
              </a:cubicBezTo>
              <a:cubicBezTo>
                <a:pt x="19" y="80"/>
                <a:pt x="9" y="60"/>
                <a:pt x="0" y="40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514800</xdr:colOff>
      <xdr:row>0</xdr:row>
      <xdr:rowOff>716040</xdr:rowOff>
    </xdr:from>
    <xdr:to>
      <xdr:col>2</xdr:col>
      <xdr:colOff>553680</xdr:colOff>
      <xdr:row>0</xdr:row>
      <xdr:rowOff>744480</xdr:rowOff>
    </xdr:to>
    <xdr:sp>
      <xdr:nvSpPr>
        <xdr:cNvPr id="91" name="CustomShape 1"/>
        <xdr:cNvSpPr/>
      </xdr:nvSpPr>
      <xdr:spPr>
        <a:xfrm>
          <a:off x="3810240" y="716040"/>
          <a:ext cx="38880" cy="28440"/>
        </a:xfrm>
        <a:custGeom>
          <a:avLst/>
          <a:gdLst/>
          <a:ahLst/>
          <a:rect l="l" t="t" r="r" b="b"/>
          <a:pathLst>
            <a:path w="116" h="105">
              <a:moveTo>
                <a:pt x="97" y="0"/>
              </a:moveTo>
              <a:cubicBezTo>
                <a:pt x="102" y="22"/>
                <a:pt x="108" y="43"/>
                <a:pt x="116" y="64"/>
              </a:cubicBezTo>
              <a:cubicBezTo>
                <a:pt x="19" y="105"/>
                <a:pt x="19" y="105"/>
                <a:pt x="19" y="105"/>
              </a:cubicBezTo>
              <a:cubicBezTo>
                <a:pt x="12" y="84"/>
                <a:pt x="6" y="62"/>
                <a:pt x="0" y="41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504720</xdr:colOff>
      <xdr:row>0</xdr:row>
      <xdr:rowOff>678600</xdr:rowOff>
    </xdr:from>
    <xdr:to>
      <xdr:col>2</xdr:col>
      <xdr:colOff>542880</xdr:colOff>
      <xdr:row>0</xdr:row>
      <xdr:rowOff>708120</xdr:rowOff>
    </xdr:to>
    <xdr:sp>
      <xdr:nvSpPr>
        <xdr:cNvPr id="92" name="CustomShape 1"/>
        <xdr:cNvSpPr/>
      </xdr:nvSpPr>
      <xdr:spPr>
        <a:xfrm>
          <a:off x="3800160" y="678600"/>
          <a:ext cx="38160" cy="29520"/>
        </a:xfrm>
        <a:custGeom>
          <a:avLst/>
          <a:gdLst/>
          <a:ahLst/>
          <a:rect l="l" t="t" r="r" b="b"/>
          <a:pathLst>
            <a:path w="104" h="108">
              <a:moveTo>
                <a:pt x="97" y="0"/>
              </a:moveTo>
              <a:cubicBezTo>
                <a:pt x="97" y="0"/>
                <a:pt x="97" y="0"/>
                <a:pt x="97" y="0"/>
              </a:cubicBezTo>
              <a:cubicBezTo>
                <a:pt x="98" y="23"/>
                <a:pt x="101" y="46"/>
                <a:pt x="104" y="68"/>
              </a:cubicBezTo>
              <a:cubicBezTo>
                <a:pt x="8" y="108"/>
                <a:pt x="8" y="108"/>
                <a:pt x="8" y="108"/>
              </a:cubicBezTo>
              <a:cubicBezTo>
                <a:pt x="4" y="86"/>
                <a:pt x="2" y="64"/>
                <a:pt x="0" y="41"/>
              </a:cubicBezTo>
              <a:cubicBezTo>
                <a:pt x="0" y="41"/>
                <a:pt x="0" y="40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506880</xdr:colOff>
      <xdr:row>0</xdr:row>
      <xdr:rowOff>641160</xdr:rowOff>
    </xdr:from>
    <xdr:to>
      <xdr:col>2</xdr:col>
      <xdr:colOff>541440</xdr:colOff>
      <xdr:row>0</xdr:row>
      <xdr:rowOff>669960</xdr:rowOff>
    </xdr:to>
    <xdr:sp>
      <xdr:nvSpPr>
        <xdr:cNvPr id="93" name="CustomShape 1"/>
        <xdr:cNvSpPr/>
      </xdr:nvSpPr>
      <xdr:spPr>
        <a:xfrm>
          <a:off x="3802320" y="641160"/>
          <a:ext cx="34560" cy="28800"/>
        </a:xfrm>
        <a:custGeom>
          <a:avLst/>
          <a:gdLst/>
          <a:ahLst/>
          <a:rect l="l" t="t" r="r" b="b"/>
          <a:pathLst>
            <a:path w="101" h="106">
              <a:moveTo>
                <a:pt x="101" y="0"/>
              </a:moveTo>
              <a:cubicBezTo>
                <a:pt x="99" y="22"/>
                <a:pt x="97" y="44"/>
                <a:pt x="96" y="66"/>
              </a:cubicBezTo>
              <a:cubicBezTo>
                <a:pt x="0" y="106"/>
                <a:pt x="0" y="106"/>
                <a:pt x="0" y="106"/>
              </a:cubicBezTo>
              <a:cubicBezTo>
                <a:pt x="1" y="84"/>
                <a:pt x="2" y="62"/>
                <a:pt x="5" y="41"/>
              </a:cubicBezTo>
              <a:cubicBezTo>
                <a:pt x="101" y="0"/>
                <a:pt x="101" y="0"/>
                <a:pt x="10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510480</xdr:colOff>
      <xdr:row>0</xdr:row>
      <xdr:rowOff>606600</xdr:rowOff>
    </xdr:from>
    <xdr:to>
      <xdr:col>2</xdr:col>
      <xdr:colOff>551160</xdr:colOff>
      <xdr:row>0</xdr:row>
      <xdr:rowOff>633960</xdr:rowOff>
    </xdr:to>
    <xdr:sp>
      <xdr:nvSpPr>
        <xdr:cNvPr id="94" name="CustomShape 1"/>
        <xdr:cNvSpPr/>
      </xdr:nvSpPr>
      <xdr:spPr>
        <a:xfrm>
          <a:off x="3805920" y="606600"/>
          <a:ext cx="40680" cy="27360"/>
        </a:xfrm>
        <a:custGeom>
          <a:avLst/>
          <a:gdLst/>
          <a:ahLst/>
          <a:rect l="l" t="t" r="r" b="b"/>
          <a:pathLst>
            <a:path w="113" h="101">
              <a:moveTo>
                <a:pt x="113" y="0"/>
              </a:moveTo>
              <a:cubicBezTo>
                <a:pt x="107" y="20"/>
                <a:pt x="101" y="40"/>
                <a:pt x="96" y="61"/>
              </a:cubicBezTo>
              <a:cubicBezTo>
                <a:pt x="0" y="101"/>
                <a:pt x="0" y="101"/>
                <a:pt x="0" y="101"/>
              </a:cubicBezTo>
              <a:cubicBezTo>
                <a:pt x="4" y="81"/>
                <a:pt x="10" y="61"/>
                <a:pt x="17" y="41"/>
              </a:cubicBezTo>
              <a:cubicBezTo>
                <a:pt x="113" y="0"/>
                <a:pt x="113" y="0"/>
                <a:pt x="113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525960</xdr:colOff>
      <xdr:row>0</xdr:row>
      <xdr:rowOff>575640</xdr:rowOff>
    </xdr:from>
    <xdr:to>
      <xdr:col>2</xdr:col>
      <xdr:colOff>567360</xdr:colOff>
      <xdr:row>0</xdr:row>
      <xdr:rowOff>601560</xdr:rowOff>
    </xdr:to>
    <xdr:sp>
      <xdr:nvSpPr>
        <xdr:cNvPr id="95" name="CustomShape 1"/>
        <xdr:cNvSpPr/>
      </xdr:nvSpPr>
      <xdr:spPr>
        <a:xfrm>
          <a:off x="3821400" y="575640"/>
          <a:ext cx="41400" cy="25920"/>
        </a:xfrm>
        <a:custGeom>
          <a:avLst/>
          <a:gdLst/>
          <a:ahLst/>
          <a:rect l="l" t="t" r="r" b="b"/>
          <a:pathLst>
            <a:path w="123" h="95">
              <a:moveTo>
                <a:pt x="123" y="0"/>
              </a:moveTo>
              <a:cubicBezTo>
                <a:pt x="113" y="18"/>
                <a:pt x="104" y="36"/>
                <a:pt x="96" y="54"/>
              </a:cubicBezTo>
              <a:cubicBezTo>
                <a:pt x="0" y="95"/>
                <a:pt x="0" y="95"/>
                <a:pt x="0" y="95"/>
              </a:cubicBezTo>
              <a:cubicBezTo>
                <a:pt x="8" y="76"/>
                <a:pt x="17" y="58"/>
                <a:pt x="27" y="41"/>
              </a:cubicBezTo>
              <a:cubicBezTo>
                <a:pt x="123" y="0"/>
                <a:pt x="123" y="0"/>
                <a:pt x="123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545760</xdr:colOff>
      <xdr:row>0</xdr:row>
      <xdr:rowOff>549000</xdr:rowOff>
    </xdr:from>
    <xdr:to>
      <xdr:col>2</xdr:col>
      <xdr:colOff>590400</xdr:colOff>
      <xdr:row>0</xdr:row>
      <xdr:rowOff>572400</xdr:rowOff>
    </xdr:to>
    <xdr:sp>
      <xdr:nvSpPr>
        <xdr:cNvPr id="96" name="CustomShape 1"/>
        <xdr:cNvSpPr/>
      </xdr:nvSpPr>
      <xdr:spPr>
        <a:xfrm>
          <a:off x="3841200" y="549000"/>
          <a:ext cx="44640" cy="23400"/>
        </a:xfrm>
        <a:custGeom>
          <a:avLst/>
          <a:gdLst/>
          <a:ahLst/>
          <a:rect l="l" t="t" r="r" b="b"/>
          <a:pathLst>
            <a:path w="132" h="86">
              <a:moveTo>
                <a:pt x="132" y="0"/>
              </a:moveTo>
              <a:cubicBezTo>
                <a:pt x="119" y="14"/>
                <a:pt x="107" y="29"/>
                <a:pt x="96" y="45"/>
              </a:cubicBezTo>
              <a:cubicBezTo>
                <a:pt x="0" y="86"/>
                <a:pt x="0" y="86"/>
                <a:pt x="0" y="86"/>
              </a:cubicBezTo>
              <a:cubicBezTo>
                <a:pt x="11" y="70"/>
                <a:pt x="23" y="55"/>
                <a:pt x="36" y="40"/>
              </a:cubicBezTo>
              <a:cubicBezTo>
                <a:pt x="132" y="0"/>
                <a:pt x="132" y="0"/>
                <a:pt x="132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571680</xdr:colOff>
      <xdr:row>0</xdr:row>
      <xdr:rowOff>527400</xdr:rowOff>
    </xdr:from>
    <xdr:to>
      <xdr:col>2</xdr:col>
      <xdr:colOff>619200</xdr:colOff>
      <xdr:row>0</xdr:row>
      <xdr:rowOff>548280</xdr:rowOff>
    </xdr:to>
    <xdr:sp>
      <xdr:nvSpPr>
        <xdr:cNvPr id="97" name="CustomShape 1"/>
        <xdr:cNvSpPr/>
      </xdr:nvSpPr>
      <xdr:spPr>
        <a:xfrm>
          <a:off x="3867120" y="527400"/>
          <a:ext cx="47520" cy="20880"/>
        </a:xfrm>
        <a:custGeom>
          <a:avLst/>
          <a:gdLst/>
          <a:ahLst/>
          <a:rect l="l" t="t" r="r" b="b"/>
          <a:pathLst>
            <a:path w="141" h="77">
              <a:moveTo>
                <a:pt x="141" y="0"/>
              </a:moveTo>
              <a:cubicBezTo>
                <a:pt x="125" y="11"/>
                <a:pt x="110" y="23"/>
                <a:pt x="96" y="36"/>
              </a:cubicBezTo>
              <a:cubicBezTo>
                <a:pt x="0" y="77"/>
                <a:pt x="0" y="77"/>
                <a:pt x="0" y="77"/>
              </a:cubicBezTo>
              <a:cubicBezTo>
                <a:pt x="14" y="64"/>
                <a:pt x="29" y="52"/>
                <a:pt x="44" y="41"/>
              </a:cubicBezTo>
              <a:cubicBezTo>
                <a:pt x="141" y="0"/>
                <a:pt x="141" y="0"/>
                <a:pt x="14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603360</xdr:colOff>
      <xdr:row>0</xdr:row>
      <xdr:rowOff>511200</xdr:rowOff>
    </xdr:from>
    <xdr:to>
      <xdr:col>2</xdr:col>
      <xdr:colOff>652320</xdr:colOff>
      <xdr:row>0</xdr:row>
      <xdr:rowOff>528840</xdr:rowOff>
    </xdr:to>
    <xdr:sp>
      <xdr:nvSpPr>
        <xdr:cNvPr id="98" name="CustomShape 1"/>
        <xdr:cNvSpPr/>
      </xdr:nvSpPr>
      <xdr:spPr>
        <a:xfrm>
          <a:off x="3898800" y="511200"/>
          <a:ext cx="48960" cy="17640"/>
        </a:xfrm>
        <a:custGeom>
          <a:avLst/>
          <a:gdLst/>
          <a:ahLst/>
          <a:rect l="l" t="t" r="r" b="b"/>
          <a:pathLst>
            <a:path w="148" h="66">
              <a:moveTo>
                <a:pt x="148" y="0"/>
              </a:moveTo>
              <a:cubicBezTo>
                <a:pt x="130" y="8"/>
                <a:pt x="113" y="16"/>
                <a:pt x="97" y="26"/>
              </a:cubicBezTo>
              <a:cubicBezTo>
                <a:pt x="0" y="66"/>
                <a:pt x="0" y="66"/>
                <a:pt x="0" y="66"/>
              </a:cubicBezTo>
              <a:cubicBezTo>
                <a:pt x="17" y="57"/>
                <a:pt x="34" y="48"/>
                <a:pt x="52" y="41"/>
              </a:cubicBezTo>
              <a:cubicBezTo>
                <a:pt x="148" y="0"/>
                <a:pt x="148" y="0"/>
                <a:pt x="14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532440</xdr:colOff>
      <xdr:row>0</xdr:row>
      <xdr:rowOff>495720</xdr:rowOff>
    </xdr:from>
    <xdr:to>
      <xdr:col>2</xdr:col>
      <xdr:colOff>950040</xdr:colOff>
      <xdr:row>0</xdr:row>
      <xdr:rowOff>869400</xdr:rowOff>
    </xdr:to>
    <xdr:sp>
      <xdr:nvSpPr>
        <xdr:cNvPr id="99" name="CustomShape 1"/>
        <xdr:cNvSpPr/>
      </xdr:nvSpPr>
      <xdr:spPr>
        <a:xfrm>
          <a:off x="3827880" y="495720"/>
          <a:ext cx="417600" cy="373680"/>
        </a:xfrm>
        <a:custGeom>
          <a:avLst/>
          <a:gdLst/>
          <a:ahLst/>
          <a:rect l="l" t="t" r="r" b="b"/>
          <a:pathLst>
            <a:path w="1246" h="1342">
              <a:moveTo>
                <a:pt x="680" y="1342"/>
              </a:moveTo>
              <a:cubicBezTo>
                <a:pt x="675" y="1342"/>
                <a:pt x="670" y="1342"/>
                <a:pt x="665" y="1342"/>
              </a:cubicBezTo>
              <a:cubicBezTo>
                <a:pt x="329" y="1333"/>
                <a:pt x="36" y="1025"/>
                <a:pt x="12" y="656"/>
              </a:cubicBezTo>
              <a:cubicBezTo>
                <a:pt x="0" y="470"/>
                <a:pt x="59" y="293"/>
                <a:pt x="175" y="169"/>
              </a:cubicBezTo>
              <a:cubicBezTo>
                <a:pt x="277" y="60"/>
                <a:pt x="416" y="0"/>
                <a:pt x="565" y="0"/>
              </a:cubicBezTo>
              <a:cubicBezTo>
                <a:pt x="570" y="0"/>
                <a:pt x="575" y="0"/>
                <a:pt x="580" y="0"/>
              </a:cubicBezTo>
              <a:cubicBezTo>
                <a:pt x="917" y="9"/>
                <a:pt x="1210" y="317"/>
                <a:pt x="1234" y="686"/>
              </a:cubicBezTo>
              <a:cubicBezTo>
                <a:pt x="1246" y="872"/>
                <a:pt x="1186" y="1049"/>
                <a:pt x="1070" y="1173"/>
              </a:cubicBezTo>
              <a:cubicBezTo>
                <a:pt x="968" y="1282"/>
                <a:pt x="829" y="1342"/>
                <a:pt x="680" y="1342"/>
              </a:cubicBezTo>
              <a:cubicBezTo>
                <a:pt x="680" y="1342"/>
                <a:pt x="680" y="1342"/>
                <a:pt x="680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496080</xdr:colOff>
      <xdr:row>0</xdr:row>
      <xdr:rowOff>491760</xdr:rowOff>
    </xdr:from>
    <xdr:to>
      <xdr:col>2</xdr:col>
      <xdr:colOff>952560</xdr:colOff>
      <xdr:row>0</xdr:row>
      <xdr:rowOff>884880</xdr:rowOff>
    </xdr:to>
    <xdr:sp>
      <xdr:nvSpPr>
        <xdr:cNvPr id="100" name="CustomShape 1"/>
        <xdr:cNvSpPr/>
      </xdr:nvSpPr>
      <xdr:spPr>
        <a:xfrm>
          <a:off x="3791520" y="491760"/>
          <a:ext cx="456480" cy="393120"/>
        </a:xfrm>
        <a:custGeom>
          <a:avLst/>
          <a:gdLst/>
          <a:ahLst/>
          <a:rect l="l" t="t" r="r" b="b"/>
          <a:pathLst>
            <a:path w="1362" h="1411">
              <a:moveTo>
                <a:pt x="1356" y="699"/>
              </a:moveTo>
              <a:cubicBezTo>
                <a:pt x="1344" y="517"/>
                <a:pt x="1268" y="344"/>
                <a:pt x="1143" y="213"/>
              </a:cubicBezTo>
              <a:cubicBezTo>
                <a:pt x="1017" y="80"/>
                <a:pt x="856" y="5"/>
                <a:pt x="689" y="0"/>
              </a:cubicBezTo>
              <a:cubicBezTo>
                <a:pt x="684" y="0"/>
                <a:pt x="678" y="0"/>
                <a:pt x="673" y="0"/>
              </a:cubicBezTo>
              <a:cubicBezTo>
                <a:pt x="599" y="0"/>
                <a:pt x="527" y="15"/>
                <a:pt x="461" y="42"/>
              </a:cubicBezTo>
              <a:cubicBezTo>
                <a:pt x="461" y="42"/>
                <a:pt x="461" y="42"/>
                <a:pt x="461" y="42"/>
              </a:cubicBezTo>
              <a:cubicBezTo>
                <a:pt x="364" y="83"/>
                <a:pt x="364" y="83"/>
                <a:pt x="364" y="83"/>
              </a:cubicBezTo>
              <a:cubicBezTo>
                <a:pt x="251" y="130"/>
                <a:pt x="158" y="214"/>
                <a:pt x="94" y="325"/>
              </a:cubicBezTo>
              <a:cubicBezTo>
                <a:pt x="30" y="438"/>
                <a:pt x="0" y="572"/>
                <a:pt x="9" y="712"/>
              </a:cubicBezTo>
              <a:cubicBezTo>
                <a:pt x="21" y="894"/>
                <a:pt x="96" y="1066"/>
                <a:pt x="222" y="1198"/>
              </a:cubicBezTo>
              <a:cubicBezTo>
                <a:pt x="348" y="1331"/>
                <a:pt x="509" y="1406"/>
                <a:pt x="676" y="1411"/>
              </a:cubicBezTo>
              <a:cubicBezTo>
                <a:pt x="681" y="1411"/>
                <a:pt x="686" y="1411"/>
                <a:pt x="691" y="1411"/>
              </a:cubicBezTo>
              <a:cubicBezTo>
                <a:pt x="766" y="1411"/>
                <a:pt x="837" y="1396"/>
                <a:pt x="904" y="1368"/>
              </a:cubicBezTo>
              <a:cubicBezTo>
                <a:pt x="1001" y="1328"/>
                <a:pt x="1001" y="1328"/>
                <a:pt x="1001" y="1328"/>
              </a:cubicBezTo>
              <a:cubicBezTo>
                <a:pt x="1001" y="1328"/>
                <a:pt x="1001" y="1328"/>
                <a:pt x="1001" y="1328"/>
              </a:cubicBezTo>
              <a:cubicBezTo>
                <a:pt x="1071" y="1298"/>
                <a:pt x="1135" y="1254"/>
                <a:pt x="1189" y="1196"/>
              </a:cubicBezTo>
              <a:cubicBezTo>
                <a:pt x="1247" y="1134"/>
                <a:pt x="1291" y="1060"/>
                <a:pt x="1320" y="976"/>
              </a:cubicBezTo>
              <a:cubicBezTo>
                <a:pt x="1350" y="889"/>
                <a:pt x="1362" y="796"/>
                <a:pt x="1356" y="699"/>
              </a:cubicBezTo>
              <a:close/>
              <a:moveTo>
                <a:pt x="691" y="1383"/>
              </a:moveTo>
              <a:cubicBezTo>
                <a:pt x="687" y="1383"/>
                <a:pt x="682" y="1383"/>
                <a:pt x="677" y="1383"/>
              </a:cubicBezTo>
              <a:cubicBezTo>
                <a:pt x="347" y="1374"/>
                <a:pt x="61" y="1072"/>
                <a:pt x="37" y="710"/>
              </a:cubicBezTo>
              <a:cubicBezTo>
                <a:pt x="21" y="468"/>
                <a:pt x="126" y="261"/>
                <a:pt x="295" y="151"/>
              </a:cubicBezTo>
              <a:cubicBezTo>
                <a:pt x="287" y="158"/>
                <a:pt x="280" y="166"/>
                <a:pt x="272" y="174"/>
              </a:cubicBezTo>
              <a:cubicBezTo>
                <a:pt x="214" y="236"/>
                <a:pt x="170" y="310"/>
                <a:pt x="141" y="395"/>
              </a:cubicBezTo>
              <a:cubicBezTo>
                <a:pt x="111" y="481"/>
                <a:pt x="99" y="574"/>
                <a:pt x="106" y="671"/>
              </a:cubicBezTo>
              <a:cubicBezTo>
                <a:pt x="117" y="853"/>
                <a:pt x="193" y="1026"/>
                <a:pt x="318" y="1158"/>
              </a:cubicBezTo>
              <a:cubicBezTo>
                <a:pt x="444" y="1290"/>
                <a:pt x="606" y="1365"/>
                <a:pt x="772" y="1370"/>
              </a:cubicBezTo>
              <a:cubicBezTo>
                <a:pt x="778" y="1370"/>
                <a:pt x="783" y="1370"/>
                <a:pt x="788" y="1370"/>
              </a:cubicBezTo>
              <a:cubicBezTo>
                <a:pt x="795" y="1370"/>
                <a:pt x="802" y="1370"/>
                <a:pt x="808" y="1370"/>
              </a:cubicBezTo>
              <a:cubicBezTo>
                <a:pt x="771" y="1378"/>
                <a:pt x="732" y="1383"/>
                <a:pt x="691" y="1383"/>
              </a:cubicBezTo>
              <a:close/>
              <a:moveTo>
                <a:pt x="788" y="1342"/>
              </a:moveTo>
              <a:cubicBezTo>
                <a:pt x="783" y="1342"/>
                <a:pt x="778" y="1342"/>
                <a:pt x="773" y="1342"/>
              </a:cubicBezTo>
              <a:cubicBezTo>
                <a:pt x="443" y="1333"/>
                <a:pt x="157" y="1032"/>
                <a:pt x="134" y="669"/>
              </a:cubicBezTo>
              <a:cubicBezTo>
                <a:pt x="110" y="312"/>
                <a:pt x="351" y="28"/>
                <a:pt x="673" y="28"/>
              </a:cubicBezTo>
              <a:cubicBezTo>
                <a:pt x="678" y="28"/>
                <a:pt x="683" y="28"/>
                <a:pt x="688" y="28"/>
              </a:cubicBezTo>
              <a:cubicBezTo>
                <a:pt x="1018" y="37"/>
                <a:pt x="1304" y="338"/>
                <a:pt x="1328" y="701"/>
              </a:cubicBezTo>
              <a:cubicBezTo>
                <a:pt x="1351" y="1058"/>
                <a:pt x="1110" y="1342"/>
                <a:pt x="788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590400</xdr:colOff>
      <xdr:row>0</xdr:row>
      <xdr:rowOff>547920</xdr:rowOff>
    </xdr:from>
    <xdr:to>
      <xdr:col>2</xdr:col>
      <xdr:colOff>892440</xdr:colOff>
      <xdr:row>0</xdr:row>
      <xdr:rowOff>817560</xdr:rowOff>
    </xdr:to>
    <xdr:sp>
      <xdr:nvSpPr>
        <xdr:cNvPr id="101" name="CustomShape 1"/>
        <xdr:cNvSpPr/>
      </xdr:nvSpPr>
      <xdr:spPr>
        <a:xfrm>
          <a:off x="3885840" y="547920"/>
          <a:ext cx="302040" cy="269640"/>
        </a:xfrm>
        <a:custGeom>
          <a:avLst/>
          <a:gdLst/>
          <a:ahLst/>
          <a:rect l="l" t="t" r="r" b="b"/>
          <a:pathLst>
            <a:path w="902" h="968">
              <a:moveTo>
                <a:pt x="884" y="496"/>
              </a:moveTo>
              <a:cubicBezTo>
                <a:pt x="867" y="232"/>
                <a:pt x="659" y="13"/>
                <a:pt x="420" y="7"/>
              </a:cubicBezTo>
              <a:cubicBezTo>
                <a:pt x="180" y="0"/>
                <a:pt x="0" y="209"/>
                <a:pt x="17" y="473"/>
              </a:cubicBezTo>
              <a:cubicBezTo>
                <a:pt x="34" y="736"/>
                <a:pt x="242" y="955"/>
                <a:pt x="482" y="961"/>
              </a:cubicBezTo>
              <a:cubicBezTo>
                <a:pt x="721" y="968"/>
                <a:pt x="902" y="759"/>
                <a:pt x="884" y="496"/>
              </a:cubicBezTo>
              <a:close/>
              <a:moveTo>
                <a:pt x="479" y="918"/>
              </a:moveTo>
              <a:cubicBezTo>
                <a:pt x="261" y="912"/>
                <a:pt x="72" y="713"/>
                <a:pt x="56" y="474"/>
              </a:cubicBezTo>
              <a:cubicBezTo>
                <a:pt x="41" y="234"/>
                <a:pt x="205" y="45"/>
                <a:pt x="422" y="50"/>
              </a:cubicBezTo>
              <a:cubicBezTo>
                <a:pt x="640" y="56"/>
                <a:pt x="829" y="256"/>
                <a:pt x="845" y="495"/>
              </a:cubicBezTo>
              <a:cubicBezTo>
                <a:pt x="860" y="734"/>
                <a:pt x="696" y="923"/>
                <a:pt x="479" y="91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599040</xdr:colOff>
      <xdr:row>0</xdr:row>
      <xdr:rowOff>552600</xdr:rowOff>
    </xdr:from>
    <xdr:to>
      <xdr:col>2</xdr:col>
      <xdr:colOff>887040</xdr:colOff>
      <xdr:row>0</xdr:row>
      <xdr:rowOff>808920</xdr:rowOff>
    </xdr:to>
    <xdr:sp>
      <xdr:nvSpPr>
        <xdr:cNvPr id="102" name="CustomShape 1"/>
        <xdr:cNvSpPr/>
      </xdr:nvSpPr>
      <xdr:spPr>
        <a:xfrm>
          <a:off x="3894480" y="552600"/>
          <a:ext cx="288000" cy="256320"/>
        </a:xfrm>
        <a:custGeom>
          <a:avLst/>
          <a:gdLst/>
          <a:ahLst/>
          <a:rect l="l" t="t" r="r" b="b"/>
          <a:pathLst>
            <a:path w="819" h="878">
              <a:moveTo>
                <a:pt x="381" y="5"/>
              </a:moveTo>
              <a:cubicBezTo>
                <a:pt x="164" y="0"/>
                <a:pt x="0" y="189"/>
                <a:pt x="15" y="429"/>
              </a:cubicBezTo>
              <a:cubicBezTo>
                <a:pt x="31" y="668"/>
                <a:pt x="220" y="867"/>
                <a:pt x="438" y="873"/>
              </a:cubicBezTo>
              <a:cubicBezTo>
                <a:pt x="655" y="878"/>
                <a:pt x="819" y="689"/>
                <a:pt x="804" y="450"/>
              </a:cubicBezTo>
              <a:cubicBezTo>
                <a:pt x="788" y="211"/>
                <a:pt x="599" y="11"/>
                <a:pt x="381" y="5"/>
              </a:cubicBezTo>
              <a:close/>
              <a:moveTo>
                <a:pt x="88" y="656"/>
              </a:moveTo>
              <a:cubicBezTo>
                <a:pt x="47" y="589"/>
                <a:pt x="21" y="511"/>
                <a:pt x="16" y="429"/>
              </a:cubicBezTo>
              <a:cubicBezTo>
                <a:pt x="0" y="190"/>
                <a:pt x="164" y="0"/>
                <a:pt x="381" y="6"/>
              </a:cubicBezTo>
              <a:cubicBezTo>
                <a:pt x="457" y="8"/>
                <a:pt x="529" y="33"/>
                <a:pt x="591" y="75"/>
              </a:cubicBezTo>
              <a:lnTo>
                <a:pt x="88" y="656"/>
              </a:lnTo>
              <a:close/>
              <a:moveTo>
                <a:pt x="208" y="789"/>
              </a:moveTo>
              <a:cubicBezTo>
                <a:pt x="717" y="200"/>
                <a:pt x="717" y="200"/>
                <a:pt x="717" y="200"/>
              </a:cubicBezTo>
              <a:cubicBezTo>
                <a:pt x="730" y="219"/>
                <a:pt x="741" y="239"/>
                <a:pt x="752" y="260"/>
              </a:cubicBezTo>
              <a:cubicBezTo>
                <a:pt x="263" y="824"/>
                <a:pt x="263" y="824"/>
                <a:pt x="263" y="824"/>
              </a:cubicBezTo>
              <a:cubicBezTo>
                <a:pt x="244" y="814"/>
                <a:pt x="226" y="802"/>
                <a:pt x="208" y="789"/>
              </a:cubicBezTo>
              <a:close/>
              <a:moveTo>
                <a:pt x="438" y="872"/>
              </a:moveTo>
              <a:cubicBezTo>
                <a:pt x="411" y="872"/>
                <a:pt x="384" y="868"/>
                <a:pt x="358" y="862"/>
              </a:cubicBezTo>
              <a:cubicBezTo>
                <a:pt x="790" y="363"/>
                <a:pt x="790" y="363"/>
                <a:pt x="790" y="363"/>
              </a:cubicBezTo>
              <a:cubicBezTo>
                <a:pt x="797" y="391"/>
                <a:pt x="801" y="420"/>
                <a:pt x="803" y="450"/>
              </a:cubicBezTo>
              <a:cubicBezTo>
                <a:pt x="819" y="689"/>
                <a:pt x="655" y="878"/>
                <a:pt x="438" y="87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1518840</xdr:colOff>
      <xdr:row>0</xdr:row>
      <xdr:rowOff>180360</xdr:rowOff>
    </xdr:from>
    <xdr:to>
      <xdr:col>3</xdr:col>
      <xdr:colOff>394200</xdr:colOff>
      <xdr:row>0</xdr:row>
      <xdr:rowOff>807840</xdr:rowOff>
    </xdr:to>
    <xdr:sp>
      <xdr:nvSpPr>
        <xdr:cNvPr id="103" name="CustomShape 1"/>
        <xdr:cNvSpPr/>
      </xdr:nvSpPr>
      <xdr:spPr>
        <a:xfrm>
          <a:off x="4814280" y="180360"/>
          <a:ext cx="504720" cy="627480"/>
        </a:xfrm>
        <a:custGeom>
          <a:avLst/>
          <a:gdLst/>
          <a:ahLst/>
          <a:rect l="l" t="t" r="r" b="b"/>
          <a:pathLst>
            <a:path w="227" h="340">
              <a:moveTo>
                <a:pt x="227" y="318"/>
              </a:moveTo>
              <a:cubicBezTo>
                <a:pt x="227" y="330"/>
                <a:pt x="216" y="340"/>
                <a:pt x="204" y="340"/>
              </a:cubicBezTo>
              <a:cubicBezTo>
                <a:pt x="23" y="340"/>
                <a:pt x="23" y="340"/>
                <a:pt x="23" y="340"/>
              </a:cubicBezTo>
              <a:cubicBezTo>
                <a:pt x="10" y="340"/>
                <a:pt x="0" y="330"/>
                <a:pt x="0" y="318"/>
              </a:cubicBezTo>
              <a:cubicBezTo>
                <a:pt x="0" y="23"/>
                <a:pt x="0" y="23"/>
                <a:pt x="0" y="23"/>
              </a:cubicBezTo>
              <a:cubicBezTo>
                <a:pt x="0" y="10"/>
                <a:pt x="10" y="0"/>
                <a:pt x="23" y="0"/>
              </a:cubicBezTo>
              <a:cubicBezTo>
                <a:pt x="204" y="0"/>
                <a:pt x="204" y="0"/>
                <a:pt x="204" y="0"/>
              </a:cubicBezTo>
              <a:cubicBezTo>
                <a:pt x="216" y="0"/>
                <a:pt x="227" y="10"/>
                <a:pt x="227" y="23"/>
              </a:cubicBezTo>
              <a:lnTo>
                <a:pt x="227" y="318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1521000</xdr:colOff>
      <xdr:row>0</xdr:row>
      <xdr:rowOff>452520</xdr:rowOff>
    </xdr:from>
    <xdr:to>
      <xdr:col>2</xdr:col>
      <xdr:colOff>1600560</xdr:colOff>
      <xdr:row>0</xdr:row>
      <xdr:rowOff>516960</xdr:rowOff>
    </xdr:to>
    <xdr:sp>
      <xdr:nvSpPr>
        <xdr:cNvPr id="104" name="CustomShape 1"/>
        <xdr:cNvSpPr/>
      </xdr:nvSpPr>
      <xdr:spPr>
        <a:xfrm>
          <a:off x="4816440" y="452520"/>
          <a:ext cx="79560" cy="64440"/>
        </a:xfrm>
        <a:custGeom>
          <a:avLst/>
          <a:gdLst/>
          <a:ah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5"/>
                <a:pt x="30" y="35"/>
              </a:cubicBezTo>
              <a:cubicBezTo>
                <a:pt x="5" y="35"/>
                <a:pt x="5" y="35"/>
                <a:pt x="5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1627200</xdr:colOff>
      <xdr:row>0</xdr:row>
      <xdr:rowOff>466560</xdr:rowOff>
    </xdr:from>
    <xdr:to>
      <xdr:col>3</xdr:col>
      <xdr:colOff>77400</xdr:colOff>
      <xdr:row>0</xdr:row>
      <xdr:rowOff>531000</xdr:rowOff>
    </xdr:to>
    <xdr:sp>
      <xdr:nvSpPr>
        <xdr:cNvPr id="105" name="CustomShape 1"/>
        <xdr:cNvSpPr/>
      </xdr:nvSpPr>
      <xdr:spPr>
        <a:xfrm>
          <a:off x="4922640" y="466560"/>
          <a:ext cx="79560" cy="64440"/>
        </a:xfrm>
        <a:custGeom>
          <a:avLst/>
          <a:gdLst/>
          <a:ah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104040</xdr:colOff>
      <xdr:row>0</xdr:row>
      <xdr:rowOff>480240</xdr:rowOff>
    </xdr:from>
    <xdr:to>
      <xdr:col>3</xdr:col>
      <xdr:colOff>186480</xdr:colOff>
      <xdr:row>0</xdr:row>
      <xdr:rowOff>544680</xdr:rowOff>
    </xdr:to>
    <xdr:sp>
      <xdr:nvSpPr>
        <xdr:cNvPr id="106" name="CustomShape 1"/>
        <xdr:cNvSpPr/>
      </xdr:nvSpPr>
      <xdr:spPr>
        <a:xfrm>
          <a:off x="5028840" y="480240"/>
          <a:ext cx="82440" cy="64440"/>
        </a:xfrm>
        <a:custGeom>
          <a:avLst/>
          <a:gdLst/>
          <a:ahLst/>
          <a:rect l="l" t="t" r="r" b="b"/>
          <a:pathLst>
            <a:path w="37" h="35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3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213120</xdr:colOff>
      <xdr:row>0</xdr:row>
      <xdr:rowOff>494640</xdr:rowOff>
    </xdr:from>
    <xdr:to>
      <xdr:col>3</xdr:col>
      <xdr:colOff>292680</xdr:colOff>
      <xdr:row>0</xdr:row>
      <xdr:rowOff>601200</xdr:rowOff>
    </xdr:to>
    <xdr:sp>
      <xdr:nvSpPr>
        <xdr:cNvPr id="107" name="CustomShape 1"/>
        <xdr:cNvSpPr/>
      </xdr:nvSpPr>
      <xdr:spPr>
        <a:xfrm>
          <a:off x="5137920" y="494640"/>
          <a:ext cx="79560" cy="106560"/>
        </a:xfrm>
        <a:custGeom>
          <a:avLst/>
          <a:gdLst/>
          <a:ahLst/>
          <a:rect l="l" t="t" r="r" b="b"/>
          <a:pathLst>
            <a:path w="36" h="58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52"/>
                <a:pt x="36" y="52"/>
                <a:pt x="36" y="52"/>
              </a:cubicBezTo>
              <a:cubicBezTo>
                <a:pt x="36" y="55"/>
                <a:pt x="33" y="58"/>
                <a:pt x="30" y="58"/>
              </a:cubicBezTo>
              <a:cubicBezTo>
                <a:pt x="5" y="58"/>
                <a:pt x="5" y="58"/>
                <a:pt x="5" y="58"/>
              </a:cubicBezTo>
              <a:cubicBezTo>
                <a:pt x="2" y="58"/>
                <a:pt x="0" y="55"/>
                <a:pt x="0" y="52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191520</xdr:colOff>
      <xdr:row>0</xdr:row>
      <xdr:rowOff>614880</xdr:rowOff>
    </xdr:from>
    <xdr:to>
      <xdr:col>3</xdr:col>
      <xdr:colOff>271080</xdr:colOff>
      <xdr:row>0</xdr:row>
      <xdr:rowOff>722880</xdr:rowOff>
    </xdr:to>
    <xdr:sp>
      <xdr:nvSpPr>
        <xdr:cNvPr id="108" name="CustomShape 1"/>
        <xdr:cNvSpPr/>
      </xdr:nvSpPr>
      <xdr:spPr>
        <a:xfrm>
          <a:off x="5116320" y="614880"/>
          <a:ext cx="79560" cy="108000"/>
        </a:xfrm>
        <a:custGeom>
          <a:avLst/>
          <a:gdLst/>
          <a:ahLst/>
          <a:rect l="l" t="t" r="r" b="b"/>
          <a:pathLst>
            <a:path w="36" h="59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53"/>
                <a:pt x="36" y="53"/>
                <a:pt x="36" y="53"/>
              </a:cubicBezTo>
              <a:cubicBezTo>
                <a:pt x="36" y="56"/>
                <a:pt x="33" y="59"/>
                <a:pt x="30" y="59"/>
              </a:cubicBezTo>
              <a:cubicBezTo>
                <a:pt x="5" y="59"/>
                <a:pt x="5" y="59"/>
                <a:pt x="5" y="59"/>
              </a:cubicBezTo>
              <a:cubicBezTo>
                <a:pt x="2" y="59"/>
                <a:pt x="0" y="56"/>
                <a:pt x="0" y="53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1506600</xdr:colOff>
      <xdr:row>0</xdr:row>
      <xdr:rowOff>533160</xdr:rowOff>
    </xdr:from>
    <xdr:to>
      <xdr:col>2</xdr:col>
      <xdr:colOff>1586160</xdr:colOff>
      <xdr:row>0</xdr:row>
      <xdr:rowOff>598320</xdr:rowOff>
    </xdr:to>
    <xdr:sp>
      <xdr:nvSpPr>
        <xdr:cNvPr id="109" name="CustomShape 1"/>
        <xdr:cNvSpPr/>
      </xdr:nvSpPr>
      <xdr:spPr>
        <a:xfrm>
          <a:off x="4802040" y="533160"/>
          <a:ext cx="79560" cy="65160"/>
        </a:xfrm>
        <a:custGeom>
          <a:avLst/>
          <a:gdLst/>
          <a:ah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1612800</xdr:colOff>
      <xdr:row>0</xdr:row>
      <xdr:rowOff>546840</xdr:rowOff>
    </xdr:from>
    <xdr:to>
      <xdr:col>3</xdr:col>
      <xdr:colOff>63000</xdr:colOff>
      <xdr:row>0</xdr:row>
      <xdr:rowOff>612000</xdr:rowOff>
    </xdr:to>
    <xdr:sp>
      <xdr:nvSpPr>
        <xdr:cNvPr id="110" name="CustomShape 1"/>
        <xdr:cNvSpPr/>
      </xdr:nvSpPr>
      <xdr:spPr>
        <a:xfrm>
          <a:off x="4908240" y="546840"/>
          <a:ext cx="79560" cy="65160"/>
        </a:xfrm>
        <a:custGeom>
          <a:avLst/>
          <a:gdLst/>
          <a:ah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89640</xdr:colOff>
      <xdr:row>0</xdr:row>
      <xdr:rowOff>560880</xdr:rowOff>
    </xdr:from>
    <xdr:to>
      <xdr:col>3</xdr:col>
      <xdr:colOff>172080</xdr:colOff>
      <xdr:row>0</xdr:row>
      <xdr:rowOff>626040</xdr:rowOff>
    </xdr:to>
    <xdr:sp>
      <xdr:nvSpPr>
        <xdr:cNvPr id="111" name="CustomShape 1"/>
        <xdr:cNvSpPr/>
      </xdr:nvSpPr>
      <xdr:spPr>
        <a:xfrm>
          <a:off x="5014440" y="560880"/>
          <a:ext cx="82440" cy="65160"/>
        </a:xfrm>
        <a:custGeom>
          <a:avLst/>
          <a:gdLst/>
          <a:ahLst/>
          <a:rect l="l" t="t" r="r" b="b"/>
          <a:pathLst>
            <a:path w="37" h="36">
              <a:moveTo>
                <a:pt x="0" y="6"/>
              </a:moveTo>
              <a:cubicBezTo>
                <a:pt x="0" y="3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3"/>
                <a:pt x="37" y="6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1491840</xdr:colOff>
      <xdr:row>0</xdr:row>
      <xdr:rowOff>614880</xdr:rowOff>
    </xdr:from>
    <xdr:to>
      <xdr:col>2</xdr:col>
      <xdr:colOff>1571400</xdr:colOff>
      <xdr:row>0</xdr:row>
      <xdr:rowOff>680040</xdr:rowOff>
    </xdr:to>
    <xdr:sp>
      <xdr:nvSpPr>
        <xdr:cNvPr id="112" name="CustomShape 1"/>
        <xdr:cNvSpPr/>
      </xdr:nvSpPr>
      <xdr:spPr>
        <a:xfrm>
          <a:off x="4787280" y="614880"/>
          <a:ext cx="79560" cy="65160"/>
        </a:xfrm>
        <a:custGeom>
          <a:avLst/>
          <a:gdLst/>
          <a:ah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1598040</xdr:colOff>
      <xdr:row>0</xdr:row>
      <xdr:rowOff>628920</xdr:rowOff>
    </xdr:from>
    <xdr:to>
      <xdr:col>3</xdr:col>
      <xdr:colOff>48240</xdr:colOff>
      <xdr:row>0</xdr:row>
      <xdr:rowOff>694080</xdr:rowOff>
    </xdr:to>
    <xdr:sp>
      <xdr:nvSpPr>
        <xdr:cNvPr id="113" name="CustomShape 1"/>
        <xdr:cNvSpPr/>
      </xdr:nvSpPr>
      <xdr:spPr>
        <a:xfrm>
          <a:off x="4893480" y="628920"/>
          <a:ext cx="79560" cy="65160"/>
        </a:xfrm>
        <a:custGeom>
          <a:avLst/>
          <a:gdLst/>
          <a:ah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74880</xdr:colOff>
      <xdr:row>0</xdr:row>
      <xdr:rowOff>642600</xdr:rowOff>
    </xdr:from>
    <xdr:to>
      <xdr:col>3</xdr:col>
      <xdr:colOff>157320</xdr:colOff>
      <xdr:row>0</xdr:row>
      <xdr:rowOff>707760</xdr:rowOff>
    </xdr:to>
    <xdr:sp>
      <xdr:nvSpPr>
        <xdr:cNvPr id="114" name="CustomShape 1"/>
        <xdr:cNvSpPr/>
      </xdr:nvSpPr>
      <xdr:spPr>
        <a:xfrm>
          <a:off x="4999680" y="642600"/>
          <a:ext cx="82440" cy="65160"/>
        </a:xfrm>
        <a:custGeom>
          <a:avLst/>
          <a:gdLst/>
          <a:ahLst/>
          <a:rect l="l" t="t" r="r" b="b"/>
          <a:pathLst>
            <a:path w="37" h="36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1561680</xdr:colOff>
      <xdr:row>0</xdr:row>
      <xdr:rowOff>228600</xdr:rowOff>
    </xdr:from>
    <xdr:to>
      <xdr:col>3</xdr:col>
      <xdr:colOff>336240</xdr:colOff>
      <xdr:row>0</xdr:row>
      <xdr:rowOff>433080</xdr:rowOff>
    </xdr:to>
    <xdr:sp>
      <xdr:nvSpPr>
        <xdr:cNvPr id="115" name="CustomShape 1"/>
        <xdr:cNvSpPr/>
      </xdr:nvSpPr>
      <xdr:spPr>
        <a:xfrm>
          <a:off x="4857120" y="228600"/>
          <a:ext cx="403920" cy="204480"/>
        </a:xfrm>
        <a:custGeom>
          <a:avLst/>
          <a:gdLst/>
          <a:ahLst/>
          <a:rect l="l" t="t" r="r" b="b"/>
          <a:pathLst>
            <a:path w="181" h="111">
              <a:moveTo>
                <a:pt x="181" y="105"/>
              </a:moveTo>
              <a:cubicBezTo>
                <a:pt x="181" y="108"/>
                <a:pt x="178" y="111"/>
                <a:pt x="175" y="111"/>
              </a:cubicBezTo>
              <a:cubicBezTo>
                <a:pt x="5" y="111"/>
                <a:pt x="5" y="111"/>
                <a:pt x="5" y="111"/>
              </a:cubicBezTo>
              <a:cubicBezTo>
                <a:pt x="2" y="111"/>
                <a:pt x="0" y="108"/>
                <a:pt x="0" y="105"/>
              </a:cubicBezTo>
              <a:cubicBezTo>
                <a:pt x="0" y="5"/>
                <a:pt x="0" y="5"/>
                <a:pt x="0" y="5"/>
              </a:cubicBezTo>
              <a:cubicBezTo>
                <a:pt x="0" y="2"/>
                <a:pt x="2" y="0"/>
                <a:pt x="5" y="0"/>
              </a:cubicBezTo>
              <a:cubicBezTo>
                <a:pt x="175" y="0"/>
                <a:pt x="175" y="0"/>
                <a:pt x="175" y="0"/>
              </a:cubicBezTo>
              <a:cubicBezTo>
                <a:pt x="178" y="0"/>
                <a:pt x="181" y="2"/>
                <a:pt x="181" y="5"/>
              </a:cubicBezTo>
              <a:lnTo>
                <a:pt x="181" y="10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770040</xdr:colOff>
      <xdr:row>0</xdr:row>
      <xdr:rowOff>412920</xdr:rowOff>
    </xdr:from>
    <xdr:to>
      <xdr:col>4</xdr:col>
      <xdr:colOff>65880</xdr:colOff>
      <xdr:row>0</xdr:row>
      <xdr:rowOff>686520</xdr:rowOff>
    </xdr:to>
    <xdr:sp>
      <xdr:nvSpPr>
        <xdr:cNvPr id="116" name="CustomShape 1"/>
        <xdr:cNvSpPr/>
      </xdr:nvSpPr>
      <xdr:spPr>
        <a:xfrm>
          <a:off x="5694840" y="412920"/>
          <a:ext cx="604800" cy="273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787320</xdr:colOff>
      <xdr:row>0</xdr:row>
      <xdr:rowOff>440280</xdr:rowOff>
    </xdr:from>
    <xdr:to>
      <xdr:col>4</xdr:col>
      <xdr:colOff>32040</xdr:colOff>
      <xdr:row>0</xdr:row>
      <xdr:rowOff>668880</xdr:rowOff>
    </xdr:to>
    <xdr:sp>
      <xdr:nvSpPr>
        <xdr:cNvPr id="117" name="CustomShape 1"/>
        <xdr:cNvSpPr/>
      </xdr:nvSpPr>
      <xdr:spPr>
        <a:xfrm>
          <a:off x="5712120" y="440280"/>
          <a:ext cx="553680" cy="22860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961920</xdr:colOff>
      <xdr:row>0</xdr:row>
      <xdr:rowOff>528480</xdr:rowOff>
    </xdr:from>
    <xdr:to>
      <xdr:col>3</xdr:col>
      <xdr:colOff>1126800</xdr:colOff>
      <xdr:row>0</xdr:row>
      <xdr:rowOff>670680</xdr:rowOff>
    </xdr:to>
    <xdr:sp>
      <xdr:nvSpPr>
        <xdr:cNvPr id="118" name="CustomShape 1"/>
        <xdr:cNvSpPr/>
      </xdr:nvSpPr>
      <xdr:spPr>
        <a:xfrm>
          <a:off x="5886720" y="528480"/>
          <a:ext cx="164880" cy="14220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1158840</xdr:colOff>
      <xdr:row>0</xdr:row>
      <xdr:rowOff>623880</xdr:rowOff>
    </xdr:from>
    <xdr:to>
      <xdr:col>3</xdr:col>
      <xdr:colOff>1217880</xdr:colOff>
      <xdr:row>0</xdr:row>
      <xdr:rowOff>676800</xdr:rowOff>
    </xdr:to>
    <xdr:sp>
      <xdr:nvSpPr>
        <xdr:cNvPr id="119" name="CustomShape 1"/>
        <xdr:cNvSpPr/>
      </xdr:nvSpPr>
      <xdr:spPr>
        <a:xfrm>
          <a:off x="6083640" y="623880"/>
          <a:ext cx="59040" cy="529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0</xdr:row>
      <xdr:rowOff>543600</xdr:rowOff>
    </xdr:from>
    <xdr:to>
      <xdr:col>3</xdr:col>
      <xdr:colOff>897120</xdr:colOff>
      <xdr:row>0</xdr:row>
      <xdr:rowOff>596520</xdr:rowOff>
    </xdr:to>
    <xdr:sp>
      <xdr:nvSpPr>
        <xdr:cNvPr id="120" name="CustomShape 1"/>
        <xdr:cNvSpPr/>
      </xdr:nvSpPr>
      <xdr:spPr>
        <a:xfrm>
          <a:off x="5762880" y="543600"/>
          <a:ext cx="59040" cy="529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942120</xdr:colOff>
      <xdr:row>0</xdr:row>
      <xdr:rowOff>280800</xdr:rowOff>
    </xdr:from>
    <xdr:to>
      <xdr:col>4</xdr:col>
      <xdr:colOff>214560</xdr:colOff>
      <xdr:row>0</xdr:row>
      <xdr:rowOff>565200</xdr:rowOff>
    </xdr:to>
    <xdr:sp>
      <xdr:nvSpPr>
        <xdr:cNvPr id="121" name="CustomShape 1"/>
        <xdr:cNvSpPr/>
      </xdr:nvSpPr>
      <xdr:spPr>
        <a:xfrm>
          <a:off x="5866920" y="280800"/>
          <a:ext cx="581400" cy="284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947520</xdr:colOff>
      <xdr:row>0</xdr:row>
      <xdr:rowOff>311760</xdr:rowOff>
    </xdr:from>
    <xdr:to>
      <xdr:col>4</xdr:col>
      <xdr:colOff>170640</xdr:colOff>
      <xdr:row>0</xdr:row>
      <xdr:rowOff>549720</xdr:rowOff>
    </xdr:to>
    <xdr:sp>
      <xdr:nvSpPr>
        <xdr:cNvPr id="122" name="CustomShape 1"/>
        <xdr:cNvSpPr/>
      </xdr:nvSpPr>
      <xdr:spPr>
        <a:xfrm>
          <a:off x="5872320" y="311760"/>
          <a:ext cx="532080" cy="23796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1076040</xdr:colOff>
      <xdr:row>0</xdr:row>
      <xdr:rowOff>445680</xdr:rowOff>
    </xdr:from>
    <xdr:to>
      <xdr:col>3</xdr:col>
      <xdr:colOff>1234440</xdr:colOff>
      <xdr:row>0</xdr:row>
      <xdr:rowOff>593640</xdr:rowOff>
    </xdr:to>
    <xdr:sp>
      <xdr:nvSpPr>
        <xdr:cNvPr id="123" name="CustomShape 1"/>
        <xdr:cNvSpPr/>
      </xdr:nvSpPr>
      <xdr:spPr>
        <a:xfrm>
          <a:off x="6000840" y="445680"/>
          <a:ext cx="158400" cy="1479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1222920</xdr:colOff>
      <xdr:row>0</xdr:row>
      <xdr:rowOff>592920</xdr:rowOff>
    </xdr:from>
    <xdr:to>
      <xdr:col>3</xdr:col>
      <xdr:colOff>1279440</xdr:colOff>
      <xdr:row>0</xdr:row>
      <xdr:rowOff>648000</xdr:rowOff>
    </xdr:to>
    <xdr:sp>
      <xdr:nvSpPr>
        <xdr:cNvPr id="124" name="CustomShape 1"/>
        <xdr:cNvSpPr/>
      </xdr:nvSpPr>
      <xdr:spPr>
        <a:xfrm>
          <a:off x="6147720" y="592920"/>
          <a:ext cx="56520" cy="550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953640</xdr:colOff>
      <xdr:row>0</xdr:row>
      <xdr:rowOff>423720</xdr:rowOff>
    </xdr:from>
    <xdr:to>
      <xdr:col>3</xdr:col>
      <xdr:colOff>1010160</xdr:colOff>
      <xdr:row>0</xdr:row>
      <xdr:rowOff>478800</xdr:rowOff>
    </xdr:to>
    <xdr:sp>
      <xdr:nvSpPr>
        <xdr:cNvPr id="125" name="CustomShape 1"/>
        <xdr:cNvSpPr/>
      </xdr:nvSpPr>
      <xdr:spPr>
        <a:xfrm>
          <a:off x="5878440" y="423720"/>
          <a:ext cx="56520" cy="550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1169640</xdr:colOff>
      <xdr:row>0</xdr:row>
      <xdr:rowOff>178920</xdr:rowOff>
    </xdr:from>
    <xdr:to>
      <xdr:col>4</xdr:col>
      <xdr:colOff>409320</xdr:colOff>
      <xdr:row>0</xdr:row>
      <xdr:rowOff>480240</xdr:rowOff>
    </xdr:to>
    <xdr:sp>
      <xdr:nvSpPr>
        <xdr:cNvPr id="126" name="CustomShape 1"/>
        <xdr:cNvSpPr/>
      </xdr:nvSpPr>
      <xdr:spPr>
        <a:xfrm>
          <a:off x="6094440" y="178920"/>
          <a:ext cx="548640" cy="301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1161360</xdr:colOff>
      <xdr:row>0</xdr:row>
      <xdr:rowOff>209520</xdr:rowOff>
    </xdr:from>
    <xdr:to>
      <xdr:col>4</xdr:col>
      <xdr:colOff>354600</xdr:colOff>
      <xdr:row>0</xdr:row>
      <xdr:rowOff>461880</xdr:rowOff>
    </xdr:to>
    <xdr:sp>
      <xdr:nvSpPr>
        <xdr:cNvPr id="127" name="CustomShape 1"/>
        <xdr:cNvSpPr/>
      </xdr:nvSpPr>
      <xdr:spPr>
        <a:xfrm>
          <a:off x="6086160" y="209520"/>
          <a:ext cx="502200" cy="25236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1224000</xdr:colOff>
      <xdr:row>0</xdr:row>
      <xdr:rowOff>374040</xdr:rowOff>
    </xdr:from>
    <xdr:to>
      <xdr:col>4</xdr:col>
      <xdr:colOff>64440</xdr:colOff>
      <xdr:row>0</xdr:row>
      <xdr:rowOff>531000</xdr:rowOff>
    </xdr:to>
    <xdr:sp>
      <xdr:nvSpPr>
        <xdr:cNvPr id="128" name="CustomShape 1"/>
        <xdr:cNvSpPr/>
      </xdr:nvSpPr>
      <xdr:spPr>
        <a:xfrm>
          <a:off x="6148800" y="374040"/>
          <a:ext cx="149400" cy="1569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1297800</xdr:colOff>
      <xdr:row>0</xdr:row>
      <xdr:rowOff>556920</xdr:rowOff>
    </xdr:from>
    <xdr:to>
      <xdr:col>4</xdr:col>
      <xdr:colOff>42120</xdr:colOff>
      <xdr:row>0</xdr:row>
      <xdr:rowOff>615240</xdr:rowOff>
    </xdr:to>
    <xdr:sp>
      <xdr:nvSpPr>
        <xdr:cNvPr id="129" name="CustomShape 1"/>
        <xdr:cNvSpPr/>
      </xdr:nvSpPr>
      <xdr:spPr>
        <a:xfrm>
          <a:off x="6222600" y="556920"/>
          <a:ext cx="53280" cy="583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1119240</xdr:colOff>
      <xdr:row>0</xdr:row>
      <xdr:rowOff>315720</xdr:rowOff>
    </xdr:from>
    <xdr:to>
      <xdr:col>3</xdr:col>
      <xdr:colOff>1172520</xdr:colOff>
      <xdr:row>0</xdr:row>
      <xdr:rowOff>374040</xdr:rowOff>
    </xdr:to>
    <xdr:sp>
      <xdr:nvSpPr>
        <xdr:cNvPr id="130" name="CustomShape 1"/>
        <xdr:cNvSpPr/>
      </xdr:nvSpPr>
      <xdr:spPr>
        <a:xfrm>
          <a:off x="6044040" y="315720"/>
          <a:ext cx="53280" cy="583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78840</xdr:colOff>
      <xdr:row>0</xdr:row>
      <xdr:rowOff>412200</xdr:rowOff>
    </xdr:from>
    <xdr:to>
      <xdr:col>4</xdr:col>
      <xdr:colOff>429840</xdr:colOff>
      <xdr:row>0</xdr:row>
      <xdr:rowOff>818640</xdr:rowOff>
    </xdr:to>
    <xdr:sp>
      <xdr:nvSpPr>
        <xdr:cNvPr id="131" name="CustomShape 1"/>
        <xdr:cNvSpPr/>
      </xdr:nvSpPr>
      <xdr:spPr>
        <a:xfrm>
          <a:off x="6312600" y="412200"/>
          <a:ext cx="351000" cy="406440"/>
        </a:xfrm>
        <a:custGeom>
          <a:avLst/>
          <a:gdLst/>
          <a:ahLst/>
          <a:rect l="l" t="t" r="r" b="b"/>
          <a:pathLst>
            <a:path w="290" h="391">
              <a:moveTo>
                <a:pt x="0" y="0"/>
              </a:moveTo>
              <a:lnTo>
                <a:pt x="0" y="391"/>
              </a:lnTo>
              <a:lnTo>
                <a:pt x="34" y="365"/>
              </a:lnTo>
              <a:lnTo>
                <a:pt x="73" y="388"/>
              </a:lnTo>
              <a:lnTo>
                <a:pt x="107" y="362"/>
              </a:lnTo>
              <a:lnTo>
                <a:pt x="146" y="385"/>
              </a:lnTo>
              <a:lnTo>
                <a:pt x="179" y="359"/>
              </a:lnTo>
              <a:lnTo>
                <a:pt x="218" y="382"/>
              </a:lnTo>
              <a:lnTo>
                <a:pt x="251" y="356"/>
              </a:lnTo>
              <a:lnTo>
                <a:pt x="290" y="379"/>
              </a:lnTo>
              <a:lnTo>
                <a:pt x="290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110160</xdr:colOff>
      <xdr:row>0</xdr:row>
      <xdr:rowOff>458280</xdr:rowOff>
    </xdr:from>
    <xdr:to>
      <xdr:col>4</xdr:col>
      <xdr:colOff>385920</xdr:colOff>
      <xdr:row>0</xdr:row>
      <xdr:rowOff>487800</xdr:rowOff>
    </xdr:to>
    <xdr:sp>
      <xdr:nvSpPr>
        <xdr:cNvPr id="132" name="CustomShape 1"/>
        <xdr:cNvSpPr/>
      </xdr:nvSpPr>
      <xdr:spPr>
        <a:xfrm>
          <a:off x="6343920" y="458280"/>
          <a:ext cx="2757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100440</xdr:colOff>
      <xdr:row>0</xdr:row>
      <xdr:rowOff>522360</xdr:rowOff>
    </xdr:from>
    <xdr:to>
      <xdr:col>4</xdr:col>
      <xdr:colOff>376200</xdr:colOff>
      <xdr:row>0</xdr:row>
      <xdr:rowOff>551880</xdr:rowOff>
    </xdr:to>
    <xdr:sp>
      <xdr:nvSpPr>
        <xdr:cNvPr id="133" name="CustomShape 1"/>
        <xdr:cNvSpPr/>
      </xdr:nvSpPr>
      <xdr:spPr>
        <a:xfrm>
          <a:off x="6334200" y="522360"/>
          <a:ext cx="2757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91080</xdr:colOff>
      <xdr:row>0</xdr:row>
      <xdr:rowOff>586080</xdr:rowOff>
    </xdr:from>
    <xdr:to>
      <xdr:col>4</xdr:col>
      <xdr:colOff>366840</xdr:colOff>
      <xdr:row>0</xdr:row>
      <xdr:rowOff>615600</xdr:rowOff>
    </xdr:to>
    <xdr:sp>
      <xdr:nvSpPr>
        <xdr:cNvPr id="134" name="CustomShape 1"/>
        <xdr:cNvSpPr/>
      </xdr:nvSpPr>
      <xdr:spPr>
        <a:xfrm>
          <a:off x="6324840" y="586080"/>
          <a:ext cx="2757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81360</xdr:colOff>
      <xdr:row>0</xdr:row>
      <xdr:rowOff>650160</xdr:rowOff>
    </xdr:from>
    <xdr:to>
      <xdr:col>4</xdr:col>
      <xdr:colOff>357120</xdr:colOff>
      <xdr:row>0</xdr:row>
      <xdr:rowOff>679680</xdr:rowOff>
    </xdr:to>
    <xdr:sp>
      <xdr:nvSpPr>
        <xdr:cNvPr id="135" name="CustomShape 1"/>
        <xdr:cNvSpPr/>
      </xdr:nvSpPr>
      <xdr:spPr>
        <a:xfrm>
          <a:off x="6315120" y="650160"/>
          <a:ext cx="2757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209160</xdr:colOff>
      <xdr:row>0</xdr:row>
      <xdr:rowOff>729720</xdr:rowOff>
    </xdr:from>
    <xdr:to>
      <xdr:col>4</xdr:col>
      <xdr:colOff>346680</xdr:colOff>
      <xdr:row>0</xdr:row>
      <xdr:rowOff>758160</xdr:rowOff>
    </xdr:to>
    <xdr:sp>
      <xdr:nvSpPr>
        <xdr:cNvPr id="136" name="CustomShape 1"/>
        <xdr:cNvSpPr/>
      </xdr:nvSpPr>
      <xdr:spPr>
        <a:xfrm>
          <a:off x="6442920" y="729720"/>
          <a:ext cx="137520" cy="28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321840</xdr:colOff>
      <xdr:row>0</xdr:row>
      <xdr:rowOff>575280</xdr:rowOff>
    </xdr:from>
    <xdr:to>
      <xdr:col>3</xdr:col>
      <xdr:colOff>861120</xdr:colOff>
      <xdr:row>0</xdr:row>
      <xdr:rowOff>872640</xdr:rowOff>
    </xdr:to>
    <xdr:sp>
      <xdr:nvSpPr>
        <xdr:cNvPr id="137" name="CustomShape 1"/>
        <xdr:cNvSpPr/>
      </xdr:nvSpPr>
      <xdr:spPr>
        <a:xfrm>
          <a:off x="5246640" y="575280"/>
          <a:ext cx="539280" cy="297360"/>
        </a:xfrm>
        <a:custGeom>
          <a:avLst/>
          <a:gdLst/>
          <a:ahLst/>
          <a:rect l="l" t="t" r="r" b="b"/>
          <a:pathLst>
            <a:path w="1021" h="653">
              <a:moveTo>
                <a:pt x="1021" y="605"/>
              </a:moveTo>
              <a:cubicBezTo>
                <a:pt x="1021" y="632"/>
                <a:pt x="1000" y="653"/>
                <a:pt x="973" y="653"/>
              </a:cubicBezTo>
              <a:cubicBezTo>
                <a:pt x="48" y="653"/>
                <a:pt x="48" y="653"/>
                <a:pt x="48" y="653"/>
              </a:cubicBezTo>
              <a:cubicBezTo>
                <a:pt x="21" y="653"/>
                <a:pt x="0" y="632"/>
                <a:pt x="0" y="605"/>
              </a:cubicBezTo>
              <a:cubicBezTo>
                <a:pt x="0" y="48"/>
                <a:pt x="0" y="48"/>
                <a:pt x="0" y="48"/>
              </a:cubicBezTo>
              <a:cubicBezTo>
                <a:pt x="0" y="21"/>
                <a:pt x="21" y="0"/>
                <a:pt x="48" y="0"/>
              </a:cubicBezTo>
              <a:cubicBezTo>
                <a:pt x="973" y="0"/>
                <a:pt x="973" y="0"/>
                <a:pt x="973" y="0"/>
              </a:cubicBezTo>
              <a:cubicBezTo>
                <a:pt x="1000" y="0"/>
                <a:pt x="1021" y="21"/>
                <a:pt x="1021" y="48"/>
              </a:cubicBezTo>
              <a:lnTo>
                <a:pt x="1021" y="60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335880</xdr:colOff>
      <xdr:row>0</xdr:row>
      <xdr:rowOff>653760</xdr:rowOff>
    </xdr:from>
    <xdr:to>
      <xdr:col>3</xdr:col>
      <xdr:colOff>875160</xdr:colOff>
      <xdr:row>0</xdr:row>
      <xdr:rowOff>702360</xdr:rowOff>
    </xdr:to>
    <xdr:sp>
      <xdr:nvSpPr>
        <xdr:cNvPr id="138" name="CustomShape 1"/>
        <xdr:cNvSpPr/>
      </xdr:nvSpPr>
      <xdr:spPr>
        <a:xfrm>
          <a:off x="5260680" y="653760"/>
          <a:ext cx="539280" cy="48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384840</xdr:colOff>
      <xdr:row>0</xdr:row>
      <xdr:rowOff>716400</xdr:rowOff>
    </xdr:from>
    <xdr:to>
      <xdr:col>3</xdr:col>
      <xdr:colOff>575280</xdr:colOff>
      <xdr:row>0</xdr:row>
      <xdr:rowOff>749160</xdr:rowOff>
    </xdr:to>
    <xdr:sp>
      <xdr:nvSpPr>
        <xdr:cNvPr id="139" name="CustomShape 1"/>
        <xdr:cNvSpPr/>
      </xdr:nvSpPr>
      <xdr:spPr>
        <a:xfrm>
          <a:off x="5309640" y="716400"/>
          <a:ext cx="190440" cy="32760"/>
        </a:xfrm>
        <a:custGeom>
          <a:avLst/>
          <a:gdLst/>
          <a:ahLst/>
          <a:rect l="l" t="t" r="r" b="b"/>
          <a:pathLst>
            <a:path w="363" h="72">
              <a:moveTo>
                <a:pt x="363" y="50"/>
              </a:moveTo>
              <a:cubicBezTo>
                <a:pt x="363" y="62"/>
                <a:pt x="353" y="72"/>
                <a:pt x="340" y="72"/>
              </a:cubicBezTo>
              <a:cubicBezTo>
                <a:pt x="23" y="72"/>
                <a:pt x="23" y="72"/>
                <a:pt x="23" y="72"/>
              </a:cubicBezTo>
              <a:cubicBezTo>
                <a:pt x="11" y="72"/>
                <a:pt x="0" y="62"/>
                <a:pt x="0" y="50"/>
              </a:cubicBezTo>
              <a:cubicBezTo>
                <a:pt x="0" y="23"/>
                <a:pt x="0" y="23"/>
                <a:pt x="0" y="23"/>
              </a:cubicBezTo>
              <a:cubicBezTo>
                <a:pt x="0" y="11"/>
                <a:pt x="11" y="0"/>
                <a:pt x="23" y="0"/>
              </a:cubicBezTo>
              <a:cubicBezTo>
                <a:pt x="340" y="0"/>
                <a:pt x="340" y="0"/>
                <a:pt x="340" y="0"/>
              </a:cubicBezTo>
              <a:cubicBezTo>
                <a:pt x="353" y="0"/>
                <a:pt x="363" y="11"/>
                <a:pt x="363" y="23"/>
              </a:cubicBezTo>
              <a:lnTo>
                <a:pt x="363" y="5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1</xdr:row>
      <xdr:rowOff>0</xdr:rowOff>
    </xdr:from>
    <xdr:to>
      <xdr:col>7</xdr:col>
      <xdr:colOff>758880</xdr:colOff>
      <xdr:row>1</xdr:row>
      <xdr:rowOff>952200</xdr:rowOff>
    </xdr:to>
    <xdr:sp>
      <xdr:nvSpPr>
        <xdr:cNvPr id="140" name="CustomShape 1"/>
        <xdr:cNvSpPr/>
      </xdr:nvSpPr>
      <xdr:spPr>
        <a:xfrm>
          <a:off x="11004120" y="971280"/>
          <a:ext cx="758520" cy="95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13680</xdr:colOff>
      <xdr:row>0</xdr:row>
      <xdr:rowOff>0</xdr:rowOff>
    </xdr:from>
    <xdr:to>
      <xdr:col>4</xdr:col>
      <xdr:colOff>1335960</xdr:colOff>
      <xdr:row>0</xdr:row>
      <xdr:rowOff>966960</xdr:rowOff>
    </xdr:to>
    <xdr:sp>
      <xdr:nvSpPr>
        <xdr:cNvPr id="141" name="CustomShape 1"/>
        <xdr:cNvSpPr/>
      </xdr:nvSpPr>
      <xdr:spPr>
        <a:xfrm>
          <a:off x="13680" y="0"/>
          <a:ext cx="7171560" cy="966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242280</xdr:colOff>
      <xdr:row>0</xdr:row>
      <xdr:rowOff>192600</xdr:rowOff>
    </xdr:from>
    <xdr:to>
      <xdr:col>1</xdr:col>
      <xdr:colOff>2136240</xdr:colOff>
      <xdr:row>0</xdr:row>
      <xdr:rowOff>590040</xdr:rowOff>
    </xdr:to>
    <xdr:sp>
      <xdr:nvSpPr>
        <xdr:cNvPr id="142" name="CustomShape 1"/>
        <xdr:cNvSpPr/>
      </xdr:nvSpPr>
      <xdr:spPr>
        <a:xfrm>
          <a:off x="242280" y="192600"/>
          <a:ext cx="302904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>
          <a:noAutofit/>
        </a:bodyPr>
        <a:p>
          <a:pPr>
            <a:lnSpc>
              <a:spcPct val="100000"/>
            </a:lnSpc>
          </a:pPr>
          <a:r>
            <a:rPr b="1" lang="fr-FR" sz="2000" spc="46" strike="noStrike">
              <a:solidFill>
                <a:srgbClr val="ffffff"/>
              </a:solidFill>
              <a:latin typeface="Calibri Light"/>
            </a:rPr>
            <a:t>Suivi fournisseurs </a:t>
          </a:r>
          <a:endParaRPr b="0" lang="fr-FR" sz="2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252360</xdr:colOff>
      <xdr:row>0</xdr:row>
      <xdr:rowOff>577440</xdr:rowOff>
    </xdr:from>
    <xdr:to>
      <xdr:col>1</xdr:col>
      <xdr:colOff>1752480</xdr:colOff>
      <xdr:row>0</xdr:row>
      <xdr:rowOff>755280</xdr:rowOff>
    </xdr:to>
    <xdr:sp>
      <xdr:nvSpPr>
        <xdr:cNvPr id="143" name="CustomShape 1"/>
        <xdr:cNvSpPr/>
      </xdr:nvSpPr>
      <xdr:spPr>
        <a:xfrm>
          <a:off x="252360" y="577440"/>
          <a:ext cx="2635200" cy="17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fr-FR" sz="1400" spc="197" strike="noStrike">
              <a:solidFill>
                <a:srgbClr val="ffffff"/>
              </a:solidFill>
              <a:latin typeface="Calibri"/>
            </a:rPr>
            <a:t>LISTE DE CONTRÔLE</a:t>
          </a:r>
          <a:endParaRPr b="0" lang="fr-F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236160</xdr:colOff>
      <xdr:row>0</xdr:row>
      <xdr:rowOff>535320</xdr:rowOff>
    </xdr:from>
    <xdr:to>
      <xdr:col>1</xdr:col>
      <xdr:colOff>2133720</xdr:colOff>
      <xdr:row>0</xdr:row>
      <xdr:rowOff>535320</xdr:rowOff>
    </xdr:to>
    <xdr:sp>
      <xdr:nvSpPr>
        <xdr:cNvPr id="144" name="Line 1"/>
        <xdr:cNvSpPr/>
      </xdr:nvSpPr>
      <xdr:spPr>
        <a:xfrm>
          <a:off x="236160" y="535320"/>
          <a:ext cx="3032640" cy="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2</xdr:col>
      <xdr:colOff>815760</xdr:colOff>
      <xdr:row>0</xdr:row>
      <xdr:rowOff>208800</xdr:rowOff>
    </xdr:from>
    <xdr:to>
      <xdr:col>3</xdr:col>
      <xdr:colOff>65880</xdr:colOff>
      <xdr:row>0</xdr:row>
      <xdr:rowOff>908640</xdr:rowOff>
    </xdr:to>
    <xdr:sp>
      <xdr:nvSpPr>
        <xdr:cNvPr id="145" name="CustomShape 1"/>
        <xdr:cNvSpPr/>
      </xdr:nvSpPr>
      <xdr:spPr>
        <a:xfrm>
          <a:off x="4221720" y="208800"/>
          <a:ext cx="586080" cy="699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815760</xdr:colOff>
      <xdr:row>0</xdr:row>
      <xdr:rowOff>208800</xdr:rowOff>
    </xdr:from>
    <xdr:to>
      <xdr:col>3</xdr:col>
      <xdr:colOff>65880</xdr:colOff>
      <xdr:row>0</xdr:row>
      <xdr:rowOff>908640</xdr:rowOff>
    </xdr:to>
    <xdr:sp>
      <xdr:nvSpPr>
        <xdr:cNvPr id="146" name="CustomShape 1"/>
        <xdr:cNvSpPr/>
      </xdr:nvSpPr>
      <xdr:spPr>
        <a:xfrm>
          <a:off x="4221720" y="208800"/>
          <a:ext cx="586080" cy="6998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871200</xdr:colOff>
      <xdr:row>0</xdr:row>
      <xdr:rowOff>240480</xdr:rowOff>
    </xdr:from>
    <xdr:to>
      <xdr:col>2</xdr:col>
      <xdr:colOff>1110600</xdr:colOff>
      <xdr:row>0</xdr:row>
      <xdr:rowOff>343800</xdr:rowOff>
    </xdr:to>
    <xdr:sp>
      <xdr:nvSpPr>
        <xdr:cNvPr id="147" name="CustomShape 1"/>
        <xdr:cNvSpPr/>
      </xdr:nvSpPr>
      <xdr:spPr>
        <a:xfrm>
          <a:off x="4277160" y="240480"/>
          <a:ext cx="239400" cy="103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1121400</xdr:colOff>
      <xdr:row>0</xdr:row>
      <xdr:rowOff>204120</xdr:rowOff>
    </xdr:from>
    <xdr:to>
      <xdr:col>3</xdr:col>
      <xdr:colOff>23760</xdr:colOff>
      <xdr:row>0</xdr:row>
      <xdr:rowOff>307440</xdr:rowOff>
    </xdr:to>
    <xdr:sp>
      <xdr:nvSpPr>
        <xdr:cNvPr id="148" name="CustomShape 1"/>
        <xdr:cNvSpPr/>
      </xdr:nvSpPr>
      <xdr:spPr>
        <a:xfrm>
          <a:off x="4527360" y="204120"/>
          <a:ext cx="238320" cy="103320"/>
        </a:xfrm>
        <a:custGeom>
          <a:avLst/>
          <a:gdLst/>
          <a:ah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close/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1121400</xdr:colOff>
      <xdr:row>0</xdr:row>
      <xdr:rowOff>204120</xdr:rowOff>
    </xdr:from>
    <xdr:to>
      <xdr:col>3</xdr:col>
      <xdr:colOff>23760</xdr:colOff>
      <xdr:row>0</xdr:row>
      <xdr:rowOff>307440</xdr:rowOff>
    </xdr:to>
    <xdr:sp>
      <xdr:nvSpPr>
        <xdr:cNvPr id="149" name="CustomShape 1"/>
        <xdr:cNvSpPr/>
      </xdr:nvSpPr>
      <xdr:spPr>
        <a:xfrm>
          <a:off x="4527360" y="204120"/>
          <a:ext cx="238320" cy="103320"/>
        </a:xfrm>
        <a:custGeom>
          <a:avLst/>
          <a:gdLst/>
          <a:ah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895680</xdr:colOff>
      <xdr:row>0</xdr:row>
      <xdr:rowOff>353520</xdr:rowOff>
    </xdr:from>
    <xdr:to>
      <xdr:col>3</xdr:col>
      <xdr:colOff>50760</xdr:colOff>
      <xdr:row>0</xdr:row>
      <xdr:rowOff>456840</xdr:rowOff>
    </xdr:to>
    <xdr:sp>
      <xdr:nvSpPr>
        <xdr:cNvPr id="150" name="CustomShape 1"/>
        <xdr:cNvSpPr/>
      </xdr:nvSpPr>
      <xdr:spPr>
        <a:xfrm>
          <a:off x="4301640" y="353520"/>
          <a:ext cx="491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895680</xdr:colOff>
      <xdr:row>0</xdr:row>
      <xdr:rowOff>353520</xdr:rowOff>
    </xdr:from>
    <xdr:to>
      <xdr:col>3</xdr:col>
      <xdr:colOff>50760</xdr:colOff>
      <xdr:row>0</xdr:row>
      <xdr:rowOff>456840</xdr:rowOff>
    </xdr:to>
    <xdr:sp>
      <xdr:nvSpPr>
        <xdr:cNvPr id="151" name="CustomShape 1"/>
        <xdr:cNvSpPr/>
      </xdr:nvSpPr>
      <xdr:spPr>
        <a:xfrm>
          <a:off x="4301640" y="353520"/>
          <a:ext cx="491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920160</xdr:colOff>
      <xdr:row>0</xdr:row>
      <xdr:rowOff>465840</xdr:rowOff>
    </xdr:from>
    <xdr:to>
      <xdr:col>3</xdr:col>
      <xdr:colOff>75240</xdr:colOff>
      <xdr:row>0</xdr:row>
      <xdr:rowOff>569160</xdr:rowOff>
    </xdr:to>
    <xdr:sp>
      <xdr:nvSpPr>
        <xdr:cNvPr id="152" name="CustomShape 1"/>
        <xdr:cNvSpPr/>
      </xdr:nvSpPr>
      <xdr:spPr>
        <a:xfrm>
          <a:off x="4326120" y="465840"/>
          <a:ext cx="491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920160</xdr:colOff>
      <xdr:row>0</xdr:row>
      <xdr:rowOff>465840</xdr:rowOff>
    </xdr:from>
    <xdr:to>
      <xdr:col>3</xdr:col>
      <xdr:colOff>75240</xdr:colOff>
      <xdr:row>0</xdr:row>
      <xdr:rowOff>569160</xdr:rowOff>
    </xdr:to>
    <xdr:sp>
      <xdr:nvSpPr>
        <xdr:cNvPr id="153" name="CustomShape 1"/>
        <xdr:cNvSpPr/>
      </xdr:nvSpPr>
      <xdr:spPr>
        <a:xfrm>
          <a:off x="4326120" y="465840"/>
          <a:ext cx="491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946800</xdr:colOff>
      <xdr:row>0</xdr:row>
      <xdr:rowOff>590040</xdr:rowOff>
    </xdr:from>
    <xdr:to>
      <xdr:col>2</xdr:col>
      <xdr:colOff>1186200</xdr:colOff>
      <xdr:row>0</xdr:row>
      <xdr:rowOff>613080</xdr:rowOff>
    </xdr:to>
    <xdr:sp>
      <xdr:nvSpPr>
        <xdr:cNvPr id="154" name="CustomShape 1"/>
        <xdr:cNvSpPr/>
      </xdr:nvSpPr>
      <xdr:spPr>
        <a:xfrm>
          <a:off x="4352760" y="590040"/>
          <a:ext cx="23940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1197000</xdr:colOff>
      <xdr:row>0</xdr:row>
      <xdr:rowOff>553680</xdr:rowOff>
    </xdr:from>
    <xdr:to>
      <xdr:col>3</xdr:col>
      <xdr:colOff>99360</xdr:colOff>
      <xdr:row>0</xdr:row>
      <xdr:rowOff>576720</xdr:rowOff>
    </xdr:to>
    <xdr:sp>
      <xdr:nvSpPr>
        <xdr:cNvPr id="155" name="CustomShape 1"/>
        <xdr:cNvSpPr/>
      </xdr:nvSpPr>
      <xdr:spPr>
        <a:xfrm>
          <a:off x="4602960" y="553680"/>
          <a:ext cx="23832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959040</xdr:colOff>
      <xdr:row>0</xdr:row>
      <xdr:rowOff>645840</xdr:rowOff>
    </xdr:from>
    <xdr:to>
      <xdr:col>3</xdr:col>
      <xdr:colOff>114120</xdr:colOff>
      <xdr:row>0</xdr:row>
      <xdr:rowOff>668880</xdr:rowOff>
    </xdr:to>
    <xdr:sp>
      <xdr:nvSpPr>
        <xdr:cNvPr id="156" name="CustomShape 1"/>
        <xdr:cNvSpPr/>
      </xdr:nvSpPr>
      <xdr:spPr>
        <a:xfrm>
          <a:off x="4365000" y="645840"/>
          <a:ext cx="49104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971280</xdr:colOff>
      <xdr:row>0</xdr:row>
      <xdr:rowOff>703080</xdr:rowOff>
    </xdr:from>
    <xdr:to>
      <xdr:col>3</xdr:col>
      <xdr:colOff>126360</xdr:colOff>
      <xdr:row>0</xdr:row>
      <xdr:rowOff>725400</xdr:rowOff>
    </xdr:to>
    <xdr:sp>
      <xdr:nvSpPr>
        <xdr:cNvPr id="157" name="CustomShape 1"/>
        <xdr:cNvSpPr/>
      </xdr:nvSpPr>
      <xdr:spPr>
        <a:xfrm>
          <a:off x="4377240" y="703080"/>
          <a:ext cx="491040" cy="22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983520</xdr:colOff>
      <xdr:row>0</xdr:row>
      <xdr:rowOff>758880</xdr:rowOff>
    </xdr:from>
    <xdr:to>
      <xdr:col>3</xdr:col>
      <xdr:colOff>138600</xdr:colOff>
      <xdr:row>0</xdr:row>
      <xdr:rowOff>781200</xdr:rowOff>
    </xdr:to>
    <xdr:sp>
      <xdr:nvSpPr>
        <xdr:cNvPr id="158" name="CustomShape 1"/>
        <xdr:cNvSpPr/>
      </xdr:nvSpPr>
      <xdr:spPr>
        <a:xfrm>
          <a:off x="4389480" y="758880"/>
          <a:ext cx="491040" cy="22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1245960</xdr:colOff>
      <xdr:row>0</xdr:row>
      <xdr:rowOff>778680</xdr:rowOff>
    </xdr:from>
    <xdr:to>
      <xdr:col>3</xdr:col>
      <xdr:colOff>148320</xdr:colOff>
      <xdr:row>0</xdr:row>
      <xdr:rowOff>801720</xdr:rowOff>
    </xdr:to>
    <xdr:sp>
      <xdr:nvSpPr>
        <xdr:cNvPr id="159" name="CustomShape 1"/>
        <xdr:cNvSpPr/>
      </xdr:nvSpPr>
      <xdr:spPr>
        <a:xfrm>
          <a:off x="4651920" y="778680"/>
          <a:ext cx="23832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759960</xdr:rowOff>
    </xdr:from>
    <xdr:to>
      <xdr:col>2</xdr:col>
      <xdr:colOff>689040</xdr:colOff>
      <xdr:row>0</xdr:row>
      <xdr:rowOff>880200</xdr:rowOff>
    </xdr:to>
    <xdr:sp>
      <xdr:nvSpPr>
        <xdr:cNvPr id="160" name="CustomShape 1"/>
        <xdr:cNvSpPr/>
      </xdr:nvSpPr>
      <xdr:spPr>
        <a:xfrm>
          <a:off x="3636000" y="759960"/>
          <a:ext cx="45900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693720</xdr:rowOff>
    </xdr:from>
    <xdr:to>
      <xdr:col>2</xdr:col>
      <xdr:colOff>689040</xdr:colOff>
      <xdr:row>0</xdr:row>
      <xdr:rowOff>825480</xdr:rowOff>
    </xdr:to>
    <xdr:sp>
      <xdr:nvSpPr>
        <xdr:cNvPr id="161" name="CustomShape 1"/>
        <xdr:cNvSpPr/>
      </xdr:nvSpPr>
      <xdr:spPr>
        <a:xfrm>
          <a:off x="3636000" y="693720"/>
          <a:ext cx="45900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322560</xdr:colOff>
      <xdr:row>0</xdr:row>
      <xdr:rowOff>722160</xdr:rowOff>
    </xdr:from>
    <xdr:to>
      <xdr:col>2</xdr:col>
      <xdr:colOff>590760</xdr:colOff>
      <xdr:row>0</xdr:row>
      <xdr:rowOff>795960</xdr:rowOff>
    </xdr:to>
    <xdr:sp>
      <xdr:nvSpPr>
        <xdr:cNvPr id="162" name="CustomShape 1"/>
        <xdr:cNvSpPr/>
      </xdr:nvSpPr>
      <xdr:spPr>
        <a:xfrm>
          <a:off x="3728520" y="722160"/>
          <a:ext cx="26820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389160</xdr:colOff>
      <xdr:row>0</xdr:row>
      <xdr:rowOff>740520</xdr:rowOff>
    </xdr:from>
    <xdr:to>
      <xdr:col>2</xdr:col>
      <xdr:colOff>615960</xdr:colOff>
      <xdr:row>0</xdr:row>
      <xdr:rowOff>802800</xdr:rowOff>
    </xdr:to>
    <xdr:sp>
      <xdr:nvSpPr>
        <xdr:cNvPr id="163" name="CustomShape 1"/>
        <xdr:cNvSpPr/>
      </xdr:nvSpPr>
      <xdr:spPr>
        <a:xfrm>
          <a:off x="3795120" y="740520"/>
          <a:ext cx="22680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284760</xdr:colOff>
      <xdr:row>0</xdr:row>
      <xdr:rowOff>711360</xdr:rowOff>
    </xdr:from>
    <xdr:to>
      <xdr:col>2</xdr:col>
      <xdr:colOff>634680</xdr:colOff>
      <xdr:row>0</xdr:row>
      <xdr:rowOff>807840</xdr:rowOff>
    </xdr:to>
    <xdr:sp>
      <xdr:nvSpPr>
        <xdr:cNvPr id="164" name="CustomShape 1"/>
        <xdr:cNvSpPr/>
      </xdr:nvSpPr>
      <xdr:spPr>
        <a:xfrm>
          <a:off x="3690720" y="711360"/>
          <a:ext cx="34992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675720</xdr:colOff>
      <xdr:row>0</xdr:row>
      <xdr:rowOff>775440</xdr:rowOff>
    </xdr:from>
    <xdr:to>
      <xdr:col>2</xdr:col>
      <xdr:colOff>680760</xdr:colOff>
      <xdr:row>0</xdr:row>
      <xdr:rowOff>831600</xdr:rowOff>
    </xdr:to>
    <xdr:sp>
      <xdr:nvSpPr>
        <xdr:cNvPr id="165" name="CustomShape 1"/>
        <xdr:cNvSpPr/>
      </xdr:nvSpPr>
      <xdr:spPr>
        <a:xfrm>
          <a:off x="4081680" y="775440"/>
          <a:ext cx="504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659160</xdr:colOff>
      <xdr:row>0</xdr:row>
      <xdr:rowOff>786240</xdr:rowOff>
    </xdr:from>
    <xdr:to>
      <xdr:col>2</xdr:col>
      <xdr:colOff>667800</xdr:colOff>
      <xdr:row>0</xdr:row>
      <xdr:rowOff>843120</xdr:rowOff>
    </xdr:to>
    <xdr:sp>
      <xdr:nvSpPr>
        <xdr:cNvPr id="166" name="CustomShape 1"/>
        <xdr:cNvSpPr/>
      </xdr:nvSpPr>
      <xdr:spPr>
        <a:xfrm>
          <a:off x="4065120" y="786240"/>
          <a:ext cx="864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634680</xdr:colOff>
      <xdr:row>0</xdr:row>
      <xdr:rowOff>797760</xdr:rowOff>
    </xdr:from>
    <xdr:to>
      <xdr:col>2</xdr:col>
      <xdr:colOff>646920</xdr:colOff>
      <xdr:row>0</xdr:row>
      <xdr:rowOff>853560</xdr:rowOff>
    </xdr:to>
    <xdr:sp>
      <xdr:nvSpPr>
        <xdr:cNvPr id="167" name="CustomShape 1"/>
        <xdr:cNvSpPr/>
      </xdr:nvSpPr>
      <xdr:spPr>
        <a:xfrm>
          <a:off x="4040640" y="797760"/>
          <a:ext cx="1224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603720</xdr:colOff>
      <xdr:row>0</xdr:row>
      <xdr:rowOff>809280</xdr:rowOff>
    </xdr:from>
    <xdr:to>
      <xdr:col>2</xdr:col>
      <xdr:colOff>619200</xdr:colOff>
      <xdr:row>0</xdr:row>
      <xdr:rowOff>861840</xdr:rowOff>
    </xdr:to>
    <xdr:sp>
      <xdr:nvSpPr>
        <xdr:cNvPr id="168" name="CustomShape 1"/>
        <xdr:cNvSpPr/>
      </xdr:nvSpPr>
      <xdr:spPr>
        <a:xfrm>
          <a:off x="4009680" y="809280"/>
          <a:ext cx="1548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567720</xdr:colOff>
      <xdr:row>0</xdr:row>
      <xdr:rowOff>816120</xdr:rowOff>
    </xdr:from>
    <xdr:to>
      <xdr:col>2</xdr:col>
      <xdr:colOff>585720</xdr:colOff>
      <xdr:row>0</xdr:row>
      <xdr:rowOff>872280</xdr:rowOff>
    </xdr:to>
    <xdr:sp>
      <xdr:nvSpPr>
        <xdr:cNvPr id="169" name="CustomShape 1"/>
        <xdr:cNvSpPr/>
      </xdr:nvSpPr>
      <xdr:spPr>
        <a:xfrm>
          <a:off x="3973680" y="816120"/>
          <a:ext cx="1800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526680</xdr:colOff>
      <xdr:row>0</xdr:row>
      <xdr:rowOff>820440</xdr:rowOff>
    </xdr:from>
    <xdr:to>
      <xdr:col>2</xdr:col>
      <xdr:colOff>546840</xdr:colOff>
      <xdr:row>0</xdr:row>
      <xdr:rowOff>876600</xdr:rowOff>
    </xdr:to>
    <xdr:sp>
      <xdr:nvSpPr>
        <xdr:cNvPr id="170" name="CustomShape 1"/>
        <xdr:cNvSpPr/>
      </xdr:nvSpPr>
      <xdr:spPr>
        <a:xfrm>
          <a:off x="3932640" y="820440"/>
          <a:ext cx="2016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482040</xdr:colOff>
      <xdr:row>0</xdr:row>
      <xdr:rowOff>824400</xdr:rowOff>
    </xdr:from>
    <xdr:to>
      <xdr:col>2</xdr:col>
      <xdr:colOff>504000</xdr:colOff>
      <xdr:row>0</xdr:row>
      <xdr:rowOff>880200</xdr:rowOff>
    </xdr:to>
    <xdr:sp>
      <xdr:nvSpPr>
        <xdr:cNvPr id="171" name="CustomShape 1"/>
        <xdr:cNvSpPr/>
      </xdr:nvSpPr>
      <xdr:spPr>
        <a:xfrm>
          <a:off x="3888000" y="824400"/>
          <a:ext cx="2196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435240</xdr:colOff>
      <xdr:row>0</xdr:row>
      <xdr:rowOff>825840</xdr:rowOff>
    </xdr:from>
    <xdr:to>
      <xdr:col>2</xdr:col>
      <xdr:colOff>457560</xdr:colOff>
      <xdr:row>0</xdr:row>
      <xdr:rowOff>880200</xdr:rowOff>
    </xdr:to>
    <xdr:sp>
      <xdr:nvSpPr>
        <xdr:cNvPr id="172" name="CustomShape 1"/>
        <xdr:cNvSpPr/>
      </xdr:nvSpPr>
      <xdr:spPr>
        <a:xfrm>
          <a:off x="3841200" y="825840"/>
          <a:ext cx="2232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390960</xdr:colOff>
      <xdr:row>0</xdr:row>
      <xdr:rowOff>821880</xdr:rowOff>
    </xdr:from>
    <xdr:to>
      <xdr:col>2</xdr:col>
      <xdr:colOff>412200</xdr:colOff>
      <xdr:row>0</xdr:row>
      <xdr:rowOff>878040</xdr:rowOff>
    </xdr:to>
    <xdr:sp>
      <xdr:nvSpPr>
        <xdr:cNvPr id="173" name="CustomShape 1"/>
        <xdr:cNvSpPr/>
      </xdr:nvSpPr>
      <xdr:spPr>
        <a:xfrm>
          <a:off x="3796920" y="821880"/>
          <a:ext cx="2124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350640</xdr:colOff>
      <xdr:row>0</xdr:row>
      <xdr:rowOff>819720</xdr:rowOff>
    </xdr:from>
    <xdr:to>
      <xdr:col>2</xdr:col>
      <xdr:colOff>369720</xdr:colOff>
      <xdr:row>0</xdr:row>
      <xdr:rowOff>873720</xdr:rowOff>
    </xdr:to>
    <xdr:sp>
      <xdr:nvSpPr>
        <xdr:cNvPr id="174" name="CustomShape 1"/>
        <xdr:cNvSpPr/>
      </xdr:nvSpPr>
      <xdr:spPr>
        <a:xfrm>
          <a:off x="3756600" y="819720"/>
          <a:ext cx="1908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314280</xdr:colOff>
      <xdr:row>0</xdr:row>
      <xdr:rowOff>810360</xdr:rowOff>
    </xdr:from>
    <xdr:to>
      <xdr:col>2</xdr:col>
      <xdr:colOff>330840</xdr:colOff>
      <xdr:row>0</xdr:row>
      <xdr:rowOff>865080</xdr:rowOff>
    </xdr:to>
    <xdr:sp>
      <xdr:nvSpPr>
        <xdr:cNvPr id="175" name="CustomShape 1"/>
        <xdr:cNvSpPr/>
      </xdr:nvSpPr>
      <xdr:spPr>
        <a:xfrm>
          <a:off x="3720240" y="810360"/>
          <a:ext cx="1656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283680</xdr:colOff>
      <xdr:row>0</xdr:row>
      <xdr:rowOff>802800</xdr:rowOff>
    </xdr:from>
    <xdr:to>
      <xdr:col>2</xdr:col>
      <xdr:colOff>297360</xdr:colOff>
      <xdr:row>0</xdr:row>
      <xdr:rowOff>857520</xdr:rowOff>
    </xdr:to>
    <xdr:sp>
      <xdr:nvSpPr>
        <xdr:cNvPr id="176" name="CustomShape 1"/>
        <xdr:cNvSpPr/>
      </xdr:nvSpPr>
      <xdr:spPr>
        <a:xfrm>
          <a:off x="3689640" y="802800"/>
          <a:ext cx="1368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259920</xdr:colOff>
      <xdr:row>0</xdr:row>
      <xdr:rowOff>792000</xdr:rowOff>
    </xdr:from>
    <xdr:to>
      <xdr:col>2</xdr:col>
      <xdr:colOff>270360</xdr:colOff>
      <xdr:row>0</xdr:row>
      <xdr:rowOff>848160</xdr:rowOff>
    </xdr:to>
    <xdr:sp>
      <xdr:nvSpPr>
        <xdr:cNvPr id="177" name="CustomShape 1"/>
        <xdr:cNvSpPr/>
      </xdr:nvSpPr>
      <xdr:spPr>
        <a:xfrm>
          <a:off x="3665880" y="792000"/>
          <a:ext cx="1044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243360</xdr:colOff>
      <xdr:row>0</xdr:row>
      <xdr:rowOff>780840</xdr:rowOff>
    </xdr:from>
    <xdr:to>
      <xdr:col>2</xdr:col>
      <xdr:colOff>249840</xdr:colOff>
      <xdr:row>0</xdr:row>
      <xdr:rowOff>837000</xdr:rowOff>
    </xdr:to>
    <xdr:sp>
      <xdr:nvSpPr>
        <xdr:cNvPr id="178" name="CustomShape 1"/>
        <xdr:cNvSpPr/>
      </xdr:nvSpPr>
      <xdr:spPr>
        <a:xfrm>
          <a:off x="3649320" y="780840"/>
          <a:ext cx="648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235440</xdr:colOff>
      <xdr:row>0</xdr:row>
      <xdr:rowOff>769680</xdr:rowOff>
    </xdr:from>
    <xdr:to>
      <xdr:col>2</xdr:col>
      <xdr:colOff>239040</xdr:colOff>
      <xdr:row>0</xdr:row>
      <xdr:rowOff>829800</xdr:rowOff>
    </xdr:to>
    <xdr:sp>
      <xdr:nvSpPr>
        <xdr:cNvPr id="179" name="CustomShape 1"/>
        <xdr:cNvSpPr/>
      </xdr:nvSpPr>
      <xdr:spPr>
        <a:xfrm>
          <a:off x="3641400" y="76968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225360</xdr:colOff>
      <xdr:row>0</xdr:row>
      <xdr:rowOff>689760</xdr:rowOff>
    </xdr:from>
    <xdr:to>
      <xdr:col>2</xdr:col>
      <xdr:colOff>693720</xdr:colOff>
      <xdr:row>0</xdr:row>
      <xdr:rowOff>883800</xdr:rowOff>
    </xdr:to>
    <xdr:sp>
      <xdr:nvSpPr>
        <xdr:cNvPr id="180" name="CustomShape 1"/>
        <xdr:cNvSpPr/>
      </xdr:nvSpPr>
      <xdr:spPr>
        <a:xfrm>
          <a:off x="3631320" y="689760"/>
          <a:ext cx="46836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688680</xdr:rowOff>
    </xdr:from>
    <xdr:to>
      <xdr:col>2</xdr:col>
      <xdr:colOff>689040</xdr:colOff>
      <xdr:row>0</xdr:row>
      <xdr:rowOff>808920</xdr:rowOff>
    </xdr:to>
    <xdr:sp>
      <xdr:nvSpPr>
        <xdr:cNvPr id="181" name="CustomShape 1"/>
        <xdr:cNvSpPr/>
      </xdr:nvSpPr>
      <xdr:spPr>
        <a:xfrm>
          <a:off x="3636000" y="688680"/>
          <a:ext cx="45900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622800</xdr:rowOff>
    </xdr:from>
    <xdr:to>
      <xdr:col>2</xdr:col>
      <xdr:colOff>689040</xdr:colOff>
      <xdr:row>0</xdr:row>
      <xdr:rowOff>754560</xdr:rowOff>
    </xdr:to>
    <xdr:sp>
      <xdr:nvSpPr>
        <xdr:cNvPr id="182" name="CustomShape 1"/>
        <xdr:cNvSpPr/>
      </xdr:nvSpPr>
      <xdr:spPr>
        <a:xfrm>
          <a:off x="3636000" y="622800"/>
          <a:ext cx="45900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322560</xdr:colOff>
      <xdr:row>0</xdr:row>
      <xdr:rowOff>650880</xdr:rowOff>
    </xdr:from>
    <xdr:to>
      <xdr:col>2</xdr:col>
      <xdr:colOff>590760</xdr:colOff>
      <xdr:row>0</xdr:row>
      <xdr:rowOff>724680</xdr:rowOff>
    </xdr:to>
    <xdr:sp>
      <xdr:nvSpPr>
        <xdr:cNvPr id="183" name="CustomShape 1"/>
        <xdr:cNvSpPr/>
      </xdr:nvSpPr>
      <xdr:spPr>
        <a:xfrm>
          <a:off x="3728520" y="650880"/>
          <a:ext cx="26820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389160</xdr:colOff>
      <xdr:row>0</xdr:row>
      <xdr:rowOff>669240</xdr:rowOff>
    </xdr:from>
    <xdr:to>
      <xdr:col>2</xdr:col>
      <xdr:colOff>615960</xdr:colOff>
      <xdr:row>0</xdr:row>
      <xdr:rowOff>731520</xdr:rowOff>
    </xdr:to>
    <xdr:sp>
      <xdr:nvSpPr>
        <xdr:cNvPr id="184" name="CustomShape 1"/>
        <xdr:cNvSpPr/>
      </xdr:nvSpPr>
      <xdr:spPr>
        <a:xfrm>
          <a:off x="3795120" y="669240"/>
          <a:ext cx="22680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284760</xdr:colOff>
      <xdr:row>0</xdr:row>
      <xdr:rowOff>640080</xdr:rowOff>
    </xdr:from>
    <xdr:to>
      <xdr:col>2</xdr:col>
      <xdr:colOff>634680</xdr:colOff>
      <xdr:row>0</xdr:row>
      <xdr:rowOff>736560</xdr:rowOff>
    </xdr:to>
    <xdr:sp>
      <xdr:nvSpPr>
        <xdr:cNvPr id="185" name="CustomShape 1"/>
        <xdr:cNvSpPr/>
      </xdr:nvSpPr>
      <xdr:spPr>
        <a:xfrm>
          <a:off x="3690720" y="640080"/>
          <a:ext cx="34992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675720</xdr:colOff>
      <xdr:row>0</xdr:row>
      <xdr:rowOff>704520</xdr:rowOff>
    </xdr:from>
    <xdr:to>
      <xdr:col>2</xdr:col>
      <xdr:colOff>680760</xdr:colOff>
      <xdr:row>0</xdr:row>
      <xdr:rowOff>760680</xdr:rowOff>
    </xdr:to>
    <xdr:sp>
      <xdr:nvSpPr>
        <xdr:cNvPr id="186" name="CustomShape 1"/>
        <xdr:cNvSpPr/>
      </xdr:nvSpPr>
      <xdr:spPr>
        <a:xfrm>
          <a:off x="4081680" y="704520"/>
          <a:ext cx="504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659160</xdr:colOff>
      <xdr:row>0</xdr:row>
      <xdr:rowOff>714960</xdr:rowOff>
    </xdr:from>
    <xdr:to>
      <xdr:col>2</xdr:col>
      <xdr:colOff>667800</xdr:colOff>
      <xdr:row>0</xdr:row>
      <xdr:rowOff>771840</xdr:rowOff>
    </xdr:to>
    <xdr:sp>
      <xdr:nvSpPr>
        <xdr:cNvPr id="187" name="CustomShape 1"/>
        <xdr:cNvSpPr/>
      </xdr:nvSpPr>
      <xdr:spPr>
        <a:xfrm>
          <a:off x="4065120" y="714960"/>
          <a:ext cx="864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634680</xdr:colOff>
      <xdr:row>0</xdr:row>
      <xdr:rowOff>726480</xdr:rowOff>
    </xdr:from>
    <xdr:to>
      <xdr:col>2</xdr:col>
      <xdr:colOff>646920</xdr:colOff>
      <xdr:row>0</xdr:row>
      <xdr:rowOff>782280</xdr:rowOff>
    </xdr:to>
    <xdr:sp>
      <xdr:nvSpPr>
        <xdr:cNvPr id="188" name="CustomShape 1"/>
        <xdr:cNvSpPr/>
      </xdr:nvSpPr>
      <xdr:spPr>
        <a:xfrm>
          <a:off x="4040640" y="726480"/>
          <a:ext cx="1224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603720</xdr:colOff>
      <xdr:row>0</xdr:row>
      <xdr:rowOff>738360</xdr:rowOff>
    </xdr:from>
    <xdr:to>
      <xdr:col>2</xdr:col>
      <xdr:colOff>619200</xdr:colOff>
      <xdr:row>0</xdr:row>
      <xdr:rowOff>790920</xdr:rowOff>
    </xdr:to>
    <xdr:sp>
      <xdr:nvSpPr>
        <xdr:cNvPr id="189" name="CustomShape 1"/>
        <xdr:cNvSpPr/>
      </xdr:nvSpPr>
      <xdr:spPr>
        <a:xfrm>
          <a:off x="4009680" y="738360"/>
          <a:ext cx="1548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567720</xdr:colOff>
      <xdr:row>0</xdr:row>
      <xdr:rowOff>744840</xdr:rowOff>
    </xdr:from>
    <xdr:to>
      <xdr:col>2</xdr:col>
      <xdr:colOff>585720</xdr:colOff>
      <xdr:row>0</xdr:row>
      <xdr:rowOff>801000</xdr:rowOff>
    </xdr:to>
    <xdr:sp>
      <xdr:nvSpPr>
        <xdr:cNvPr id="190" name="CustomShape 1"/>
        <xdr:cNvSpPr/>
      </xdr:nvSpPr>
      <xdr:spPr>
        <a:xfrm>
          <a:off x="3973680" y="744840"/>
          <a:ext cx="1800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526680</xdr:colOff>
      <xdr:row>0</xdr:row>
      <xdr:rowOff>749520</xdr:rowOff>
    </xdr:from>
    <xdr:to>
      <xdr:col>2</xdr:col>
      <xdr:colOff>546840</xdr:colOff>
      <xdr:row>0</xdr:row>
      <xdr:rowOff>805680</xdr:rowOff>
    </xdr:to>
    <xdr:sp>
      <xdr:nvSpPr>
        <xdr:cNvPr id="191" name="CustomShape 1"/>
        <xdr:cNvSpPr/>
      </xdr:nvSpPr>
      <xdr:spPr>
        <a:xfrm>
          <a:off x="3932640" y="749520"/>
          <a:ext cx="2016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482040</xdr:colOff>
      <xdr:row>0</xdr:row>
      <xdr:rowOff>753480</xdr:rowOff>
    </xdr:from>
    <xdr:to>
      <xdr:col>2</xdr:col>
      <xdr:colOff>504000</xdr:colOff>
      <xdr:row>0</xdr:row>
      <xdr:rowOff>809280</xdr:rowOff>
    </xdr:to>
    <xdr:sp>
      <xdr:nvSpPr>
        <xdr:cNvPr id="192" name="CustomShape 1"/>
        <xdr:cNvSpPr/>
      </xdr:nvSpPr>
      <xdr:spPr>
        <a:xfrm>
          <a:off x="3888000" y="753480"/>
          <a:ext cx="2196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435240</xdr:colOff>
      <xdr:row>0</xdr:row>
      <xdr:rowOff>754560</xdr:rowOff>
    </xdr:from>
    <xdr:to>
      <xdr:col>2</xdr:col>
      <xdr:colOff>457560</xdr:colOff>
      <xdr:row>0</xdr:row>
      <xdr:rowOff>808920</xdr:rowOff>
    </xdr:to>
    <xdr:sp>
      <xdr:nvSpPr>
        <xdr:cNvPr id="193" name="CustomShape 1"/>
        <xdr:cNvSpPr/>
      </xdr:nvSpPr>
      <xdr:spPr>
        <a:xfrm>
          <a:off x="3841200" y="754560"/>
          <a:ext cx="2232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390960</xdr:colOff>
      <xdr:row>0</xdr:row>
      <xdr:rowOff>750600</xdr:rowOff>
    </xdr:from>
    <xdr:to>
      <xdr:col>2</xdr:col>
      <xdr:colOff>412200</xdr:colOff>
      <xdr:row>0</xdr:row>
      <xdr:rowOff>806760</xdr:rowOff>
    </xdr:to>
    <xdr:sp>
      <xdr:nvSpPr>
        <xdr:cNvPr id="194" name="CustomShape 1"/>
        <xdr:cNvSpPr/>
      </xdr:nvSpPr>
      <xdr:spPr>
        <a:xfrm>
          <a:off x="3796920" y="750600"/>
          <a:ext cx="2124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350640</xdr:colOff>
      <xdr:row>0</xdr:row>
      <xdr:rowOff>748440</xdr:rowOff>
    </xdr:from>
    <xdr:to>
      <xdr:col>2</xdr:col>
      <xdr:colOff>369720</xdr:colOff>
      <xdr:row>0</xdr:row>
      <xdr:rowOff>802440</xdr:rowOff>
    </xdr:to>
    <xdr:sp>
      <xdr:nvSpPr>
        <xdr:cNvPr id="195" name="CustomShape 1"/>
        <xdr:cNvSpPr/>
      </xdr:nvSpPr>
      <xdr:spPr>
        <a:xfrm>
          <a:off x="3756600" y="748440"/>
          <a:ext cx="1908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314280</xdr:colOff>
      <xdr:row>0</xdr:row>
      <xdr:rowOff>739440</xdr:rowOff>
    </xdr:from>
    <xdr:to>
      <xdr:col>2</xdr:col>
      <xdr:colOff>330840</xdr:colOff>
      <xdr:row>0</xdr:row>
      <xdr:rowOff>794160</xdr:rowOff>
    </xdr:to>
    <xdr:sp>
      <xdr:nvSpPr>
        <xdr:cNvPr id="196" name="CustomShape 1"/>
        <xdr:cNvSpPr/>
      </xdr:nvSpPr>
      <xdr:spPr>
        <a:xfrm>
          <a:off x="3720240" y="739440"/>
          <a:ext cx="1656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283680</xdr:colOff>
      <xdr:row>0</xdr:row>
      <xdr:rowOff>731880</xdr:rowOff>
    </xdr:from>
    <xdr:to>
      <xdr:col>2</xdr:col>
      <xdr:colOff>297360</xdr:colOff>
      <xdr:row>0</xdr:row>
      <xdr:rowOff>786600</xdr:rowOff>
    </xdr:to>
    <xdr:sp>
      <xdr:nvSpPr>
        <xdr:cNvPr id="197" name="CustomShape 1"/>
        <xdr:cNvSpPr/>
      </xdr:nvSpPr>
      <xdr:spPr>
        <a:xfrm>
          <a:off x="3689640" y="731880"/>
          <a:ext cx="1368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259920</xdr:colOff>
      <xdr:row>0</xdr:row>
      <xdr:rowOff>720720</xdr:rowOff>
    </xdr:from>
    <xdr:to>
      <xdr:col>2</xdr:col>
      <xdr:colOff>270360</xdr:colOff>
      <xdr:row>0</xdr:row>
      <xdr:rowOff>776880</xdr:rowOff>
    </xdr:to>
    <xdr:sp>
      <xdr:nvSpPr>
        <xdr:cNvPr id="198" name="CustomShape 1"/>
        <xdr:cNvSpPr/>
      </xdr:nvSpPr>
      <xdr:spPr>
        <a:xfrm>
          <a:off x="3665880" y="720720"/>
          <a:ext cx="1044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243360</xdr:colOff>
      <xdr:row>0</xdr:row>
      <xdr:rowOff>709920</xdr:rowOff>
    </xdr:from>
    <xdr:to>
      <xdr:col>2</xdr:col>
      <xdr:colOff>249840</xdr:colOff>
      <xdr:row>0</xdr:row>
      <xdr:rowOff>766080</xdr:rowOff>
    </xdr:to>
    <xdr:sp>
      <xdr:nvSpPr>
        <xdr:cNvPr id="199" name="CustomShape 1"/>
        <xdr:cNvSpPr/>
      </xdr:nvSpPr>
      <xdr:spPr>
        <a:xfrm>
          <a:off x="3649320" y="709920"/>
          <a:ext cx="648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235440</xdr:colOff>
      <xdr:row>0</xdr:row>
      <xdr:rowOff>698400</xdr:rowOff>
    </xdr:from>
    <xdr:to>
      <xdr:col>2</xdr:col>
      <xdr:colOff>239040</xdr:colOff>
      <xdr:row>0</xdr:row>
      <xdr:rowOff>758520</xdr:rowOff>
    </xdr:to>
    <xdr:sp>
      <xdr:nvSpPr>
        <xdr:cNvPr id="200" name="CustomShape 1"/>
        <xdr:cNvSpPr/>
      </xdr:nvSpPr>
      <xdr:spPr>
        <a:xfrm>
          <a:off x="3641400" y="69840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225360</xdr:colOff>
      <xdr:row>0</xdr:row>
      <xdr:rowOff>618840</xdr:rowOff>
    </xdr:from>
    <xdr:to>
      <xdr:col>2</xdr:col>
      <xdr:colOff>693720</xdr:colOff>
      <xdr:row>0</xdr:row>
      <xdr:rowOff>812880</xdr:rowOff>
    </xdr:to>
    <xdr:sp>
      <xdr:nvSpPr>
        <xdr:cNvPr id="201" name="CustomShape 1"/>
        <xdr:cNvSpPr/>
      </xdr:nvSpPr>
      <xdr:spPr>
        <a:xfrm>
          <a:off x="3631320" y="618840"/>
          <a:ext cx="46836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617760</xdr:rowOff>
    </xdr:from>
    <xdr:to>
      <xdr:col>2</xdr:col>
      <xdr:colOff>689040</xdr:colOff>
      <xdr:row>0</xdr:row>
      <xdr:rowOff>738000</xdr:rowOff>
    </xdr:to>
    <xdr:sp>
      <xdr:nvSpPr>
        <xdr:cNvPr id="202" name="CustomShape 1"/>
        <xdr:cNvSpPr/>
      </xdr:nvSpPr>
      <xdr:spPr>
        <a:xfrm>
          <a:off x="3636000" y="617760"/>
          <a:ext cx="45900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551520</xdr:rowOff>
    </xdr:from>
    <xdr:to>
      <xdr:col>2</xdr:col>
      <xdr:colOff>689040</xdr:colOff>
      <xdr:row>0</xdr:row>
      <xdr:rowOff>683280</xdr:rowOff>
    </xdr:to>
    <xdr:sp>
      <xdr:nvSpPr>
        <xdr:cNvPr id="203" name="CustomShape 1"/>
        <xdr:cNvSpPr/>
      </xdr:nvSpPr>
      <xdr:spPr>
        <a:xfrm>
          <a:off x="3636000" y="551520"/>
          <a:ext cx="45900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322560</xdr:colOff>
      <xdr:row>0</xdr:row>
      <xdr:rowOff>579960</xdr:rowOff>
    </xdr:from>
    <xdr:to>
      <xdr:col>2</xdr:col>
      <xdr:colOff>590760</xdr:colOff>
      <xdr:row>0</xdr:row>
      <xdr:rowOff>653760</xdr:rowOff>
    </xdr:to>
    <xdr:sp>
      <xdr:nvSpPr>
        <xdr:cNvPr id="204" name="CustomShape 1"/>
        <xdr:cNvSpPr/>
      </xdr:nvSpPr>
      <xdr:spPr>
        <a:xfrm>
          <a:off x="3728520" y="579960"/>
          <a:ext cx="26820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389160</xdr:colOff>
      <xdr:row>0</xdr:row>
      <xdr:rowOff>598320</xdr:rowOff>
    </xdr:from>
    <xdr:to>
      <xdr:col>2</xdr:col>
      <xdr:colOff>615960</xdr:colOff>
      <xdr:row>0</xdr:row>
      <xdr:rowOff>660600</xdr:rowOff>
    </xdr:to>
    <xdr:sp>
      <xdr:nvSpPr>
        <xdr:cNvPr id="205" name="CustomShape 1"/>
        <xdr:cNvSpPr/>
      </xdr:nvSpPr>
      <xdr:spPr>
        <a:xfrm>
          <a:off x="3795120" y="598320"/>
          <a:ext cx="22680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284760</xdr:colOff>
      <xdr:row>0</xdr:row>
      <xdr:rowOff>569160</xdr:rowOff>
    </xdr:from>
    <xdr:to>
      <xdr:col>2</xdr:col>
      <xdr:colOff>634680</xdr:colOff>
      <xdr:row>0</xdr:row>
      <xdr:rowOff>665640</xdr:rowOff>
    </xdr:to>
    <xdr:sp>
      <xdr:nvSpPr>
        <xdr:cNvPr id="206" name="CustomShape 1"/>
        <xdr:cNvSpPr/>
      </xdr:nvSpPr>
      <xdr:spPr>
        <a:xfrm>
          <a:off x="3690720" y="569160"/>
          <a:ext cx="34992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675720</xdr:colOff>
      <xdr:row>0</xdr:row>
      <xdr:rowOff>633240</xdr:rowOff>
    </xdr:from>
    <xdr:to>
      <xdr:col>2</xdr:col>
      <xdr:colOff>680760</xdr:colOff>
      <xdr:row>0</xdr:row>
      <xdr:rowOff>689400</xdr:rowOff>
    </xdr:to>
    <xdr:sp>
      <xdr:nvSpPr>
        <xdr:cNvPr id="207" name="CustomShape 1"/>
        <xdr:cNvSpPr/>
      </xdr:nvSpPr>
      <xdr:spPr>
        <a:xfrm>
          <a:off x="4081680" y="633240"/>
          <a:ext cx="504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659160</xdr:colOff>
      <xdr:row>0</xdr:row>
      <xdr:rowOff>644040</xdr:rowOff>
    </xdr:from>
    <xdr:to>
      <xdr:col>2</xdr:col>
      <xdr:colOff>667800</xdr:colOff>
      <xdr:row>0</xdr:row>
      <xdr:rowOff>700920</xdr:rowOff>
    </xdr:to>
    <xdr:sp>
      <xdr:nvSpPr>
        <xdr:cNvPr id="208" name="CustomShape 1"/>
        <xdr:cNvSpPr/>
      </xdr:nvSpPr>
      <xdr:spPr>
        <a:xfrm>
          <a:off x="4065120" y="644040"/>
          <a:ext cx="864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634680</xdr:colOff>
      <xdr:row>0</xdr:row>
      <xdr:rowOff>655560</xdr:rowOff>
    </xdr:from>
    <xdr:to>
      <xdr:col>2</xdr:col>
      <xdr:colOff>646920</xdr:colOff>
      <xdr:row>0</xdr:row>
      <xdr:rowOff>711360</xdr:rowOff>
    </xdr:to>
    <xdr:sp>
      <xdr:nvSpPr>
        <xdr:cNvPr id="209" name="CustomShape 1"/>
        <xdr:cNvSpPr/>
      </xdr:nvSpPr>
      <xdr:spPr>
        <a:xfrm>
          <a:off x="4040640" y="655560"/>
          <a:ext cx="1224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603720</xdr:colOff>
      <xdr:row>0</xdr:row>
      <xdr:rowOff>667440</xdr:rowOff>
    </xdr:from>
    <xdr:to>
      <xdr:col>2</xdr:col>
      <xdr:colOff>619200</xdr:colOff>
      <xdr:row>0</xdr:row>
      <xdr:rowOff>720000</xdr:rowOff>
    </xdr:to>
    <xdr:sp>
      <xdr:nvSpPr>
        <xdr:cNvPr id="210" name="CustomShape 1"/>
        <xdr:cNvSpPr/>
      </xdr:nvSpPr>
      <xdr:spPr>
        <a:xfrm>
          <a:off x="4009680" y="667440"/>
          <a:ext cx="1548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567720</xdr:colOff>
      <xdr:row>0</xdr:row>
      <xdr:rowOff>673920</xdr:rowOff>
    </xdr:from>
    <xdr:to>
      <xdr:col>2</xdr:col>
      <xdr:colOff>585720</xdr:colOff>
      <xdr:row>0</xdr:row>
      <xdr:rowOff>730080</xdr:rowOff>
    </xdr:to>
    <xdr:sp>
      <xdr:nvSpPr>
        <xdr:cNvPr id="211" name="CustomShape 1"/>
        <xdr:cNvSpPr/>
      </xdr:nvSpPr>
      <xdr:spPr>
        <a:xfrm>
          <a:off x="3973680" y="673920"/>
          <a:ext cx="1800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526680</xdr:colOff>
      <xdr:row>0</xdr:row>
      <xdr:rowOff>678600</xdr:rowOff>
    </xdr:from>
    <xdr:to>
      <xdr:col>2</xdr:col>
      <xdr:colOff>546840</xdr:colOff>
      <xdr:row>0</xdr:row>
      <xdr:rowOff>734760</xdr:rowOff>
    </xdr:to>
    <xdr:sp>
      <xdr:nvSpPr>
        <xdr:cNvPr id="212" name="CustomShape 1"/>
        <xdr:cNvSpPr/>
      </xdr:nvSpPr>
      <xdr:spPr>
        <a:xfrm>
          <a:off x="3932640" y="678600"/>
          <a:ext cx="2016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482040</xdr:colOff>
      <xdr:row>0</xdr:row>
      <xdr:rowOff>682200</xdr:rowOff>
    </xdr:from>
    <xdr:to>
      <xdr:col>2</xdr:col>
      <xdr:colOff>504000</xdr:colOff>
      <xdr:row>0</xdr:row>
      <xdr:rowOff>738000</xdr:rowOff>
    </xdr:to>
    <xdr:sp>
      <xdr:nvSpPr>
        <xdr:cNvPr id="213" name="CustomShape 1"/>
        <xdr:cNvSpPr/>
      </xdr:nvSpPr>
      <xdr:spPr>
        <a:xfrm>
          <a:off x="3888000" y="682200"/>
          <a:ext cx="2196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435240</xdr:colOff>
      <xdr:row>0</xdr:row>
      <xdr:rowOff>683640</xdr:rowOff>
    </xdr:from>
    <xdr:to>
      <xdr:col>2</xdr:col>
      <xdr:colOff>457560</xdr:colOff>
      <xdr:row>0</xdr:row>
      <xdr:rowOff>738000</xdr:rowOff>
    </xdr:to>
    <xdr:sp>
      <xdr:nvSpPr>
        <xdr:cNvPr id="214" name="CustomShape 1"/>
        <xdr:cNvSpPr/>
      </xdr:nvSpPr>
      <xdr:spPr>
        <a:xfrm>
          <a:off x="3841200" y="683640"/>
          <a:ext cx="2232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390960</xdr:colOff>
      <xdr:row>0</xdr:row>
      <xdr:rowOff>679680</xdr:rowOff>
    </xdr:from>
    <xdr:to>
      <xdr:col>2</xdr:col>
      <xdr:colOff>412200</xdr:colOff>
      <xdr:row>0</xdr:row>
      <xdr:rowOff>735840</xdr:rowOff>
    </xdr:to>
    <xdr:sp>
      <xdr:nvSpPr>
        <xdr:cNvPr id="215" name="CustomShape 1"/>
        <xdr:cNvSpPr/>
      </xdr:nvSpPr>
      <xdr:spPr>
        <a:xfrm>
          <a:off x="3796920" y="679680"/>
          <a:ext cx="2124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350640</xdr:colOff>
      <xdr:row>0</xdr:row>
      <xdr:rowOff>677520</xdr:rowOff>
    </xdr:from>
    <xdr:to>
      <xdr:col>2</xdr:col>
      <xdr:colOff>369720</xdr:colOff>
      <xdr:row>0</xdr:row>
      <xdr:rowOff>731520</xdr:rowOff>
    </xdr:to>
    <xdr:sp>
      <xdr:nvSpPr>
        <xdr:cNvPr id="216" name="CustomShape 1"/>
        <xdr:cNvSpPr/>
      </xdr:nvSpPr>
      <xdr:spPr>
        <a:xfrm>
          <a:off x="3756600" y="677520"/>
          <a:ext cx="1908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314280</xdr:colOff>
      <xdr:row>0</xdr:row>
      <xdr:rowOff>668520</xdr:rowOff>
    </xdr:from>
    <xdr:to>
      <xdr:col>2</xdr:col>
      <xdr:colOff>330840</xdr:colOff>
      <xdr:row>0</xdr:row>
      <xdr:rowOff>723240</xdr:rowOff>
    </xdr:to>
    <xdr:sp>
      <xdr:nvSpPr>
        <xdr:cNvPr id="217" name="CustomShape 1"/>
        <xdr:cNvSpPr/>
      </xdr:nvSpPr>
      <xdr:spPr>
        <a:xfrm>
          <a:off x="3720240" y="668520"/>
          <a:ext cx="1656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283680</xdr:colOff>
      <xdr:row>0</xdr:row>
      <xdr:rowOff>660600</xdr:rowOff>
    </xdr:from>
    <xdr:to>
      <xdr:col>2</xdr:col>
      <xdr:colOff>297360</xdr:colOff>
      <xdr:row>0</xdr:row>
      <xdr:rowOff>715320</xdr:rowOff>
    </xdr:to>
    <xdr:sp>
      <xdr:nvSpPr>
        <xdr:cNvPr id="218" name="CustomShape 1"/>
        <xdr:cNvSpPr/>
      </xdr:nvSpPr>
      <xdr:spPr>
        <a:xfrm>
          <a:off x="3689640" y="660600"/>
          <a:ext cx="1368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259920</xdr:colOff>
      <xdr:row>0</xdr:row>
      <xdr:rowOff>649800</xdr:rowOff>
    </xdr:from>
    <xdr:to>
      <xdr:col>2</xdr:col>
      <xdr:colOff>270360</xdr:colOff>
      <xdr:row>0</xdr:row>
      <xdr:rowOff>705960</xdr:rowOff>
    </xdr:to>
    <xdr:sp>
      <xdr:nvSpPr>
        <xdr:cNvPr id="219" name="CustomShape 1"/>
        <xdr:cNvSpPr/>
      </xdr:nvSpPr>
      <xdr:spPr>
        <a:xfrm>
          <a:off x="3665880" y="649800"/>
          <a:ext cx="1044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243360</xdr:colOff>
      <xdr:row>0</xdr:row>
      <xdr:rowOff>638640</xdr:rowOff>
    </xdr:from>
    <xdr:to>
      <xdr:col>2</xdr:col>
      <xdr:colOff>249840</xdr:colOff>
      <xdr:row>0</xdr:row>
      <xdr:rowOff>694800</xdr:rowOff>
    </xdr:to>
    <xdr:sp>
      <xdr:nvSpPr>
        <xdr:cNvPr id="220" name="CustomShape 1"/>
        <xdr:cNvSpPr/>
      </xdr:nvSpPr>
      <xdr:spPr>
        <a:xfrm>
          <a:off x="3649320" y="638640"/>
          <a:ext cx="648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235440</xdr:colOff>
      <xdr:row>0</xdr:row>
      <xdr:rowOff>627480</xdr:rowOff>
    </xdr:from>
    <xdr:to>
      <xdr:col>2</xdr:col>
      <xdr:colOff>239040</xdr:colOff>
      <xdr:row>0</xdr:row>
      <xdr:rowOff>687600</xdr:rowOff>
    </xdr:to>
    <xdr:sp>
      <xdr:nvSpPr>
        <xdr:cNvPr id="221" name="CustomShape 1"/>
        <xdr:cNvSpPr/>
      </xdr:nvSpPr>
      <xdr:spPr>
        <a:xfrm>
          <a:off x="3641400" y="62748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225360</xdr:colOff>
      <xdr:row>0</xdr:row>
      <xdr:rowOff>547920</xdr:rowOff>
    </xdr:from>
    <xdr:to>
      <xdr:col>2</xdr:col>
      <xdr:colOff>693720</xdr:colOff>
      <xdr:row>0</xdr:row>
      <xdr:rowOff>741960</xdr:rowOff>
    </xdr:to>
    <xdr:sp>
      <xdr:nvSpPr>
        <xdr:cNvPr id="222" name="CustomShape 1"/>
        <xdr:cNvSpPr/>
      </xdr:nvSpPr>
      <xdr:spPr>
        <a:xfrm>
          <a:off x="3631320" y="547920"/>
          <a:ext cx="46836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536400</xdr:colOff>
      <xdr:row>0</xdr:row>
      <xdr:rowOff>507240</xdr:rowOff>
    </xdr:from>
    <xdr:to>
      <xdr:col>2</xdr:col>
      <xdr:colOff>877680</xdr:colOff>
      <xdr:row>0</xdr:row>
      <xdr:rowOff>881280</xdr:rowOff>
    </xdr:to>
    <xdr:sp>
      <xdr:nvSpPr>
        <xdr:cNvPr id="223" name="CustomShape 1"/>
        <xdr:cNvSpPr/>
      </xdr:nvSpPr>
      <xdr:spPr>
        <a:xfrm>
          <a:off x="3942360" y="507240"/>
          <a:ext cx="341280" cy="374040"/>
        </a:xfrm>
        <a:custGeom>
          <a:avLst/>
          <a:gdLst/>
          <a:ahLst/>
          <a:rect l="l" t="t" r="r" b="b"/>
          <a:pathLst>
            <a:path w="981" h="1342">
              <a:moveTo>
                <a:pt x="677" y="1342"/>
              </a:moveTo>
              <a:cubicBezTo>
                <a:pt x="672" y="1342"/>
                <a:pt x="667" y="1342"/>
                <a:pt x="662" y="1342"/>
              </a:cubicBezTo>
              <a:cubicBezTo>
                <a:pt x="326" y="1333"/>
                <a:pt x="33" y="1025"/>
                <a:pt x="9" y="656"/>
              </a:cubicBezTo>
              <a:cubicBezTo>
                <a:pt x="0" y="519"/>
                <a:pt x="29" y="388"/>
                <a:pt x="93" y="277"/>
              </a:cubicBezTo>
              <a:cubicBezTo>
                <a:pt x="155" y="169"/>
                <a:pt x="246" y="87"/>
                <a:pt x="356" y="41"/>
              </a:cubicBezTo>
              <a:cubicBezTo>
                <a:pt x="452" y="0"/>
                <a:pt x="452" y="0"/>
                <a:pt x="452" y="0"/>
              </a:cubicBezTo>
              <a:cubicBezTo>
                <a:pt x="463" y="26"/>
                <a:pt x="463" y="26"/>
                <a:pt x="463" y="26"/>
              </a:cubicBezTo>
              <a:cubicBezTo>
                <a:pt x="246" y="117"/>
                <a:pt x="116" y="348"/>
                <a:pt x="134" y="613"/>
              </a:cubicBezTo>
              <a:cubicBezTo>
                <a:pt x="157" y="968"/>
                <a:pt x="437" y="1264"/>
                <a:pt x="760" y="1273"/>
              </a:cubicBezTo>
              <a:cubicBezTo>
                <a:pt x="764" y="1273"/>
                <a:pt x="769" y="1273"/>
                <a:pt x="774" y="1273"/>
              </a:cubicBezTo>
              <a:cubicBezTo>
                <a:pt x="843" y="1273"/>
                <a:pt x="909" y="1260"/>
                <a:pt x="970" y="1234"/>
              </a:cubicBezTo>
              <a:cubicBezTo>
                <a:pt x="981" y="1260"/>
                <a:pt x="981" y="1260"/>
                <a:pt x="981" y="1260"/>
              </a:cubicBezTo>
              <a:cubicBezTo>
                <a:pt x="885" y="1300"/>
                <a:pt x="885" y="1300"/>
                <a:pt x="885" y="1300"/>
              </a:cubicBezTo>
              <a:cubicBezTo>
                <a:pt x="820" y="1328"/>
                <a:pt x="750" y="1342"/>
                <a:pt x="677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770400</xdr:colOff>
      <xdr:row>0</xdr:row>
      <xdr:rowOff>865800</xdr:rowOff>
    </xdr:from>
    <xdr:to>
      <xdr:col>2</xdr:col>
      <xdr:colOff>825840</xdr:colOff>
      <xdr:row>0</xdr:row>
      <xdr:rowOff>879120</xdr:rowOff>
    </xdr:to>
    <xdr:sp>
      <xdr:nvSpPr>
        <xdr:cNvPr id="224" name="CustomShape 1"/>
        <xdr:cNvSpPr/>
      </xdr:nvSpPr>
      <xdr:spPr>
        <a:xfrm>
          <a:off x="4176360" y="865800"/>
          <a:ext cx="55440" cy="13320"/>
        </a:xfrm>
        <a:custGeom>
          <a:avLst/>
          <a:gdLst/>
          <a:ahLst/>
          <a:rect l="l" t="t" r="r" b="b"/>
          <a:pathLst>
            <a:path w="158" h="44">
              <a:moveTo>
                <a:pt x="96" y="3"/>
              </a:moveTo>
              <a:cubicBezTo>
                <a:pt x="117" y="3"/>
                <a:pt x="137" y="2"/>
                <a:pt x="158" y="0"/>
              </a:cubicBezTo>
              <a:cubicBezTo>
                <a:pt x="61" y="41"/>
                <a:pt x="61" y="41"/>
                <a:pt x="61" y="41"/>
              </a:cubicBezTo>
              <a:cubicBezTo>
                <a:pt x="41" y="43"/>
                <a:pt x="21" y="44"/>
                <a:pt x="0" y="44"/>
              </a:cubicBezTo>
              <a:cubicBezTo>
                <a:pt x="96" y="3"/>
                <a:pt x="96" y="3"/>
                <a:pt x="96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724680</xdr:colOff>
      <xdr:row>0</xdr:row>
      <xdr:rowOff>862560</xdr:rowOff>
    </xdr:from>
    <xdr:to>
      <xdr:col>2</xdr:col>
      <xdr:colOff>782640</xdr:colOff>
      <xdr:row>0</xdr:row>
      <xdr:rowOff>875880</xdr:rowOff>
    </xdr:to>
    <xdr:sp>
      <xdr:nvSpPr>
        <xdr:cNvPr id="225" name="CustomShape 1"/>
        <xdr:cNvSpPr/>
      </xdr:nvSpPr>
      <xdr:spPr>
        <a:xfrm>
          <a:off x="4130640" y="862560"/>
          <a:ext cx="57960" cy="13320"/>
        </a:xfrm>
        <a:custGeom>
          <a:avLst/>
          <a:gdLst/>
          <a:ahLst/>
          <a:rect l="l" t="t" r="r" b="b"/>
          <a:pathLst>
            <a:path w="157" h="51">
              <a:moveTo>
                <a:pt x="96" y="0"/>
              </a:moveTo>
              <a:cubicBezTo>
                <a:pt x="116" y="4"/>
                <a:pt x="137" y="8"/>
                <a:pt x="157" y="10"/>
              </a:cubicBezTo>
              <a:cubicBezTo>
                <a:pt x="61" y="51"/>
                <a:pt x="61" y="51"/>
                <a:pt x="61" y="51"/>
              </a:cubicBezTo>
              <a:cubicBezTo>
                <a:pt x="40" y="49"/>
                <a:pt x="20" y="45"/>
                <a:pt x="0" y="40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685440</xdr:colOff>
      <xdr:row>0</xdr:row>
      <xdr:rowOff>851400</xdr:rowOff>
    </xdr:from>
    <xdr:to>
      <xdr:col>2</xdr:col>
      <xdr:colOff>740880</xdr:colOff>
      <xdr:row>0</xdr:row>
      <xdr:rowOff>868320</xdr:rowOff>
    </xdr:to>
    <xdr:sp>
      <xdr:nvSpPr>
        <xdr:cNvPr id="226" name="CustomShape 1"/>
        <xdr:cNvSpPr/>
      </xdr:nvSpPr>
      <xdr:spPr>
        <a:xfrm>
          <a:off x="4091400" y="851400"/>
          <a:ext cx="55440" cy="16920"/>
        </a:xfrm>
        <a:custGeom>
          <a:avLst/>
          <a:gdLst/>
          <a:ahLst/>
          <a:rect l="l" t="t" r="r" b="b"/>
          <a:pathLst>
            <a:path w="154" h="63">
              <a:moveTo>
                <a:pt x="97" y="0"/>
              </a:moveTo>
              <a:cubicBezTo>
                <a:pt x="115" y="9"/>
                <a:pt x="134" y="16"/>
                <a:pt x="154" y="23"/>
              </a:cubicBezTo>
              <a:cubicBezTo>
                <a:pt x="57" y="63"/>
                <a:pt x="57" y="63"/>
                <a:pt x="57" y="63"/>
              </a:cubicBezTo>
              <a:cubicBezTo>
                <a:pt x="38" y="57"/>
                <a:pt x="19" y="49"/>
                <a:pt x="0" y="41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648720</xdr:colOff>
      <xdr:row>0</xdr:row>
      <xdr:rowOff>833760</xdr:rowOff>
    </xdr:from>
    <xdr:to>
      <xdr:col>2</xdr:col>
      <xdr:colOff>701640</xdr:colOff>
      <xdr:row>0</xdr:row>
      <xdr:rowOff>853920</xdr:rowOff>
    </xdr:to>
    <xdr:sp>
      <xdr:nvSpPr>
        <xdr:cNvPr id="227" name="CustomShape 1"/>
        <xdr:cNvSpPr/>
      </xdr:nvSpPr>
      <xdr:spPr>
        <a:xfrm>
          <a:off x="4054680" y="833760"/>
          <a:ext cx="52920" cy="20160"/>
        </a:xfrm>
        <a:custGeom>
          <a:avLst/>
          <a:gdLst/>
          <a:ahLst/>
          <a:rect l="l" t="t" r="r" b="b"/>
          <a:pathLst>
            <a:path w="149" h="75">
              <a:moveTo>
                <a:pt x="96" y="0"/>
              </a:moveTo>
              <a:cubicBezTo>
                <a:pt x="113" y="12"/>
                <a:pt x="131" y="24"/>
                <a:pt x="149" y="34"/>
              </a:cubicBezTo>
              <a:cubicBezTo>
                <a:pt x="52" y="75"/>
                <a:pt x="52" y="75"/>
                <a:pt x="52" y="75"/>
              </a:cubicBezTo>
              <a:cubicBezTo>
                <a:pt x="34" y="64"/>
                <a:pt x="17" y="53"/>
                <a:pt x="0" y="41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613440</xdr:colOff>
      <xdr:row>0</xdr:row>
      <xdr:rowOff>811080</xdr:rowOff>
    </xdr:from>
    <xdr:to>
      <xdr:col>2</xdr:col>
      <xdr:colOff>666360</xdr:colOff>
      <xdr:row>0</xdr:row>
      <xdr:rowOff>833760</xdr:rowOff>
    </xdr:to>
    <xdr:sp>
      <xdr:nvSpPr>
        <xdr:cNvPr id="228" name="CustomShape 1"/>
        <xdr:cNvSpPr/>
      </xdr:nvSpPr>
      <xdr:spPr>
        <a:xfrm>
          <a:off x="4019400" y="811080"/>
          <a:ext cx="52920" cy="22680"/>
        </a:xfrm>
        <a:custGeom>
          <a:avLst/>
          <a:gdLst/>
          <a:ahLst/>
          <a:rect l="l" t="t" r="r" b="b"/>
          <a:pathLst>
            <a:path w="143" h="84">
              <a:moveTo>
                <a:pt x="97" y="0"/>
              </a:moveTo>
              <a:cubicBezTo>
                <a:pt x="111" y="15"/>
                <a:pt x="127" y="29"/>
                <a:pt x="143" y="43"/>
              </a:cubicBezTo>
              <a:cubicBezTo>
                <a:pt x="46" y="84"/>
                <a:pt x="46" y="84"/>
                <a:pt x="46" y="84"/>
              </a:cubicBezTo>
              <a:cubicBezTo>
                <a:pt x="30" y="70"/>
                <a:pt x="15" y="55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586080</xdr:colOff>
      <xdr:row>0</xdr:row>
      <xdr:rowOff>783000</xdr:rowOff>
    </xdr:from>
    <xdr:to>
      <xdr:col>2</xdr:col>
      <xdr:colOff>635400</xdr:colOff>
      <xdr:row>0</xdr:row>
      <xdr:rowOff>807840</xdr:rowOff>
    </xdr:to>
    <xdr:sp>
      <xdr:nvSpPr>
        <xdr:cNvPr id="229" name="CustomShape 1"/>
        <xdr:cNvSpPr/>
      </xdr:nvSpPr>
      <xdr:spPr>
        <a:xfrm>
          <a:off x="3992040" y="783000"/>
          <a:ext cx="49320" cy="24840"/>
        </a:xfrm>
        <a:custGeom>
          <a:avLst/>
          <a:gdLst/>
          <a:ahLst/>
          <a:rect l="l" t="t" r="r" b="b"/>
          <a:pathLst>
            <a:path w="135" h="92">
              <a:moveTo>
                <a:pt x="97" y="0"/>
              </a:moveTo>
              <a:cubicBezTo>
                <a:pt x="109" y="18"/>
                <a:pt x="122" y="35"/>
                <a:pt x="135" y="52"/>
              </a:cubicBezTo>
              <a:cubicBezTo>
                <a:pt x="39" y="92"/>
                <a:pt x="39" y="92"/>
                <a:pt x="39" y="92"/>
              </a:cubicBezTo>
              <a:cubicBezTo>
                <a:pt x="25" y="76"/>
                <a:pt x="13" y="58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565200</xdr:colOff>
      <xdr:row>0</xdr:row>
      <xdr:rowOff>751320</xdr:rowOff>
    </xdr:from>
    <xdr:to>
      <xdr:col>2</xdr:col>
      <xdr:colOff>610200</xdr:colOff>
      <xdr:row>0</xdr:row>
      <xdr:rowOff>778320</xdr:rowOff>
    </xdr:to>
    <xdr:sp>
      <xdr:nvSpPr>
        <xdr:cNvPr id="230" name="CustomShape 1"/>
        <xdr:cNvSpPr/>
      </xdr:nvSpPr>
      <xdr:spPr>
        <a:xfrm>
          <a:off x="3971160" y="751320"/>
          <a:ext cx="45000" cy="27000"/>
        </a:xfrm>
        <a:custGeom>
          <a:avLst/>
          <a:gdLst/>
          <a:ahLst/>
          <a:rect l="l" t="t" r="r" b="b"/>
          <a:pathLst>
            <a:path w="126" h="99">
              <a:moveTo>
                <a:pt x="96" y="0"/>
              </a:moveTo>
              <a:cubicBezTo>
                <a:pt x="105" y="20"/>
                <a:pt x="115" y="39"/>
                <a:pt x="126" y="58"/>
              </a:cubicBezTo>
              <a:cubicBezTo>
                <a:pt x="29" y="99"/>
                <a:pt x="29" y="99"/>
                <a:pt x="29" y="99"/>
              </a:cubicBezTo>
              <a:cubicBezTo>
                <a:pt x="19" y="80"/>
                <a:pt x="9" y="60"/>
                <a:pt x="0" y="40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550800</xdr:colOff>
      <xdr:row>0</xdr:row>
      <xdr:rowOff>716040</xdr:rowOff>
    </xdr:from>
    <xdr:to>
      <xdr:col>2</xdr:col>
      <xdr:colOff>591480</xdr:colOff>
      <xdr:row>0</xdr:row>
      <xdr:rowOff>744480</xdr:rowOff>
    </xdr:to>
    <xdr:sp>
      <xdr:nvSpPr>
        <xdr:cNvPr id="231" name="CustomShape 1"/>
        <xdr:cNvSpPr/>
      </xdr:nvSpPr>
      <xdr:spPr>
        <a:xfrm>
          <a:off x="3956760" y="716040"/>
          <a:ext cx="40680" cy="28440"/>
        </a:xfrm>
        <a:custGeom>
          <a:avLst/>
          <a:gdLst/>
          <a:ahLst/>
          <a:rect l="l" t="t" r="r" b="b"/>
          <a:pathLst>
            <a:path w="116" h="105">
              <a:moveTo>
                <a:pt x="97" y="0"/>
              </a:moveTo>
              <a:cubicBezTo>
                <a:pt x="102" y="22"/>
                <a:pt x="108" y="43"/>
                <a:pt x="116" y="64"/>
              </a:cubicBezTo>
              <a:cubicBezTo>
                <a:pt x="19" y="105"/>
                <a:pt x="19" y="105"/>
                <a:pt x="19" y="105"/>
              </a:cubicBezTo>
              <a:cubicBezTo>
                <a:pt x="12" y="84"/>
                <a:pt x="6" y="62"/>
                <a:pt x="0" y="41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540000</xdr:colOff>
      <xdr:row>0</xdr:row>
      <xdr:rowOff>678600</xdr:rowOff>
    </xdr:from>
    <xdr:to>
      <xdr:col>2</xdr:col>
      <xdr:colOff>579600</xdr:colOff>
      <xdr:row>0</xdr:row>
      <xdr:rowOff>708120</xdr:rowOff>
    </xdr:to>
    <xdr:sp>
      <xdr:nvSpPr>
        <xdr:cNvPr id="232" name="CustomShape 1"/>
        <xdr:cNvSpPr/>
      </xdr:nvSpPr>
      <xdr:spPr>
        <a:xfrm>
          <a:off x="3945960" y="678600"/>
          <a:ext cx="39600" cy="29520"/>
        </a:xfrm>
        <a:custGeom>
          <a:avLst/>
          <a:gdLst/>
          <a:ahLst/>
          <a:rect l="l" t="t" r="r" b="b"/>
          <a:pathLst>
            <a:path w="104" h="108">
              <a:moveTo>
                <a:pt x="97" y="0"/>
              </a:moveTo>
              <a:cubicBezTo>
                <a:pt x="97" y="0"/>
                <a:pt x="97" y="0"/>
                <a:pt x="97" y="0"/>
              </a:cubicBezTo>
              <a:cubicBezTo>
                <a:pt x="98" y="23"/>
                <a:pt x="101" y="46"/>
                <a:pt x="104" y="68"/>
              </a:cubicBezTo>
              <a:cubicBezTo>
                <a:pt x="8" y="108"/>
                <a:pt x="8" y="108"/>
                <a:pt x="8" y="108"/>
              </a:cubicBezTo>
              <a:cubicBezTo>
                <a:pt x="4" y="86"/>
                <a:pt x="2" y="64"/>
                <a:pt x="0" y="41"/>
              </a:cubicBezTo>
              <a:cubicBezTo>
                <a:pt x="0" y="41"/>
                <a:pt x="0" y="40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542160</xdr:colOff>
      <xdr:row>0</xdr:row>
      <xdr:rowOff>641160</xdr:rowOff>
    </xdr:from>
    <xdr:to>
      <xdr:col>2</xdr:col>
      <xdr:colOff>578160</xdr:colOff>
      <xdr:row>0</xdr:row>
      <xdr:rowOff>669960</xdr:rowOff>
    </xdr:to>
    <xdr:sp>
      <xdr:nvSpPr>
        <xdr:cNvPr id="233" name="CustomShape 1"/>
        <xdr:cNvSpPr/>
      </xdr:nvSpPr>
      <xdr:spPr>
        <a:xfrm>
          <a:off x="3948120" y="641160"/>
          <a:ext cx="36000" cy="28800"/>
        </a:xfrm>
        <a:custGeom>
          <a:avLst/>
          <a:gdLst/>
          <a:ahLst/>
          <a:rect l="l" t="t" r="r" b="b"/>
          <a:pathLst>
            <a:path w="101" h="106">
              <a:moveTo>
                <a:pt x="101" y="0"/>
              </a:moveTo>
              <a:cubicBezTo>
                <a:pt x="99" y="22"/>
                <a:pt x="97" y="44"/>
                <a:pt x="96" y="66"/>
              </a:cubicBezTo>
              <a:cubicBezTo>
                <a:pt x="0" y="106"/>
                <a:pt x="0" y="106"/>
                <a:pt x="0" y="106"/>
              </a:cubicBezTo>
              <a:cubicBezTo>
                <a:pt x="1" y="84"/>
                <a:pt x="2" y="62"/>
                <a:pt x="5" y="41"/>
              </a:cubicBezTo>
              <a:cubicBezTo>
                <a:pt x="101" y="0"/>
                <a:pt x="101" y="0"/>
                <a:pt x="10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546120</xdr:colOff>
      <xdr:row>0</xdr:row>
      <xdr:rowOff>606600</xdr:rowOff>
    </xdr:from>
    <xdr:to>
      <xdr:col>2</xdr:col>
      <xdr:colOff>588240</xdr:colOff>
      <xdr:row>0</xdr:row>
      <xdr:rowOff>633960</xdr:rowOff>
    </xdr:to>
    <xdr:sp>
      <xdr:nvSpPr>
        <xdr:cNvPr id="234" name="CustomShape 1"/>
        <xdr:cNvSpPr/>
      </xdr:nvSpPr>
      <xdr:spPr>
        <a:xfrm>
          <a:off x="3952080" y="606600"/>
          <a:ext cx="42120" cy="27360"/>
        </a:xfrm>
        <a:custGeom>
          <a:avLst/>
          <a:gdLst/>
          <a:ahLst/>
          <a:rect l="l" t="t" r="r" b="b"/>
          <a:pathLst>
            <a:path w="113" h="101">
              <a:moveTo>
                <a:pt x="113" y="0"/>
              </a:moveTo>
              <a:cubicBezTo>
                <a:pt x="107" y="20"/>
                <a:pt x="101" y="40"/>
                <a:pt x="96" y="61"/>
              </a:cubicBezTo>
              <a:cubicBezTo>
                <a:pt x="0" y="101"/>
                <a:pt x="0" y="101"/>
                <a:pt x="0" y="101"/>
              </a:cubicBezTo>
              <a:cubicBezTo>
                <a:pt x="4" y="81"/>
                <a:pt x="10" y="61"/>
                <a:pt x="17" y="41"/>
              </a:cubicBezTo>
              <a:cubicBezTo>
                <a:pt x="113" y="0"/>
                <a:pt x="113" y="0"/>
                <a:pt x="113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561960</xdr:colOff>
      <xdr:row>0</xdr:row>
      <xdr:rowOff>575640</xdr:rowOff>
    </xdr:from>
    <xdr:to>
      <xdr:col>2</xdr:col>
      <xdr:colOff>605160</xdr:colOff>
      <xdr:row>0</xdr:row>
      <xdr:rowOff>601560</xdr:rowOff>
    </xdr:to>
    <xdr:sp>
      <xdr:nvSpPr>
        <xdr:cNvPr id="235" name="CustomShape 1"/>
        <xdr:cNvSpPr/>
      </xdr:nvSpPr>
      <xdr:spPr>
        <a:xfrm>
          <a:off x="3967920" y="575640"/>
          <a:ext cx="43200" cy="25920"/>
        </a:xfrm>
        <a:custGeom>
          <a:avLst/>
          <a:gdLst/>
          <a:ahLst/>
          <a:rect l="l" t="t" r="r" b="b"/>
          <a:pathLst>
            <a:path w="123" h="95">
              <a:moveTo>
                <a:pt x="123" y="0"/>
              </a:moveTo>
              <a:cubicBezTo>
                <a:pt x="113" y="18"/>
                <a:pt x="104" y="36"/>
                <a:pt x="96" y="54"/>
              </a:cubicBezTo>
              <a:cubicBezTo>
                <a:pt x="0" y="95"/>
                <a:pt x="0" y="95"/>
                <a:pt x="0" y="95"/>
              </a:cubicBezTo>
              <a:cubicBezTo>
                <a:pt x="8" y="76"/>
                <a:pt x="17" y="58"/>
                <a:pt x="27" y="41"/>
              </a:cubicBezTo>
              <a:cubicBezTo>
                <a:pt x="123" y="0"/>
                <a:pt x="123" y="0"/>
                <a:pt x="123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582840</xdr:colOff>
      <xdr:row>0</xdr:row>
      <xdr:rowOff>549000</xdr:rowOff>
    </xdr:from>
    <xdr:to>
      <xdr:col>2</xdr:col>
      <xdr:colOff>628920</xdr:colOff>
      <xdr:row>0</xdr:row>
      <xdr:rowOff>572400</xdr:rowOff>
    </xdr:to>
    <xdr:sp>
      <xdr:nvSpPr>
        <xdr:cNvPr id="236" name="CustomShape 1"/>
        <xdr:cNvSpPr/>
      </xdr:nvSpPr>
      <xdr:spPr>
        <a:xfrm>
          <a:off x="3988800" y="549000"/>
          <a:ext cx="46080" cy="23400"/>
        </a:xfrm>
        <a:custGeom>
          <a:avLst/>
          <a:gdLst/>
          <a:ahLst/>
          <a:rect l="l" t="t" r="r" b="b"/>
          <a:pathLst>
            <a:path w="132" h="86">
              <a:moveTo>
                <a:pt x="132" y="0"/>
              </a:moveTo>
              <a:cubicBezTo>
                <a:pt x="119" y="14"/>
                <a:pt x="107" y="29"/>
                <a:pt x="96" y="45"/>
              </a:cubicBezTo>
              <a:cubicBezTo>
                <a:pt x="0" y="86"/>
                <a:pt x="0" y="86"/>
                <a:pt x="0" y="86"/>
              </a:cubicBezTo>
              <a:cubicBezTo>
                <a:pt x="11" y="70"/>
                <a:pt x="23" y="55"/>
                <a:pt x="36" y="40"/>
              </a:cubicBezTo>
              <a:cubicBezTo>
                <a:pt x="132" y="0"/>
                <a:pt x="132" y="0"/>
                <a:pt x="132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609840</xdr:colOff>
      <xdr:row>0</xdr:row>
      <xdr:rowOff>527400</xdr:rowOff>
    </xdr:from>
    <xdr:to>
      <xdr:col>2</xdr:col>
      <xdr:colOff>659160</xdr:colOff>
      <xdr:row>0</xdr:row>
      <xdr:rowOff>548280</xdr:rowOff>
    </xdr:to>
    <xdr:sp>
      <xdr:nvSpPr>
        <xdr:cNvPr id="237" name="CustomShape 1"/>
        <xdr:cNvSpPr/>
      </xdr:nvSpPr>
      <xdr:spPr>
        <a:xfrm>
          <a:off x="4015800" y="527400"/>
          <a:ext cx="49320" cy="20880"/>
        </a:xfrm>
        <a:custGeom>
          <a:avLst/>
          <a:gdLst/>
          <a:ahLst/>
          <a:rect l="l" t="t" r="r" b="b"/>
          <a:pathLst>
            <a:path w="141" h="77">
              <a:moveTo>
                <a:pt x="141" y="0"/>
              </a:moveTo>
              <a:cubicBezTo>
                <a:pt x="125" y="11"/>
                <a:pt x="110" y="23"/>
                <a:pt x="96" y="36"/>
              </a:cubicBezTo>
              <a:cubicBezTo>
                <a:pt x="0" y="77"/>
                <a:pt x="0" y="77"/>
                <a:pt x="0" y="77"/>
              </a:cubicBezTo>
              <a:cubicBezTo>
                <a:pt x="14" y="64"/>
                <a:pt x="29" y="52"/>
                <a:pt x="44" y="41"/>
              </a:cubicBezTo>
              <a:cubicBezTo>
                <a:pt x="141" y="0"/>
                <a:pt x="141" y="0"/>
                <a:pt x="14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642600</xdr:colOff>
      <xdr:row>0</xdr:row>
      <xdr:rowOff>511200</xdr:rowOff>
    </xdr:from>
    <xdr:to>
      <xdr:col>2</xdr:col>
      <xdr:colOff>693360</xdr:colOff>
      <xdr:row>0</xdr:row>
      <xdr:rowOff>528840</xdr:rowOff>
    </xdr:to>
    <xdr:sp>
      <xdr:nvSpPr>
        <xdr:cNvPr id="238" name="CustomShape 1"/>
        <xdr:cNvSpPr/>
      </xdr:nvSpPr>
      <xdr:spPr>
        <a:xfrm>
          <a:off x="4048560" y="511200"/>
          <a:ext cx="50760" cy="17640"/>
        </a:xfrm>
        <a:custGeom>
          <a:avLst/>
          <a:gdLst/>
          <a:ahLst/>
          <a:rect l="l" t="t" r="r" b="b"/>
          <a:pathLst>
            <a:path w="148" h="66">
              <a:moveTo>
                <a:pt x="148" y="0"/>
              </a:moveTo>
              <a:cubicBezTo>
                <a:pt x="130" y="8"/>
                <a:pt x="113" y="16"/>
                <a:pt x="97" y="26"/>
              </a:cubicBezTo>
              <a:cubicBezTo>
                <a:pt x="0" y="66"/>
                <a:pt x="0" y="66"/>
                <a:pt x="0" y="66"/>
              </a:cubicBezTo>
              <a:cubicBezTo>
                <a:pt x="17" y="57"/>
                <a:pt x="34" y="48"/>
                <a:pt x="52" y="41"/>
              </a:cubicBezTo>
              <a:cubicBezTo>
                <a:pt x="148" y="0"/>
                <a:pt x="148" y="0"/>
                <a:pt x="14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569160</xdr:colOff>
      <xdr:row>0</xdr:row>
      <xdr:rowOff>495720</xdr:rowOff>
    </xdr:from>
    <xdr:to>
      <xdr:col>2</xdr:col>
      <xdr:colOff>1002960</xdr:colOff>
      <xdr:row>0</xdr:row>
      <xdr:rowOff>869400</xdr:rowOff>
    </xdr:to>
    <xdr:sp>
      <xdr:nvSpPr>
        <xdr:cNvPr id="239" name="CustomShape 1"/>
        <xdr:cNvSpPr/>
      </xdr:nvSpPr>
      <xdr:spPr>
        <a:xfrm>
          <a:off x="3975120" y="495720"/>
          <a:ext cx="433800" cy="373680"/>
        </a:xfrm>
        <a:custGeom>
          <a:avLst/>
          <a:gdLst/>
          <a:ahLst/>
          <a:rect l="l" t="t" r="r" b="b"/>
          <a:pathLst>
            <a:path w="1246" h="1342">
              <a:moveTo>
                <a:pt x="680" y="1342"/>
              </a:moveTo>
              <a:cubicBezTo>
                <a:pt x="675" y="1342"/>
                <a:pt x="670" y="1342"/>
                <a:pt x="665" y="1342"/>
              </a:cubicBezTo>
              <a:cubicBezTo>
                <a:pt x="329" y="1333"/>
                <a:pt x="36" y="1025"/>
                <a:pt x="12" y="656"/>
              </a:cubicBezTo>
              <a:cubicBezTo>
                <a:pt x="0" y="470"/>
                <a:pt x="59" y="293"/>
                <a:pt x="175" y="169"/>
              </a:cubicBezTo>
              <a:cubicBezTo>
                <a:pt x="277" y="60"/>
                <a:pt x="416" y="0"/>
                <a:pt x="565" y="0"/>
              </a:cubicBezTo>
              <a:cubicBezTo>
                <a:pt x="570" y="0"/>
                <a:pt x="575" y="0"/>
                <a:pt x="580" y="0"/>
              </a:cubicBezTo>
              <a:cubicBezTo>
                <a:pt x="917" y="9"/>
                <a:pt x="1210" y="317"/>
                <a:pt x="1234" y="686"/>
              </a:cubicBezTo>
              <a:cubicBezTo>
                <a:pt x="1246" y="872"/>
                <a:pt x="1186" y="1049"/>
                <a:pt x="1070" y="1173"/>
              </a:cubicBezTo>
              <a:cubicBezTo>
                <a:pt x="968" y="1282"/>
                <a:pt x="829" y="1342"/>
                <a:pt x="680" y="1342"/>
              </a:cubicBezTo>
              <a:cubicBezTo>
                <a:pt x="680" y="1342"/>
                <a:pt x="680" y="1342"/>
                <a:pt x="680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531360</xdr:colOff>
      <xdr:row>0</xdr:row>
      <xdr:rowOff>491760</xdr:rowOff>
    </xdr:from>
    <xdr:to>
      <xdr:col>2</xdr:col>
      <xdr:colOff>1005480</xdr:colOff>
      <xdr:row>0</xdr:row>
      <xdr:rowOff>884880</xdr:rowOff>
    </xdr:to>
    <xdr:sp>
      <xdr:nvSpPr>
        <xdr:cNvPr id="240" name="CustomShape 1"/>
        <xdr:cNvSpPr/>
      </xdr:nvSpPr>
      <xdr:spPr>
        <a:xfrm>
          <a:off x="3937320" y="491760"/>
          <a:ext cx="474120" cy="393120"/>
        </a:xfrm>
        <a:custGeom>
          <a:avLst/>
          <a:gdLst/>
          <a:ahLst/>
          <a:rect l="l" t="t" r="r" b="b"/>
          <a:pathLst>
            <a:path w="1362" h="1411">
              <a:moveTo>
                <a:pt x="1356" y="699"/>
              </a:moveTo>
              <a:cubicBezTo>
                <a:pt x="1344" y="517"/>
                <a:pt x="1268" y="344"/>
                <a:pt x="1143" y="213"/>
              </a:cubicBezTo>
              <a:cubicBezTo>
                <a:pt x="1017" y="80"/>
                <a:pt x="856" y="5"/>
                <a:pt x="689" y="0"/>
              </a:cubicBezTo>
              <a:cubicBezTo>
                <a:pt x="684" y="0"/>
                <a:pt x="678" y="0"/>
                <a:pt x="673" y="0"/>
              </a:cubicBezTo>
              <a:cubicBezTo>
                <a:pt x="599" y="0"/>
                <a:pt x="527" y="15"/>
                <a:pt x="461" y="42"/>
              </a:cubicBezTo>
              <a:cubicBezTo>
                <a:pt x="461" y="42"/>
                <a:pt x="461" y="42"/>
                <a:pt x="461" y="42"/>
              </a:cubicBezTo>
              <a:cubicBezTo>
                <a:pt x="364" y="83"/>
                <a:pt x="364" y="83"/>
                <a:pt x="364" y="83"/>
              </a:cubicBezTo>
              <a:cubicBezTo>
                <a:pt x="251" y="130"/>
                <a:pt x="158" y="214"/>
                <a:pt x="94" y="325"/>
              </a:cubicBezTo>
              <a:cubicBezTo>
                <a:pt x="30" y="438"/>
                <a:pt x="0" y="572"/>
                <a:pt x="9" y="712"/>
              </a:cubicBezTo>
              <a:cubicBezTo>
                <a:pt x="21" y="894"/>
                <a:pt x="96" y="1066"/>
                <a:pt x="222" y="1198"/>
              </a:cubicBezTo>
              <a:cubicBezTo>
                <a:pt x="348" y="1331"/>
                <a:pt x="509" y="1406"/>
                <a:pt x="676" y="1411"/>
              </a:cubicBezTo>
              <a:cubicBezTo>
                <a:pt x="681" y="1411"/>
                <a:pt x="686" y="1411"/>
                <a:pt x="691" y="1411"/>
              </a:cubicBezTo>
              <a:cubicBezTo>
                <a:pt x="766" y="1411"/>
                <a:pt x="837" y="1396"/>
                <a:pt x="904" y="1368"/>
              </a:cubicBezTo>
              <a:cubicBezTo>
                <a:pt x="1001" y="1328"/>
                <a:pt x="1001" y="1328"/>
                <a:pt x="1001" y="1328"/>
              </a:cubicBezTo>
              <a:cubicBezTo>
                <a:pt x="1001" y="1328"/>
                <a:pt x="1001" y="1328"/>
                <a:pt x="1001" y="1328"/>
              </a:cubicBezTo>
              <a:cubicBezTo>
                <a:pt x="1071" y="1298"/>
                <a:pt x="1135" y="1254"/>
                <a:pt x="1189" y="1196"/>
              </a:cubicBezTo>
              <a:cubicBezTo>
                <a:pt x="1247" y="1134"/>
                <a:pt x="1291" y="1060"/>
                <a:pt x="1320" y="976"/>
              </a:cubicBezTo>
              <a:cubicBezTo>
                <a:pt x="1350" y="889"/>
                <a:pt x="1362" y="796"/>
                <a:pt x="1356" y="699"/>
              </a:cubicBezTo>
              <a:close/>
              <a:moveTo>
                <a:pt x="691" y="1383"/>
              </a:moveTo>
              <a:cubicBezTo>
                <a:pt x="687" y="1383"/>
                <a:pt x="682" y="1383"/>
                <a:pt x="677" y="1383"/>
              </a:cubicBezTo>
              <a:cubicBezTo>
                <a:pt x="347" y="1374"/>
                <a:pt x="61" y="1072"/>
                <a:pt x="37" y="710"/>
              </a:cubicBezTo>
              <a:cubicBezTo>
                <a:pt x="21" y="468"/>
                <a:pt x="126" y="261"/>
                <a:pt x="295" y="151"/>
              </a:cubicBezTo>
              <a:cubicBezTo>
                <a:pt x="287" y="158"/>
                <a:pt x="280" y="166"/>
                <a:pt x="272" y="174"/>
              </a:cubicBezTo>
              <a:cubicBezTo>
                <a:pt x="214" y="236"/>
                <a:pt x="170" y="310"/>
                <a:pt x="141" y="395"/>
              </a:cubicBezTo>
              <a:cubicBezTo>
                <a:pt x="111" y="481"/>
                <a:pt x="99" y="574"/>
                <a:pt x="106" y="671"/>
              </a:cubicBezTo>
              <a:cubicBezTo>
                <a:pt x="117" y="853"/>
                <a:pt x="193" y="1026"/>
                <a:pt x="318" y="1158"/>
              </a:cubicBezTo>
              <a:cubicBezTo>
                <a:pt x="444" y="1290"/>
                <a:pt x="606" y="1365"/>
                <a:pt x="772" y="1370"/>
              </a:cubicBezTo>
              <a:cubicBezTo>
                <a:pt x="778" y="1370"/>
                <a:pt x="783" y="1370"/>
                <a:pt x="788" y="1370"/>
              </a:cubicBezTo>
              <a:cubicBezTo>
                <a:pt x="795" y="1370"/>
                <a:pt x="802" y="1370"/>
                <a:pt x="808" y="1370"/>
              </a:cubicBezTo>
              <a:cubicBezTo>
                <a:pt x="771" y="1378"/>
                <a:pt x="732" y="1383"/>
                <a:pt x="691" y="1383"/>
              </a:cubicBezTo>
              <a:close/>
              <a:moveTo>
                <a:pt x="788" y="1342"/>
              </a:moveTo>
              <a:cubicBezTo>
                <a:pt x="783" y="1342"/>
                <a:pt x="778" y="1342"/>
                <a:pt x="773" y="1342"/>
              </a:cubicBezTo>
              <a:cubicBezTo>
                <a:pt x="443" y="1333"/>
                <a:pt x="157" y="1032"/>
                <a:pt x="134" y="669"/>
              </a:cubicBezTo>
              <a:cubicBezTo>
                <a:pt x="110" y="312"/>
                <a:pt x="351" y="28"/>
                <a:pt x="673" y="28"/>
              </a:cubicBezTo>
              <a:cubicBezTo>
                <a:pt x="678" y="28"/>
                <a:pt x="683" y="28"/>
                <a:pt x="688" y="28"/>
              </a:cubicBezTo>
              <a:cubicBezTo>
                <a:pt x="1018" y="37"/>
                <a:pt x="1304" y="338"/>
                <a:pt x="1328" y="701"/>
              </a:cubicBezTo>
              <a:cubicBezTo>
                <a:pt x="1351" y="1058"/>
                <a:pt x="1110" y="1342"/>
                <a:pt x="788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628920</xdr:colOff>
      <xdr:row>0</xdr:row>
      <xdr:rowOff>547920</xdr:rowOff>
    </xdr:from>
    <xdr:to>
      <xdr:col>2</xdr:col>
      <xdr:colOff>942840</xdr:colOff>
      <xdr:row>0</xdr:row>
      <xdr:rowOff>817560</xdr:rowOff>
    </xdr:to>
    <xdr:sp>
      <xdr:nvSpPr>
        <xdr:cNvPr id="241" name="CustomShape 1"/>
        <xdr:cNvSpPr/>
      </xdr:nvSpPr>
      <xdr:spPr>
        <a:xfrm>
          <a:off x="4034880" y="547920"/>
          <a:ext cx="313920" cy="269640"/>
        </a:xfrm>
        <a:custGeom>
          <a:avLst/>
          <a:gdLst/>
          <a:ahLst/>
          <a:rect l="l" t="t" r="r" b="b"/>
          <a:pathLst>
            <a:path w="902" h="968">
              <a:moveTo>
                <a:pt x="884" y="496"/>
              </a:moveTo>
              <a:cubicBezTo>
                <a:pt x="867" y="232"/>
                <a:pt x="659" y="13"/>
                <a:pt x="420" y="7"/>
              </a:cubicBezTo>
              <a:cubicBezTo>
                <a:pt x="180" y="0"/>
                <a:pt x="0" y="209"/>
                <a:pt x="17" y="473"/>
              </a:cubicBezTo>
              <a:cubicBezTo>
                <a:pt x="34" y="736"/>
                <a:pt x="242" y="955"/>
                <a:pt x="482" y="961"/>
              </a:cubicBezTo>
              <a:cubicBezTo>
                <a:pt x="721" y="968"/>
                <a:pt x="902" y="759"/>
                <a:pt x="884" y="496"/>
              </a:cubicBezTo>
              <a:close/>
              <a:moveTo>
                <a:pt x="479" y="918"/>
              </a:moveTo>
              <a:cubicBezTo>
                <a:pt x="261" y="912"/>
                <a:pt x="72" y="713"/>
                <a:pt x="56" y="474"/>
              </a:cubicBezTo>
              <a:cubicBezTo>
                <a:pt x="41" y="234"/>
                <a:pt x="205" y="45"/>
                <a:pt x="422" y="50"/>
              </a:cubicBezTo>
              <a:cubicBezTo>
                <a:pt x="640" y="56"/>
                <a:pt x="829" y="256"/>
                <a:pt x="845" y="495"/>
              </a:cubicBezTo>
              <a:cubicBezTo>
                <a:pt x="860" y="734"/>
                <a:pt x="696" y="923"/>
                <a:pt x="479" y="91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638280</xdr:colOff>
      <xdr:row>0</xdr:row>
      <xdr:rowOff>552600</xdr:rowOff>
    </xdr:from>
    <xdr:to>
      <xdr:col>2</xdr:col>
      <xdr:colOff>937080</xdr:colOff>
      <xdr:row>0</xdr:row>
      <xdr:rowOff>808920</xdr:rowOff>
    </xdr:to>
    <xdr:sp>
      <xdr:nvSpPr>
        <xdr:cNvPr id="242" name="CustomShape 1"/>
        <xdr:cNvSpPr/>
      </xdr:nvSpPr>
      <xdr:spPr>
        <a:xfrm>
          <a:off x="4044240" y="552600"/>
          <a:ext cx="298800" cy="256320"/>
        </a:xfrm>
        <a:custGeom>
          <a:avLst/>
          <a:gdLst/>
          <a:ahLst/>
          <a:rect l="l" t="t" r="r" b="b"/>
          <a:pathLst>
            <a:path w="819" h="878">
              <a:moveTo>
                <a:pt x="381" y="5"/>
              </a:moveTo>
              <a:cubicBezTo>
                <a:pt x="164" y="0"/>
                <a:pt x="0" y="189"/>
                <a:pt x="15" y="429"/>
              </a:cubicBezTo>
              <a:cubicBezTo>
                <a:pt x="31" y="668"/>
                <a:pt x="220" y="867"/>
                <a:pt x="438" y="873"/>
              </a:cubicBezTo>
              <a:cubicBezTo>
                <a:pt x="655" y="878"/>
                <a:pt x="819" y="689"/>
                <a:pt x="804" y="450"/>
              </a:cubicBezTo>
              <a:cubicBezTo>
                <a:pt x="788" y="211"/>
                <a:pt x="599" y="11"/>
                <a:pt x="381" y="5"/>
              </a:cubicBezTo>
              <a:close/>
              <a:moveTo>
                <a:pt x="88" y="656"/>
              </a:moveTo>
              <a:cubicBezTo>
                <a:pt x="47" y="589"/>
                <a:pt x="21" y="511"/>
                <a:pt x="16" y="429"/>
              </a:cubicBezTo>
              <a:cubicBezTo>
                <a:pt x="0" y="190"/>
                <a:pt x="164" y="0"/>
                <a:pt x="381" y="6"/>
              </a:cubicBezTo>
              <a:cubicBezTo>
                <a:pt x="457" y="8"/>
                <a:pt x="529" y="33"/>
                <a:pt x="591" y="75"/>
              </a:cubicBezTo>
              <a:lnTo>
                <a:pt x="88" y="656"/>
              </a:lnTo>
              <a:close/>
              <a:moveTo>
                <a:pt x="208" y="789"/>
              </a:moveTo>
              <a:cubicBezTo>
                <a:pt x="717" y="200"/>
                <a:pt x="717" y="200"/>
                <a:pt x="717" y="200"/>
              </a:cubicBezTo>
              <a:cubicBezTo>
                <a:pt x="730" y="219"/>
                <a:pt x="741" y="239"/>
                <a:pt x="752" y="260"/>
              </a:cubicBezTo>
              <a:cubicBezTo>
                <a:pt x="263" y="824"/>
                <a:pt x="263" y="824"/>
                <a:pt x="263" y="824"/>
              </a:cubicBezTo>
              <a:cubicBezTo>
                <a:pt x="244" y="814"/>
                <a:pt x="226" y="802"/>
                <a:pt x="208" y="789"/>
              </a:cubicBezTo>
              <a:close/>
              <a:moveTo>
                <a:pt x="438" y="872"/>
              </a:moveTo>
              <a:cubicBezTo>
                <a:pt x="411" y="872"/>
                <a:pt x="384" y="868"/>
                <a:pt x="358" y="862"/>
              </a:cubicBezTo>
              <a:cubicBezTo>
                <a:pt x="790" y="363"/>
                <a:pt x="790" y="363"/>
                <a:pt x="790" y="363"/>
              </a:cubicBezTo>
              <a:cubicBezTo>
                <a:pt x="797" y="391"/>
                <a:pt x="801" y="420"/>
                <a:pt x="803" y="450"/>
              </a:cubicBezTo>
              <a:cubicBezTo>
                <a:pt x="819" y="689"/>
                <a:pt x="655" y="878"/>
                <a:pt x="438" y="87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257040</xdr:colOff>
      <xdr:row>0</xdr:row>
      <xdr:rowOff>180360</xdr:rowOff>
    </xdr:from>
    <xdr:to>
      <xdr:col>3</xdr:col>
      <xdr:colOff>780840</xdr:colOff>
      <xdr:row>0</xdr:row>
      <xdr:rowOff>808200</xdr:rowOff>
    </xdr:to>
    <xdr:sp>
      <xdr:nvSpPr>
        <xdr:cNvPr id="243" name="CustomShape 1"/>
        <xdr:cNvSpPr/>
      </xdr:nvSpPr>
      <xdr:spPr>
        <a:xfrm>
          <a:off x="4998960" y="180360"/>
          <a:ext cx="523800" cy="627840"/>
        </a:xfrm>
        <a:custGeom>
          <a:avLst/>
          <a:gdLst/>
          <a:ahLst/>
          <a:rect l="l" t="t" r="r" b="b"/>
          <a:pathLst>
            <a:path w="227" h="340">
              <a:moveTo>
                <a:pt x="227" y="318"/>
              </a:moveTo>
              <a:cubicBezTo>
                <a:pt x="227" y="330"/>
                <a:pt x="216" y="340"/>
                <a:pt x="204" y="340"/>
              </a:cubicBezTo>
              <a:cubicBezTo>
                <a:pt x="23" y="340"/>
                <a:pt x="23" y="340"/>
                <a:pt x="23" y="340"/>
              </a:cubicBezTo>
              <a:cubicBezTo>
                <a:pt x="10" y="340"/>
                <a:pt x="0" y="330"/>
                <a:pt x="0" y="318"/>
              </a:cubicBezTo>
              <a:cubicBezTo>
                <a:pt x="0" y="23"/>
                <a:pt x="0" y="23"/>
                <a:pt x="0" y="23"/>
              </a:cubicBezTo>
              <a:cubicBezTo>
                <a:pt x="0" y="10"/>
                <a:pt x="10" y="0"/>
                <a:pt x="23" y="0"/>
              </a:cubicBezTo>
              <a:cubicBezTo>
                <a:pt x="204" y="0"/>
                <a:pt x="204" y="0"/>
                <a:pt x="204" y="0"/>
              </a:cubicBezTo>
              <a:cubicBezTo>
                <a:pt x="216" y="0"/>
                <a:pt x="227" y="10"/>
                <a:pt x="227" y="23"/>
              </a:cubicBezTo>
              <a:lnTo>
                <a:pt x="227" y="318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259560</xdr:colOff>
      <xdr:row>0</xdr:row>
      <xdr:rowOff>452520</xdr:rowOff>
    </xdr:from>
    <xdr:to>
      <xdr:col>3</xdr:col>
      <xdr:colOff>342000</xdr:colOff>
      <xdr:row>0</xdr:row>
      <xdr:rowOff>516960</xdr:rowOff>
    </xdr:to>
    <xdr:sp>
      <xdr:nvSpPr>
        <xdr:cNvPr id="244" name="CustomShape 1"/>
        <xdr:cNvSpPr/>
      </xdr:nvSpPr>
      <xdr:spPr>
        <a:xfrm>
          <a:off x="5001480" y="452520"/>
          <a:ext cx="82440" cy="64440"/>
        </a:xfrm>
        <a:custGeom>
          <a:avLst/>
          <a:gdLst/>
          <a:ah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5"/>
                <a:pt x="30" y="35"/>
              </a:cubicBezTo>
              <a:cubicBezTo>
                <a:pt x="5" y="35"/>
                <a:pt x="5" y="35"/>
                <a:pt x="5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369720</xdr:colOff>
      <xdr:row>0</xdr:row>
      <xdr:rowOff>466560</xdr:rowOff>
    </xdr:from>
    <xdr:to>
      <xdr:col>3</xdr:col>
      <xdr:colOff>452160</xdr:colOff>
      <xdr:row>0</xdr:row>
      <xdr:rowOff>531000</xdr:rowOff>
    </xdr:to>
    <xdr:sp>
      <xdr:nvSpPr>
        <xdr:cNvPr id="245" name="CustomShape 1"/>
        <xdr:cNvSpPr/>
      </xdr:nvSpPr>
      <xdr:spPr>
        <a:xfrm>
          <a:off x="5111640" y="466560"/>
          <a:ext cx="82440" cy="64440"/>
        </a:xfrm>
        <a:custGeom>
          <a:avLst/>
          <a:gdLst/>
          <a:ah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479880</xdr:colOff>
      <xdr:row>0</xdr:row>
      <xdr:rowOff>480240</xdr:rowOff>
    </xdr:from>
    <xdr:to>
      <xdr:col>3</xdr:col>
      <xdr:colOff>565560</xdr:colOff>
      <xdr:row>0</xdr:row>
      <xdr:rowOff>544680</xdr:rowOff>
    </xdr:to>
    <xdr:sp>
      <xdr:nvSpPr>
        <xdr:cNvPr id="246" name="CustomShape 1"/>
        <xdr:cNvSpPr/>
      </xdr:nvSpPr>
      <xdr:spPr>
        <a:xfrm>
          <a:off x="5221800" y="480240"/>
          <a:ext cx="85680" cy="64440"/>
        </a:xfrm>
        <a:custGeom>
          <a:avLst/>
          <a:gdLst/>
          <a:ahLst/>
          <a:rect l="l" t="t" r="r" b="b"/>
          <a:pathLst>
            <a:path w="37" h="35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3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593280</xdr:colOff>
      <xdr:row>0</xdr:row>
      <xdr:rowOff>494640</xdr:rowOff>
    </xdr:from>
    <xdr:to>
      <xdr:col>3</xdr:col>
      <xdr:colOff>675720</xdr:colOff>
      <xdr:row>0</xdr:row>
      <xdr:rowOff>601200</xdr:rowOff>
    </xdr:to>
    <xdr:sp>
      <xdr:nvSpPr>
        <xdr:cNvPr id="247" name="CustomShape 1"/>
        <xdr:cNvSpPr/>
      </xdr:nvSpPr>
      <xdr:spPr>
        <a:xfrm>
          <a:off x="5335200" y="494640"/>
          <a:ext cx="82440" cy="106560"/>
        </a:xfrm>
        <a:custGeom>
          <a:avLst/>
          <a:gdLst/>
          <a:ahLst/>
          <a:rect l="l" t="t" r="r" b="b"/>
          <a:pathLst>
            <a:path w="36" h="58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52"/>
                <a:pt x="36" y="52"/>
                <a:pt x="36" y="52"/>
              </a:cubicBezTo>
              <a:cubicBezTo>
                <a:pt x="36" y="55"/>
                <a:pt x="33" y="58"/>
                <a:pt x="30" y="58"/>
              </a:cubicBezTo>
              <a:cubicBezTo>
                <a:pt x="5" y="58"/>
                <a:pt x="5" y="58"/>
                <a:pt x="5" y="58"/>
              </a:cubicBezTo>
              <a:cubicBezTo>
                <a:pt x="2" y="58"/>
                <a:pt x="0" y="55"/>
                <a:pt x="0" y="52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570960</xdr:colOff>
      <xdr:row>0</xdr:row>
      <xdr:rowOff>614880</xdr:rowOff>
    </xdr:from>
    <xdr:to>
      <xdr:col>3</xdr:col>
      <xdr:colOff>653400</xdr:colOff>
      <xdr:row>0</xdr:row>
      <xdr:rowOff>722880</xdr:rowOff>
    </xdr:to>
    <xdr:sp>
      <xdr:nvSpPr>
        <xdr:cNvPr id="248" name="CustomShape 1"/>
        <xdr:cNvSpPr/>
      </xdr:nvSpPr>
      <xdr:spPr>
        <a:xfrm>
          <a:off x="5312880" y="614880"/>
          <a:ext cx="82440" cy="108000"/>
        </a:xfrm>
        <a:custGeom>
          <a:avLst/>
          <a:gdLst/>
          <a:ahLst/>
          <a:rect l="l" t="t" r="r" b="b"/>
          <a:pathLst>
            <a:path w="36" h="59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53"/>
                <a:pt x="36" y="53"/>
                <a:pt x="36" y="53"/>
              </a:cubicBezTo>
              <a:cubicBezTo>
                <a:pt x="36" y="56"/>
                <a:pt x="33" y="59"/>
                <a:pt x="30" y="59"/>
              </a:cubicBezTo>
              <a:cubicBezTo>
                <a:pt x="5" y="59"/>
                <a:pt x="5" y="59"/>
                <a:pt x="5" y="59"/>
              </a:cubicBezTo>
              <a:cubicBezTo>
                <a:pt x="2" y="59"/>
                <a:pt x="0" y="56"/>
                <a:pt x="0" y="53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244440</xdr:colOff>
      <xdr:row>0</xdr:row>
      <xdr:rowOff>533160</xdr:rowOff>
    </xdr:from>
    <xdr:to>
      <xdr:col>3</xdr:col>
      <xdr:colOff>326880</xdr:colOff>
      <xdr:row>0</xdr:row>
      <xdr:rowOff>598320</xdr:rowOff>
    </xdr:to>
    <xdr:sp>
      <xdr:nvSpPr>
        <xdr:cNvPr id="249" name="CustomShape 1"/>
        <xdr:cNvSpPr/>
      </xdr:nvSpPr>
      <xdr:spPr>
        <a:xfrm>
          <a:off x="4986360" y="533160"/>
          <a:ext cx="82440" cy="65160"/>
        </a:xfrm>
        <a:custGeom>
          <a:avLst/>
          <a:gdLst/>
          <a:ah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354600</xdr:colOff>
      <xdr:row>0</xdr:row>
      <xdr:rowOff>546840</xdr:rowOff>
    </xdr:from>
    <xdr:to>
      <xdr:col>3</xdr:col>
      <xdr:colOff>437040</xdr:colOff>
      <xdr:row>0</xdr:row>
      <xdr:rowOff>612000</xdr:rowOff>
    </xdr:to>
    <xdr:sp>
      <xdr:nvSpPr>
        <xdr:cNvPr id="250" name="CustomShape 1"/>
        <xdr:cNvSpPr/>
      </xdr:nvSpPr>
      <xdr:spPr>
        <a:xfrm>
          <a:off x="5096520" y="546840"/>
          <a:ext cx="82440" cy="65160"/>
        </a:xfrm>
        <a:custGeom>
          <a:avLst/>
          <a:gdLst/>
          <a:ah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465120</xdr:colOff>
      <xdr:row>0</xdr:row>
      <xdr:rowOff>560880</xdr:rowOff>
    </xdr:from>
    <xdr:to>
      <xdr:col>3</xdr:col>
      <xdr:colOff>550800</xdr:colOff>
      <xdr:row>0</xdr:row>
      <xdr:rowOff>626040</xdr:rowOff>
    </xdr:to>
    <xdr:sp>
      <xdr:nvSpPr>
        <xdr:cNvPr id="251" name="CustomShape 1"/>
        <xdr:cNvSpPr/>
      </xdr:nvSpPr>
      <xdr:spPr>
        <a:xfrm>
          <a:off x="5207040" y="560880"/>
          <a:ext cx="85680" cy="65160"/>
        </a:xfrm>
        <a:custGeom>
          <a:avLst/>
          <a:gdLst/>
          <a:ahLst/>
          <a:rect l="l" t="t" r="r" b="b"/>
          <a:pathLst>
            <a:path w="37" h="36">
              <a:moveTo>
                <a:pt x="0" y="6"/>
              </a:moveTo>
              <a:cubicBezTo>
                <a:pt x="0" y="3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3"/>
                <a:pt x="37" y="6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228960</xdr:colOff>
      <xdr:row>0</xdr:row>
      <xdr:rowOff>614880</xdr:rowOff>
    </xdr:from>
    <xdr:to>
      <xdr:col>3</xdr:col>
      <xdr:colOff>311400</xdr:colOff>
      <xdr:row>0</xdr:row>
      <xdr:rowOff>680040</xdr:rowOff>
    </xdr:to>
    <xdr:sp>
      <xdr:nvSpPr>
        <xdr:cNvPr id="252" name="CustomShape 1"/>
        <xdr:cNvSpPr/>
      </xdr:nvSpPr>
      <xdr:spPr>
        <a:xfrm>
          <a:off x="4970880" y="614880"/>
          <a:ext cx="82440" cy="65160"/>
        </a:xfrm>
        <a:custGeom>
          <a:avLst/>
          <a:gdLst/>
          <a:ah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339480</xdr:colOff>
      <xdr:row>0</xdr:row>
      <xdr:rowOff>628920</xdr:rowOff>
    </xdr:from>
    <xdr:to>
      <xdr:col>3</xdr:col>
      <xdr:colOff>421920</xdr:colOff>
      <xdr:row>0</xdr:row>
      <xdr:rowOff>694080</xdr:rowOff>
    </xdr:to>
    <xdr:sp>
      <xdr:nvSpPr>
        <xdr:cNvPr id="253" name="CustomShape 1"/>
        <xdr:cNvSpPr/>
      </xdr:nvSpPr>
      <xdr:spPr>
        <a:xfrm>
          <a:off x="5081400" y="628920"/>
          <a:ext cx="82440" cy="65160"/>
        </a:xfrm>
        <a:custGeom>
          <a:avLst/>
          <a:gdLst/>
          <a:ah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449640</xdr:colOff>
      <xdr:row>0</xdr:row>
      <xdr:rowOff>642600</xdr:rowOff>
    </xdr:from>
    <xdr:to>
      <xdr:col>3</xdr:col>
      <xdr:colOff>535320</xdr:colOff>
      <xdr:row>0</xdr:row>
      <xdr:rowOff>707760</xdr:rowOff>
    </xdr:to>
    <xdr:sp>
      <xdr:nvSpPr>
        <xdr:cNvPr id="254" name="CustomShape 1"/>
        <xdr:cNvSpPr/>
      </xdr:nvSpPr>
      <xdr:spPr>
        <a:xfrm>
          <a:off x="5191560" y="642600"/>
          <a:ext cx="85680" cy="65160"/>
        </a:xfrm>
        <a:custGeom>
          <a:avLst/>
          <a:gdLst/>
          <a:ahLst/>
          <a:rect l="l" t="t" r="r" b="b"/>
          <a:pathLst>
            <a:path w="37" h="36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301320</xdr:colOff>
      <xdr:row>0</xdr:row>
      <xdr:rowOff>228600</xdr:rowOff>
    </xdr:from>
    <xdr:to>
      <xdr:col>3</xdr:col>
      <xdr:colOff>720360</xdr:colOff>
      <xdr:row>0</xdr:row>
      <xdr:rowOff>433080</xdr:rowOff>
    </xdr:to>
    <xdr:sp>
      <xdr:nvSpPr>
        <xdr:cNvPr id="255" name="CustomShape 1"/>
        <xdr:cNvSpPr/>
      </xdr:nvSpPr>
      <xdr:spPr>
        <a:xfrm>
          <a:off x="5043240" y="228600"/>
          <a:ext cx="419040" cy="204480"/>
        </a:xfrm>
        <a:custGeom>
          <a:avLst/>
          <a:gdLst/>
          <a:ahLst/>
          <a:rect l="l" t="t" r="r" b="b"/>
          <a:pathLst>
            <a:path w="181" h="111">
              <a:moveTo>
                <a:pt x="181" y="105"/>
              </a:moveTo>
              <a:cubicBezTo>
                <a:pt x="181" y="108"/>
                <a:pt x="178" y="111"/>
                <a:pt x="175" y="111"/>
              </a:cubicBezTo>
              <a:cubicBezTo>
                <a:pt x="5" y="111"/>
                <a:pt x="5" y="111"/>
                <a:pt x="5" y="111"/>
              </a:cubicBezTo>
              <a:cubicBezTo>
                <a:pt x="2" y="111"/>
                <a:pt x="0" y="108"/>
                <a:pt x="0" y="105"/>
              </a:cubicBezTo>
              <a:cubicBezTo>
                <a:pt x="0" y="5"/>
                <a:pt x="0" y="5"/>
                <a:pt x="0" y="5"/>
              </a:cubicBezTo>
              <a:cubicBezTo>
                <a:pt x="0" y="2"/>
                <a:pt x="2" y="0"/>
                <a:pt x="5" y="0"/>
              </a:cubicBezTo>
              <a:cubicBezTo>
                <a:pt x="175" y="0"/>
                <a:pt x="175" y="0"/>
                <a:pt x="175" y="0"/>
              </a:cubicBezTo>
              <a:cubicBezTo>
                <a:pt x="178" y="0"/>
                <a:pt x="181" y="2"/>
                <a:pt x="181" y="5"/>
              </a:cubicBezTo>
              <a:lnTo>
                <a:pt x="181" y="10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63720</xdr:colOff>
      <xdr:row>0</xdr:row>
      <xdr:rowOff>412920</xdr:rowOff>
    </xdr:from>
    <xdr:to>
      <xdr:col>4</xdr:col>
      <xdr:colOff>690480</xdr:colOff>
      <xdr:row>0</xdr:row>
      <xdr:rowOff>686880</xdr:rowOff>
    </xdr:to>
    <xdr:sp>
      <xdr:nvSpPr>
        <xdr:cNvPr id="256" name="CustomShape 1"/>
        <xdr:cNvSpPr/>
      </xdr:nvSpPr>
      <xdr:spPr>
        <a:xfrm>
          <a:off x="5913000" y="412920"/>
          <a:ext cx="626760" cy="273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81720</xdr:colOff>
      <xdr:row>0</xdr:row>
      <xdr:rowOff>440280</xdr:rowOff>
    </xdr:from>
    <xdr:to>
      <xdr:col>4</xdr:col>
      <xdr:colOff>655560</xdr:colOff>
      <xdr:row>0</xdr:row>
      <xdr:rowOff>669600</xdr:rowOff>
    </xdr:to>
    <xdr:sp>
      <xdr:nvSpPr>
        <xdr:cNvPr id="257" name="CustomShape 1"/>
        <xdr:cNvSpPr/>
      </xdr:nvSpPr>
      <xdr:spPr>
        <a:xfrm>
          <a:off x="5931000" y="440280"/>
          <a:ext cx="573840" cy="22932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262800</xdr:colOff>
      <xdr:row>0</xdr:row>
      <xdr:rowOff>528480</xdr:rowOff>
    </xdr:from>
    <xdr:to>
      <xdr:col>4</xdr:col>
      <xdr:colOff>433440</xdr:colOff>
      <xdr:row>0</xdr:row>
      <xdr:rowOff>671040</xdr:rowOff>
    </xdr:to>
    <xdr:sp>
      <xdr:nvSpPr>
        <xdr:cNvPr id="258" name="CustomShape 1"/>
        <xdr:cNvSpPr/>
      </xdr:nvSpPr>
      <xdr:spPr>
        <a:xfrm>
          <a:off x="6112080" y="528480"/>
          <a:ext cx="170640" cy="1425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467640</xdr:colOff>
      <xdr:row>0</xdr:row>
      <xdr:rowOff>623880</xdr:rowOff>
    </xdr:from>
    <xdr:to>
      <xdr:col>4</xdr:col>
      <xdr:colOff>528840</xdr:colOff>
      <xdr:row>0</xdr:row>
      <xdr:rowOff>676800</xdr:rowOff>
    </xdr:to>
    <xdr:sp>
      <xdr:nvSpPr>
        <xdr:cNvPr id="259" name="CustomShape 1"/>
        <xdr:cNvSpPr/>
      </xdr:nvSpPr>
      <xdr:spPr>
        <a:xfrm>
          <a:off x="6316920" y="623880"/>
          <a:ext cx="61200" cy="529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134280</xdr:colOff>
      <xdr:row>0</xdr:row>
      <xdr:rowOff>543600</xdr:rowOff>
    </xdr:from>
    <xdr:to>
      <xdr:col>4</xdr:col>
      <xdr:colOff>195480</xdr:colOff>
      <xdr:row>0</xdr:row>
      <xdr:rowOff>596520</xdr:rowOff>
    </xdr:to>
    <xdr:sp>
      <xdr:nvSpPr>
        <xdr:cNvPr id="260" name="CustomShape 1"/>
        <xdr:cNvSpPr/>
      </xdr:nvSpPr>
      <xdr:spPr>
        <a:xfrm>
          <a:off x="5983560" y="543600"/>
          <a:ext cx="61200" cy="529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242280</xdr:colOff>
      <xdr:row>0</xdr:row>
      <xdr:rowOff>280800</xdr:rowOff>
    </xdr:from>
    <xdr:to>
      <xdr:col>4</xdr:col>
      <xdr:colOff>839520</xdr:colOff>
      <xdr:row>0</xdr:row>
      <xdr:rowOff>568440</xdr:rowOff>
    </xdr:to>
    <xdr:sp>
      <xdr:nvSpPr>
        <xdr:cNvPr id="261" name="CustomShape 1"/>
        <xdr:cNvSpPr/>
      </xdr:nvSpPr>
      <xdr:spPr>
        <a:xfrm>
          <a:off x="6091560" y="280800"/>
          <a:ext cx="597240" cy="2876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248040</xdr:colOff>
      <xdr:row>0</xdr:row>
      <xdr:rowOff>311760</xdr:rowOff>
    </xdr:from>
    <xdr:to>
      <xdr:col>4</xdr:col>
      <xdr:colOff>794880</xdr:colOff>
      <xdr:row>0</xdr:row>
      <xdr:rowOff>552240</xdr:rowOff>
    </xdr:to>
    <xdr:sp>
      <xdr:nvSpPr>
        <xdr:cNvPr id="262" name="CustomShape 1"/>
        <xdr:cNvSpPr/>
      </xdr:nvSpPr>
      <xdr:spPr>
        <a:xfrm>
          <a:off x="6097320" y="311760"/>
          <a:ext cx="546840" cy="24048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381600</xdr:colOff>
      <xdr:row>0</xdr:row>
      <xdr:rowOff>445680</xdr:rowOff>
    </xdr:from>
    <xdr:to>
      <xdr:col>4</xdr:col>
      <xdr:colOff>544320</xdr:colOff>
      <xdr:row>0</xdr:row>
      <xdr:rowOff>595440</xdr:rowOff>
    </xdr:to>
    <xdr:sp>
      <xdr:nvSpPr>
        <xdr:cNvPr id="263" name="CustomShape 1"/>
        <xdr:cNvSpPr/>
      </xdr:nvSpPr>
      <xdr:spPr>
        <a:xfrm>
          <a:off x="6230880" y="445680"/>
          <a:ext cx="162720" cy="149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533880</xdr:colOff>
      <xdr:row>0</xdr:row>
      <xdr:rowOff>592920</xdr:rowOff>
    </xdr:from>
    <xdr:to>
      <xdr:col>4</xdr:col>
      <xdr:colOff>592200</xdr:colOff>
      <xdr:row>0</xdr:row>
      <xdr:rowOff>648720</xdr:rowOff>
    </xdr:to>
    <xdr:sp>
      <xdr:nvSpPr>
        <xdr:cNvPr id="264" name="CustomShape 1"/>
        <xdr:cNvSpPr/>
      </xdr:nvSpPr>
      <xdr:spPr>
        <a:xfrm>
          <a:off x="6383160" y="592920"/>
          <a:ext cx="58320" cy="5580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254520</xdr:colOff>
      <xdr:row>0</xdr:row>
      <xdr:rowOff>423720</xdr:rowOff>
    </xdr:from>
    <xdr:to>
      <xdr:col>4</xdr:col>
      <xdr:colOff>312840</xdr:colOff>
      <xdr:row>0</xdr:row>
      <xdr:rowOff>479520</xdr:rowOff>
    </xdr:to>
    <xdr:sp>
      <xdr:nvSpPr>
        <xdr:cNvPr id="265" name="CustomShape 1"/>
        <xdr:cNvSpPr/>
      </xdr:nvSpPr>
      <xdr:spPr>
        <a:xfrm>
          <a:off x="6103800" y="423720"/>
          <a:ext cx="58320" cy="5580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478440</xdr:colOff>
      <xdr:row>0</xdr:row>
      <xdr:rowOff>178920</xdr:rowOff>
    </xdr:from>
    <xdr:to>
      <xdr:col>4</xdr:col>
      <xdr:colOff>1034640</xdr:colOff>
      <xdr:row>0</xdr:row>
      <xdr:rowOff>487800</xdr:rowOff>
    </xdr:to>
    <xdr:sp>
      <xdr:nvSpPr>
        <xdr:cNvPr id="266" name="CustomShape 1"/>
        <xdr:cNvSpPr/>
      </xdr:nvSpPr>
      <xdr:spPr>
        <a:xfrm>
          <a:off x="6327720" y="178920"/>
          <a:ext cx="556200" cy="308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470160</xdr:colOff>
      <xdr:row>0</xdr:row>
      <xdr:rowOff>209520</xdr:rowOff>
    </xdr:from>
    <xdr:to>
      <xdr:col>4</xdr:col>
      <xdr:colOff>979200</xdr:colOff>
      <xdr:row>0</xdr:row>
      <xdr:rowOff>468000</xdr:rowOff>
    </xdr:to>
    <xdr:sp>
      <xdr:nvSpPr>
        <xdr:cNvPr id="267" name="CustomShape 1"/>
        <xdr:cNvSpPr/>
      </xdr:nvSpPr>
      <xdr:spPr>
        <a:xfrm>
          <a:off x="6319440" y="209520"/>
          <a:ext cx="509040" cy="25848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534960</xdr:colOff>
      <xdr:row>0</xdr:row>
      <xdr:rowOff>374040</xdr:rowOff>
    </xdr:from>
    <xdr:to>
      <xdr:col>4</xdr:col>
      <xdr:colOff>686520</xdr:colOff>
      <xdr:row>0</xdr:row>
      <xdr:rowOff>534960</xdr:rowOff>
    </xdr:to>
    <xdr:sp>
      <xdr:nvSpPr>
        <xdr:cNvPr id="268" name="CustomShape 1"/>
        <xdr:cNvSpPr/>
      </xdr:nvSpPr>
      <xdr:spPr>
        <a:xfrm>
          <a:off x="6384240" y="374040"/>
          <a:ext cx="151560" cy="1609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611640</xdr:colOff>
      <xdr:row>0</xdr:row>
      <xdr:rowOff>556920</xdr:rowOff>
    </xdr:from>
    <xdr:to>
      <xdr:col>4</xdr:col>
      <xdr:colOff>666000</xdr:colOff>
      <xdr:row>0</xdr:row>
      <xdr:rowOff>616680</xdr:rowOff>
    </xdr:to>
    <xdr:sp>
      <xdr:nvSpPr>
        <xdr:cNvPr id="269" name="CustomShape 1"/>
        <xdr:cNvSpPr/>
      </xdr:nvSpPr>
      <xdr:spPr>
        <a:xfrm>
          <a:off x="6460920" y="556920"/>
          <a:ext cx="54360" cy="59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426600</xdr:colOff>
      <xdr:row>0</xdr:row>
      <xdr:rowOff>315720</xdr:rowOff>
    </xdr:from>
    <xdr:to>
      <xdr:col>4</xdr:col>
      <xdr:colOff>480960</xdr:colOff>
      <xdr:row>0</xdr:row>
      <xdr:rowOff>375480</xdr:rowOff>
    </xdr:to>
    <xdr:sp>
      <xdr:nvSpPr>
        <xdr:cNvPr id="270" name="CustomShape 1"/>
        <xdr:cNvSpPr/>
      </xdr:nvSpPr>
      <xdr:spPr>
        <a:xfrm>
          <a:off x="6275880" y="315720"/>
          <a:ext cx="54360" cy="59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705240</xdr:colOff>
      <xdr:row>0</xdr:row>
      <xdr:rowOff>412200</xdr:rowOff>
    </xdr:from>
    <xdr:to>
      <xdr:col>4</xdr:col>
      <xdr:colOff>1069560</xdr:colOff>
      <xdr:row>0</xdr:row>
      <xdr:rowOff>818640</xdr:rowOff>
    </xdr:to>
    <xdr:sp>
      <xdr:nvSpPr>
        <xdr:cNvPr id="271" name="CustomShape 1"/>
        <xdr:cNvSpPr/>
      </xdr:nvSpPr>
      <xdr:spPr>
        <a:xfrm>
          <a:off x="6554520" y="412200"/>
          <a:ext cx="364320" cy="406440"/>
        </a:xfrm>
        <a:custGeom>
          <a:avLst/>
          <a:gdLst/>
          <a:ahLst/>
          <a:rect l="l" t="t" r="r" b="b"/>
          <a:pathLst>
            <a:path w="290" h="391">
              <a:moveTo>
                <a:pt x="0" y="0"/>
              </a:moveTo>
              <a:lnTo>
                <a:pt x="0" y="391"/>
              </a:lnTo>
              <a:lnTo>
                <a:pt x="34" y="365"/>
              </a:lnTo>
              <a:lnTo>
                <a:pt x="73" y="388"/>
              </a:lnTo>
              <a:lnTo>
                <a:pt x="107" y="362"/>
              </a:lnTo>
              <a:lnTo>
                <a:pt x="146" y="385"/>
              </a:lnTo>
              <a:lnTo>
                <a:pt x="179" y="359"/>
              </a:lnTo>
              <a:lnTo>
                <a:pt x="218" y="382"/>
              </a:lnTo>
              <a:lnTo>
                <a:pt x="251" y="356"/>
              </a:lnTo>
              <a:lnTo>
                <a:pt x="290" y="379"/>
              </a:lnTo>
              <a:lnTo>
                <a:pt x="290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737640</xdr:colOff>
      <xdr:row>0</xdr:row>
      <xdr:rowOff>458280</xdr:rowOff>
    </xdr:from>
    <xdr:to>
      <xdr:col>4</xdr:col>
      <xdr:colOff>1024200</xdr:colOff>
      <xdr:row>0</xdr:row>
      <xdr:rowOff>487800</xdr:rowOff>
    </xdr:to>
    <xdr:sp>
      <xdr:nvSpPr>
        <xdr:cNvPr id="272" name="CustomShape 1"/>
        <xdr:cNvSpPr/>
      </xdr:nvSpPr>
      <xdr:spPr>
        <a:xfrm>
          <a:off x="6586920" y="458280"/>
          <a:ext cx="2865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727560</xdr:colOff>
      <xdr:row>0</xdr:row>
      <xdr:rowOff>522360</xdr:rowOff>
    </xdr:from>
    <xdr:to>
      <xdr:col>4</xdr:col>
      <xdr:colOff>1014120</xdr:colOff>
      <xdr:row>0</xdr:row>
      <xdr:rowOff>551880</xdr:rowOff>
    </xdr:to>
    <xdr:sp>
      <xdr:nvSpPr>
        <xdr:cNvPr id="273" name="CustomShape 1"/>
        <xdr:cNvSpPr/>
      </xdr:nvSpPr>
      <xdr:spPr>
        <a:xfrm>
          <a:off x="6576840" y="522360"/>
          <a:ext cx="2865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717840</xdr:colOff>
      <xdr:row>0</xdr:row>
      <xdr:rowOff>586080</xdr:rowOff>
    </xdr:from>
    <xdr:to>
      <xdr:col>4</xdr:col>
      <xdr:colOff>1004400</xdr:colOff>
      <xdr:row>0</xdr:row>
      <xdr:rowOff>615600</xdr:rowOff>
    </xdr:to>
    <xdr:sp>
      <xdr:nvSpPr>
        <xdr:cNvPr id="274" name="CustomShape 1"/>
        <xdr:cNvSpPr/>
      </xdr:nvSpPr>
      <xdr:spPr>
        <a:xfrm>
          <a:off x="6567120" y="586080"/>
          <a:ext cx="2865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707760</xdr:colOff>
      <xdr:row>0</xdr:row>
      <xdr:rowOff>650160</xdr:rowOff>
    </xdr:from>
    <xdr:to>
      <xdr:col>4</xdr:col>
      <xdr:colOff>994320</xdr:colOff>
      <xdr:row>0</xdr:row>
      <xdr:rowOff>679680</xdr:rowOff>
    </xdr:to>
    <xdr:sp>
      <xdr:nvSpPr>
        <xdr:cNvPr id="275" name="CustomShape 1"/>
        <xdr:cNvSpPr/>
      </xdr:nvSpPr>
      <xdr:spPr>
        <a:xfrm>
          <a:off x="6557040" y="650160"/>
          <a:ext cx="2865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840600</xdr:colOff>
      <xdr:row>0</xdr:row>
      <xdr:rowOff>729720</xdr:rowOff>
    </xdr:from>
    <xdr:to>
      <xdr:col>4</xdr:col>
      <xdr:colOff>983520</xdr:colOff>
      <xdr:row>0</xdr:row>
      <xdr:rowOff>758160</xdr:rowOff>
    </xdr:to>
    <xdr:sp>
      <xdr:nvSpPr>
        <xdr:cNvPr id="276" name="CustomShape 1"/>
        <xdr:cNvSpPr/>
      </xdr:nvSpPr>
      <xdr:spPr>
        <a:xfrm>
          <a:off x="6689880" y="729720"/>
          <a:ext cx="142920" cy="28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705960</xdr:colOff>
      <xdr:row>0</xdr:row>
      <xdr:rowOff>575280</xdr:rowOff>
    </xdr:from>
    <xdr:to>
      <xdr:col>4</xdr:col>
      <xdr:colOff>157680</xdr:colOff>
      <xdr:row>0</xdr:row>
      <xdr:rowOff>873000</xdr:rowOff>
    </xdr:to>
    <xdr:sp>
      <xdr:nvSpPr>
        <xdr:cNvPr id="277" name="CustomShape 1"/>
        <xdr:cNvSpPr/>
      </xdr:nvSpPr>
      <xdr:spPr>
        <a:xfrm>
          <a:off x="5447880" y="575280"/>
          <a:ext cx="559080" cy="297720"/>
        </a:xfrm>
        <a:custGeom>
          <a:avLst/>
          <a:gdLst/>
          <a:ahLst/>
          <a:rect l="l" t="t" r="r" b="b"/>
          <a:pathLst>
            <a:path w="1021" h="653">
              <a:moveTo>
                <a:pt x="1021" y="605"/>
              </a:moveTo>
              <a:cubicBezTo>
                <a:pt x="1021" y="632"/>
                <a:pt x="1000" y="653"/>
                <a:pt x="973" y="653"/>
              </a:cubicBezTo>
              <a:cubicBezTo>
                <a:pt x="48" y="653"/>
                <a:pt x="48" y="653"/>
                <a:pt x="48" y="653"/>
              </a:cubicBezTo>
              <a:cubicBezTo>
                <a:pt x="21" y="653"/>
                <a:pt x="0" y="632"/>
                <a:pt x="0" y="605"/>
              </a:cubicBezTo>
              <a:cubicBezTo>
                <a:pt x="0" y="48"/>
                <a:pt x="0" y="48"/>
                <a:pt x="0" y="48"/>
              </a:cubicBezTo>
              <a:cubicBezTo>
                <a:pt x="0" y="21"/>
                <a:pt x="21" y="0"/>
                <a:pt x="48" y="0"/>
              </a:cubicBezTo>
              <a:cubicBezTo>
                <a:pt x="973" y="0"/>
                <a:pt x="973" y="0"/>
                <a:pt x="973" y="0"/>
              </a:cubicBezTo>
              <a:cubicBezTo>
                <a:pt x="1000" y="0"/>
                <a:pt x="1021" y="21"/>
                <a:pt x="1021" y="48"/>
              </a:cubicBezTo>
              <a:lnTo>
                <a:pt x="1021" y="60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720720</xdr:colOff>
      <xdr:row>0</xdr:row>
      <xdr:rowOff>653760</xdr:rowOff>
    </xdr:from>
    <xdr:to>
      <xdr:col>4</xdr:col>
      <xdr:colOff>172440</xdr:colOff>
      <xdr:row>0</xdr:row>
      <xdr:rowOff>702360</xdr:rowOff>
    </xdr:to>
    <xdr:sp>
      <xdr:nvSpPr>
        <xdr:cNvPr id="278" name="CustomShape 1"/>
        <xdr:cNvSpPr/>
      </xdr:nvSpPr>
      <xdr:spPr>
        <a:xfrm>
          <a:off x="5462640" y="653760"/>
          <a:ext cx="559080" cy="48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771480</xdr:colOff>
      <xdr:row>0</xdr:row>
      <xdr:rowOff>716400</xdr:rowOff>
    </xdr:from>
    <xdr:to>
      <xdr:col>3</xdr:col>
      <xdr:colOff>969120</xdr:colOff>
      <xdr:row>0</xdr:row>
      <xdr:rowOff>749160</xdr:rowOff>
    </xdr:to>
    <xdr:sp>
      <xdr:nvSpPr>
        <xdr:cNvPr id="279" name="CustomShape 1"/>
        <xdr:cNvSpPr/>
      </xdr:nvSpPr>
      <xdr:spPr>
        <a:xfrm>
          <a:off x="5513400" y="716400"/>
          <a:ext cx="197640" cy="32760"/>
        </a:xfrm>
        <a:custGeom>
          <a:avLst/>
          <a:gdLst/>
          <a:ahLst/>
          <a:rect l="l" t="t" r="r" b="b"/>
          <a:pathLst>
            <a:path w="363" h="72">
              <a:moveTo>
                <a:pt x="363" y="50"/>
              </a:moveTo>
              <a:cubicBezTo>
                <a:pt x="363" y="62"/>
                <a:pt x="353" y="72"/>
                <a:pt x="340" y="72"/>
              </a:cubicBezTo>
              <a:cubicBezTo>
                <a:pt x="23" y="72"/>
                <a:pt x="23" y="72"/>
                <a:pt x="23" y="72"/>
              </a:cubicBezTo>
              <a:cubicBezTo>
                <a:pt x="11" y="72"/>
                <a:pt x="0" y="62"/>
                <a:pt x="0" y="50"/>
              </a:cubicBezTo>
              <a:cubicBezTo>
                <a:pt x="0" y="23"/>
                <a:pt x="0" y="23"/>
                <a:pt x="0" y="23"/>
              </a:cubicBezTo>
              <a:cubicBezTo>
                <a:pt x="0" y="11"/>
                <a:pt x="11" y="0"/>
                <a:pt x="23" y="0"/>
              </a:cubicBezTo>
              <a:cubicBezTo>
                <a:pt x="340" y="0"/>
                <a:pt x="340" y="0"/>
                <a:pt x="340" y="0"/>
              </a:cubicBezTo>
              <a:cubicBezTo>
                <a:pt x="353" y="0"/>
                <a:pt x="363" y="11"/>
                <a:pt x="363" y="23"/>
              </a:cubicBezTo>
              <a:lnTo>
                <a:pt x="363" y="5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0" name="CustomShape 1"/>
        <xdr:cNvSpPr/>
      </xdr:nvSpPr>
      <xdr:spPr>
        <a:xfrm>
          <a:off x="1178208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758520</xdr:colOff>
      <xdr:row>0</xdr:row>
      <xdr:rowOff>360</xdr:rowOff>
    </xdr:to>
    <xdr:sp>
      <xdr:nvSpPr>
        <xdr:cNvPr id="281" name="CustomShape 1"/>
        <xdr:cNvSpPr/>
      </xdr:nvSpPr>
      <xdr:spPr>
        <a:xfrm>
          <a:off x="11489760" y="0"/>
          <a:ext cx="75816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2" name="CustomShape 1"/>
        <xdr:cNvSpPr/>
      </xdr:nvSpPr>
      <xdr:spPr>
        <a:xfrm>
          <a:off x="1165500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3" name="CustomShape 1"/>
        <xdr:cNvSpPr/>
      </xdr:nvSpPr>
      <xdr:spPr>
        <a:xfrm>
          <a:off x="1217772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4" name="CustomShape 1"/>
        <xdr:cNvSpPr/>
      </xdr:nvSpPr>
      <xdr:spPr>
        <a:xfrm>
          <a:off x="1165500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5" name="CustomShape 1"/>
        <xdr:cNvSpPr/>
      </xdr:nvSpPr>
      <xdr:spPr>
        <a:xfrm>
          <a:off x="1165500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6" name="CustomShape 1"/>
        <xdr:cNvSpPr/>
      </xdr:nvSpPr>
      <xdr:spPr>
        <a:xfrm>
          <a:off x="1217772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false"/>
  </sheetPr>
  <dimension ref="A1:F53"/>
  <sheetViews>
    <sheetView showFormulas="false" showGridLines="false" showRowColHeaders="true" showZeros="true" rightToLeft="false" tabSelected="true" showOutlineSymbols="true" defaultGridColor="true" view="normal" topLeftCell="A1" colorId="64" zoomScale="97" zoomScaleNormal="97" zoomScalePageLayoutView="100" workbookViewId="0">
      <pane xSplit="2" ySplit="0" topLeftCell="C1" activePane="topRight" state="frozen"/>
      <selection pane="topLeft" activeCell="A1" activeCellId="0" sqref="A1"/>
      <selection pane="topRight" activeCell="H12" activeCellId="0" sqref="H12"/>
    </sheetView>
  </sheetViews>
  <sheetFormatPr defaultColWidth="9.12109375" defaultRowHeight="21" zeroHeight="false" outlineLevelRow="0" outlineLevelCol="0"/>
  <cols>
    <col collapsed="false" customWidth="true" hidden="false" outlineLevel="0" max="1" min="1" style="1" width="17.72"/>
    <col collapsed="false" customWidth="true" hidden="false" outlineLevel="0" max="2" min="2" style="2" width="33.71"/>
    <col collapsed="false" customWidth="true" hidden="false" outlineLevel="0" max="3" min="3" style="2" width="25.43"/>
    <col collapsed="false" customWidth="true" hidden="false" outlineLevel="0" max="4" min="4" style="3" width="20.42"/>
    <col collapsed="false" customWidth="true" hidden="false" outlineLevel="0" max="5" min="5" style="2" width="21"/>
    <col collapsed="false" customWidth="true" hidden="false" outlineLevel="0" max="6" min="6" style="2" width="11.85"/>
    <col collapsed="false" customWidth="false" hidden="false" outlineLevel="0" max="1024" min="7" style="2" width="9.13"/>
  </cols>
  <sheetData>
    <row r="1" customFormat="false" ht="76.5" hidden="false" customHeight="true" outlineLevel="0" collapsed="false">
      <c r="B1" s="4"/>
    </row>
    <row r="2" s="7" customFormat="true" ht="75" hidden="false" customHeight="true" outlineLevel="0" collapsed="false">
      <c r="A2" s="5" t="s">
        <v>0</v>
      </c>
      <c r="B2" s="5"/>
      <c r="C2" s="6" t="s">
        <v>1</v>
      </c>
      <c r="D2" s="6"/>
      <c r="E2" s="6"/>
      <c r="F2" s="6"/>
    </row>
    <row r="3" s="7" customFormat="true" ht="24" hidden="false" customHeight="true" outlineLevel="0" collapsed="false">
      <c r="A3" s="8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10" t="s">
        <v>7</v>
      </c>
    </row>
    <row r="4" customFormat="false" ht="18.6" hidden="false" customHeight="true" outlineLevel="0" collapsed="false">
      <c r="A4" s="11" t="s">
        <v>8</v>
      </c>
      <c r="B4" s="12" t="s">
        <v>9</v>
      </c>
      <c r="C4" s="13" t="n">
        <v>286.74</v>
      </c>
      <c r="D4" s="14"/>
      <c r="E4" s="15"/>
      <c r="F4" s="16" t="s">
        <v>10</v>
      </c>
    </row>
    <row r="5" customFormat="false" ht="18.6" hidden="false" customHeight="true" outlineLevel="0" collapsed="false">
      <c r="A5" s="11"/>
      <c r="B5" s="17" t="s">
        <v>11</v>
      </c>
      <c r="C5" s="18" t="n">
        <v>7059.68</v>
      </c>
      <c r="D5" s="19" t="n">
        <v>44316</v>
      </c>
      <c r="E5" s="20"/>
      <c r="F5" s="21" t="s">
        <v>10</v>
      </c>
    </row>
    <row r="6" customFormat="false" ht="18.6" hidden="false" customHeight="true" outlineLevel="0" collapsed="false">
      <c r="A6" s="11"/>
      <c r="B6" s="17" t="s">
        <v>12</v>
      </c>
      <c r="C6" s="18" t="n">
        <v>24031.82</v>
      </c>
      <c r="D6" s="19" t="n">
        <v>44316</v>
      </c>
      <c r="E6" s="22"/>
      <c r="F6" s="21" t="s">
        <v>10</v>
      </c>
    </row>
    <row r="7" customFormat="false" ht="18.6" hidden="false" customHeight="true" outlineLevel="0" collapsed="false">
      <c r="A7" s="11"/>
      <c r="B7" s="17" t="s">
        <v>13</v>
      </c>
      <c r="C7" s="18" t="n">
        <v>47.04</v>
      </c>
      <c r="D7" s="19" t="n">
        <v>44316</v>
      </c>
      <c r="E7" s="20"/>
      <c r="F7" s="21" t="s">
        <v>10</v>
      </c>
    </row>
    <row r="8" customFormat="false" ht="18.6" hidden="false" customHeight="true" outlineLevel="0" collapsed="false">
      <c r="A8" s="11"/>
      <c r="B8" s="17" t="s">
        <v>14</v>
      </c>
      <c r="C8" s="18" t="n">
        <v>13.68</v>
      </c>
      <c r="D8" s="19" t="n">
        <v>44316</v>
      </c>
      <c r="E8" s="20"/>
      <c r="F8" s="16" t="s">
        <v>10</v>
      </c>
    </row>
    <row r="9" customFormat="false" ht="18.6" hidden="false" customHeight="true" outlineLevel="0" collapsed="false">
      <c r="A9" s="11"/>
      <c r="B9" s="17" t="s">
        <v>15</v>
      </c>
      <c r="C9" s="18" t="n">
        <v>123.39</v>
      </c>
      <c r="D9" s="19" t="n">
        <v>44316</v>
      </c>
      <c r="E9" s="20"/>
      <c r="F9" s="21" t="s">
        <v>10</v>
      </c>
    </row>
    <row r="10" customFormat="false" ht="18.6" hidden="false" customHeight="true" outlineLevel="0" collapsed="false">
      <c r="A10" s="11"/>
      <c r="B10" s="17" t="s">
        <v>16</v>
      </c>
      <c r="C10" s="18" t="n">
        <v>324.91</v>
      </c>
      <c r="D10" s="19" t="n">
        <v>44316</v>
      </c>
      <c r="E10" s="20"/>
      <c r="F10" s="21" t="s">
        <v>10</v>
      </c>
    </row>
    <row r="11" customFormat="false" ht="18.6" hidden="false" customHeight="true" outlineLevel="0" collapsed="false">
      <c r="A11" s="11"/>
      <c r="B11" s="17" t="s">
        <v>17</v>
      </c>
      <c r="C11" s="18" t="n">
        <v>82.98</v>
      </c>
      <c r="D11" s="19" t="n">
        <v>44316</v>
      </c>
      <c r="E11" s="20"/>
      <c r="F11" s="21" t="s">
        <v>10</v>
      </c>
    </row>
    <row r="12" customFormat="false" ht="18.6" hidden="false" customHeight="true" outlineLevel="0" collapsed="false">
      <c r="A12" s="11"/>
      <c r="B12" s="17" t="s">
        <v>18</v>
      </c>
      <c r="C12" s="18" t="n">
        <v>184.27</v>
      </c>
      <c r="D12" s="19" t="n">
        <v>44316</v>
      </c>
      <c r="E12" s="20"/>
      <c r="F12" s="16" t="s">
        <v>10</v>
      </c>
    </row>
    <row r="13" customFormat="false" ht="18.6" hidden="false" customHeight="true" outlineLevel="0" collapsed="false">
      <c r="A13" s="11"/>
      <c r="B13" s="17" t="s">
        <v>19</v>
      </c>
      <c r="C13" s="18" t="n">
        <v>48.36</v>
      </c>
      <c r="D13" s="19" t="n">
        <v>44316</v>
      </c>
      <c r="E13" s="20"/>
      <c r="F13" s="21" t="s">
        <v>10</v>
      </c>
    </row>
    <row r="14" customFormat="false" ht="18.6" hidden="false" customHeight="true" outlineLevel="0" collapsed="false">
      <c r="A14" s="11"/>
      <c r="B14" s="17" t="s">
        <v>20</v>
      </c>
      <c r="C14" s="18" t="n">
        <v>577.16</v>
      </c>
      <c r="D14" s="19" t="n">
        <v>44316</v>
      </c>
      <c r="E14" s="20"/>
      <c r="F14" s="21" t="s">
        <v>10</v>
      </c>
    </row>
    <row r="15" customFormat="false" ht="18.6" hidden="false" customHeight="true" outlineLevel="0" collapsed="false">
      <c r="A15" s="11"/>
      <c r="B15" s="17" t="s">
        <v>21</v>
      </c>
      <c r="C15" s="18" t="n">
        <v>4157.85</v>
      </c>
      <c r="D15" s="19" t="n">
        <v>44316</v>
      </c>
      <c r="E15" s="20"/>
      <c r="F15" s="21" t="s">
        <v>10</v>
      </c>
    </row>
    <row r="16" customFormat="false" ht="18.6" hidden="false" customHeight="true" outlineLevel="0" collapsed="false">
      <c r="A16" s="11"/>
      <c r="B16" s="17" t="s">
        <v>22</v>
      </c>
      <c r="C16" s="18" t="n">
        <v>120.41</v>
      </c>
      <c r="D16" s="19" t="n">
        <v>44316</v>
      </c>
      <c r="E16" s="20"/>
      <c r="F16" s="21" t="s">
        <v>10</v>
      </c>
    </row>
    <row r="17" customFormat="false" ht="18.6" hidden="false" customHeight="true" outlineLevel="0" collapsed="false">
      <c r="A17" s="11"/>
      <c r="B17" s="17" t="s">
        <v>23</v>
      </c>
      <c r="C17" s="18" t="n">
        <v>4042.08</v>
      </c>
      <c r="D17" s="19" t="n">
        <v>44316</v>
      </c>
      <c r="E17" s="20"/>
      <c r="F17" s="21" t="s">
        <v>10</v>
      </c>
    </row>
    <row r="18" customFormat="false" ht="18.6" hidden="false" customHeight="true" outlineLevel="0" collapsed="false">
      <c r="A18" s="11"/>
      <c r="B18" s="17" t="s">
        <v>24</v>
      </c>
      <c r="C18" s="18" t="n">
        <v>2998.2</v>
      </c>
      <c r="D18" s="19" t="n">
        <v>44316</v>
      </c>
      <c r="E18" s="20"/>
      <c r="F18" s="21" t="s">
        <v>10</v>
      </c>
    </row>
    <row r="19" customFormat="false" ht="18.6" hidden="false" customHeight="true" outlineLevel="0" collapsed="false">
      <c r="A19" s="11"/>
      <c r="B19" s="17" t="s">
        <v>25</v>
      </c>
      <c r="C19" s="18" t="n">
        <v>8278.5</v>
      </c>
      <c r="D19" s="19" t="n">
        <v>44316</v>
      </c>
      <c r="E19" s="22"/>
      <c r="F19" s="21" t="s">
        <v>10</v>
      </c>
    </row>
    <row r="20" customFormat="false" ht="18.6" hidden="false" customHeight="true" outlineLevel="0" collapsed="false">
      <c r="A20" s="11"/>
      <c r="B20" s="17" t="s">
        <v>26</v>
      </c>
      <c r="C20" s="18" t="n">
        <v>8445.24</v>
      </c>
      <c r="D20" s="19" t="n">
        <v>44316</v>
      </c>
      <c r="E20" s="20"/>
      <c r="F20" s="21" t="s">
        <v>10</v>
      </c>
    </row>
    <row r="21" customFormat="false" ht="18.6" hidden="false" customHeight="true" outlineLevel="0" collapsed="false">
      <c r="A21" s="11"/>
      <c r="B21" s="17" t="s">
        <v>27</v>
      </c>
      <c r="C21" s="18" t="n">
        <v>16916.4</v>
      </c>
      <c r="D21" s="19" t="n">
        <v>44316</v>
      </c>
      <c r="E21" s="20"/>
      <c r="F21" s="21" t="s">
        <v>10</v>
      </c>
    </row>
    <row r="22" customFormat="false" ht="18.6" hidden="false" customHeight="true" outlineLevel="0" collapsed="false">
      <c r="A22" s="11"/>
      <c r="B22" s="17" t="s">
        <v>28</v>
      </c>
      <c r="C22" s="18" t="n">
        <v>1500.05</v>
      </c>
      <c r="D22" s="19" t="n">
        <v>44316</v>
      </c>
      <c r="E22" s="20"/>
      <c r="F22" s="21"/>
    </row>
    <row r="23" customFormat="false" ht="18.6" hidden="false" customHeight="true" outlineLevel="0" collapsed="false">
      <c r="A23" s="11"/>
      <c r="B23" s="17" t="s">
        <v>29</v>
      </c>
      <c r="C23" s="18" t="n">
        <v>3270.67</v>
      </c>
      <c r="D23" s="19" t="n">
        <v>44316</v>
      </c>
      <c r="E23" s="20"/>
      <c r="F23" s="16" t="s">
        <v>10</v>
      </c>
    </row>
    <row r="24" customFormat="false" ht="18.6" hidden="false" customHeight="true" outlineLevel="0" collapsed="false">
      <c r="A24" s="11"/>
      <c r="B24" s="17" t="s">
        <v>30</v>
      </c>
      <c r="C24" s="18" t="n">
        <v>7886.75</v>
      </c>
      <c r="D24" s="19" t="n">
        <v>44316</v>
      </c>
      <c r="E24" s="20"/>
      <c r="F24" s="21" t="s">
        <v>10</v>
      </c>
    </row>
    <row r="25" customFormat="false" ht="18.6" hidden="false" customHeight="true" outlineLevel="0" collapsed="false">
      <c r="A25" s="11"/>
      <c r="B25" s="17" t="s">
        <v>31</v>
      </c>
      <c r="C25" s="18" t="n">
        <v>2481.18</v>
      </c>
      <c r="D25" s="19" t="n">
        <v>44316</v>
      </c>
      <c r="E25" s="20"/>
      <c r="F25" s="21" t="s">
        <v>10</v>
      </c>
    </row>
    <row r="26" customFormat="false" ht="18.6" hidden="false" customHeight="true" outlineLevel="0" collapsed="false">
      <c r="A26" s="11"/>
      <c r="B26" s="17" t="s">
        <v>32</v>
      </c>
      <c r="C26" s="18" t="n">
        <v>2565.84</v>
      </c>
      <c r="D26" s="19" t="n">
        <v>44316</v>
      </c>
      <c r="E26" s="20"/>
      <c r="F26" s="21" t="s">
        <v>10</v>
      </c>
    </row>
    <row r="27" customFormat="false" ht="18.6" hidden="false" customHeight="true" outlineLevel="0" collapsed="false">
      <c r="A27" s="11"/>
      <c r="B27" s="17" t="s">
        <v>33</v>
      </c>
      <c r="C27" s="18" t="n">
        <f aca="false">811.12+150.96</f>
        <v>962.08</v>
      </c>
      <c r="D27" s="19" t="n">
        <v>44316</v>
      </c>
      <c r="E27" s="22"/>
      <c r="F27" s="21"/>
    </row>
    <row r="28" customFormat="false" ht="18.6" hidden="false" customHeight="true" outlineLevel="0" collapsed="false">
      <c r="A28" s="11"/>
      <c r="B28" s="23" t="s">
        <v>34</v>
      </c>
      <c r="C28" s="24" t="n">
        <v>206.4</v>
      </c>
      <c r="D28" s="25" t="n">
        <v>44316</v>
      </c>
      <c r="E28" s="26"/>
      <c r="F28" s="27" t="s">
        <v>10</v>
      </c>
    </row>
    <row r="29" customFormat="false" ht="18.6" hidden="false" customHeight="true" outlineLevel="0" collapsed="false">
      <c r="A29" s="28" t="s">
        <v>35</v>
      </c>
      <c r="B29" s="29" t="s">
        <v>36</v>
      </c>
      <c r="C29" s="30" t="n">
        <v>627.2</v>
      </c>
      <c r="D29" s="19" t="n">
        <v>44306</v>
      </c>
      <c r="E29" s="31"/>
      <c r="F29" s="21" t="s">
        <v>10</v>
      </c>
    </row>
    <row r="30" customFormat="false" ht="18.6" hidden="false" customHeight="true" outlineLevel="0" collapsed="false">
      <c r="A30" s="28"/>
      <c r="B30" s="17" t="s">
        <v>36</v>
      </c>
      <c r="C30" s="18" t="n">
        <v>199.2</v>
      </c>
      <c r="D30" s="19" t="n">
        <v>44309</v>
      </c>
      <c r="E30" s="20"/>
      <c r="F30" s="21" t="s">
        <v>10</v>
      </c>
    </row>
    <row r="31" customFormat="false" ht="18.6" hidden="false" customHeight="true" outlineLevel="0" collapsed="false">
      <c r="A31" s="28"/>
      <c r="B31" s="17" t="s">
        <v>37</v>
      </c>
      <c r="C31" s="18" t="n">
        <v>2519.09</v>
      </c>
      <c r="D31" s="19" t="n">
        <v>44316</v>
      </c>
      <c r="E31" s="22"/>
      <c r="F31" s="21" t="s">
        <v>10</v>
      </c>
    </row>
    <row r="32" customFormat="false" ht="18.6" hidden="false" customHeight="true" outlineLevel="0" collapsed="false">
      <c r="A32" s="28"/>
      <c r="B32" s="17" t="s">
        <v>38</v>
      </c>
      <c r="C32" s="18" t="n">
        <v>2125.82</v>
      </c>
      <c r="D32" s="19" t="n">
        <v>44316</v>
      </c>
      <c r="E32" s="22"/>
      <c r="F32" s="21" t="s">
        <v>10</v>
      </c>
    </row>
    <row r="33" customFormat="false" ht="18.6" hidden="false" customHeight="true" outlineLevel="0" collapsed="false">
      <c r="A33" s="28"/>
      <c r="B33" s="17" t="s">
        <v>39</v>
      </c>
      <c r="C33" s="18" t="n">
        <v>126</v>
      </c>
      <c r="D33" s="19"/>
      <c r="E33" s="22"/>
      <c r="F33" s="21" t="s">
        <v>10</v>
      </c>
    </row>
    <row r="34" customFormat="false" ht="18.6" hidden="false" customHeight="true" outlineLevel="0" collapsed="false">
      <c r="A34" s="28"/>
      <c r="B34" s="17" t="s">
        <v>40</v>
      </c>
      <c r="C34" s="18" t="n">
        <v>1128</v>
      </c>
      <c r="D34" s="19" t="n">
        <v>44311</v>
      </c>
      <c r="E34" s="22"/>
      <c r="F34" s="21" t="s">
        <v>10</v>
      </c>
    </row>
    <row r="35" customFormat="false" ht="18.6" hidden="false" customHeight="true" outlineLevel="0" collapsed="false">
      <c r="A35" s="28"/>
      <c r="B35" s="17" t="s">
        <v>41</v>
      </c>
      <c r="C35" s="18" t="n">
        <v>1427.41</v>
      </c>
      <c r="D35" s="19" t="n">
        <v>44316</v>
      </c>
      <c r="E35" s="22"/>
      <c r="F35" s="21"/>
    </row>
    <row r="36" customFormat="false" ht="18.6" hidden="false" customHeight="true" outlineLevel="0" collapsed="false">
      <c r="A36" s="28"/>
      <c r="B36" s="17" t="s">
        <v>34</v>
      </c>
      <c r="C36" s="18" t="n">
        <v>2633.4</v>
      </c>
      <c r="D36" s="19" t="n">
        <v>44316</v>
      </c>
      <c r="E36" s="22"/>
      <c r="F36" s="21"/>
    </row>
    <row r="37" customFormat="false" ht="18.6" hidden="false" customHeight="true" outlineLevel="0" collapsed="false">
      <c r="A37" s="28"/>
      <c r="B37" s="17"/>
      <c r="C37" s="18"/>
      <c r="D37" s="19"/>
      <c r="E37" s="22"/>
      <c r="F37" s="21"/>
    </row>
    <row r="38" customFormat="false" ht="18.6" hidden="false" customHeight="true" outlineLevel="0" collapsed="false">
      <c r="A38" s="28"/>
      <c r="B38" s="17"/>
      <c r="C38" s="18"/>
      <c r="D38" s="19"/>
      <c r="E38" s="20"/>
      <c r="F38" s="21"/>
    </row>
    <row r="39" customFormat="false" ht="18.6" hidden="false" customHeight="true" outlineLevel="0" collapsed="false">
      <c r="A39" s="28"/>
      <c r="B39" s="23"/>
      <c r="C39" s="24"/>
      <c r="D39" s="25"/>
      <c r="E39" s="32"/>
      <c r="F39" s="27"/>
    </row>
    <row r="40" customFormat="false" ht="18.6" hidden="false" customHeight="true" outlineLevel="0" collapsed="false">
      <c r="A40" s="33" t="s">
        <v>42</v>
      </c>
      <c r="B40" s="29" t="s">
        <v>43</v>
      </c>
      <c r="C40" s="30" t="n">
        <v>36602.98</v>
      </c>
      <c r="D40" s="34" t="n">
        <v>44316</v>
      </c>
      <c r="E40" s="35"/>
      <c r="F40" s="36"/>
    </row>
    <row r="41" customFormat="false" ht="18.6" hidden="false" customHeight="true" outlineLevel="0" collapsed="false">
      <c r="A41" s="33"/>
      <c r="B41" s="17" t="s">
        <v>44</v>
      </c>
      <c r="C41" s="18" t="n">
        <v>918</v>
      </c>
      <c r="D41" s="19"/>
      <c r="E41" s="22" t="n">
        <v>44306</v>
      </c>
      <c r="F41" s="37" t="s">
        <v>10</v>
      </c>
    </row>
    <row r="42" customFormat="false" ht="18.6" hidden="false" customHeight="true" outlineLevel="0" collapsed="false">
      <c r="A42" s="33"/>
      <c r="B42" s="17" t="s">
        <v>45</v>
      </c>
      <c r="C42" s="18" t="n">
        <v>340.8</v>
      </c>
      <c r="D42" s="19" t="n">
        <v>44316</v>
      </c>
      <c r="E42" s="20"/>
      <c r="F42" s="21"/>
    </row>
    <row r="43" customFormat="false" ht="18.6" hidden="false" customHeight="true" outlineLevel="0" collapsed="false">
      <c r="A43" s="33"/>
      <c r="B43" s="17" t="s">
        <v>46</v>
      </c>
      <c r="C43" s="18" t="n">
        <v>210.6</v>
      </c>
      <c r="D43" s="19" t="n">
        <v>44311</v>
      </c>
      <c r="E43" s="22"/>
      <c r="F43" s="21"/>
    </row>
    <row r="44" customFormat="false" ht="18.6" hidden="false" customHeight="true" outlineLevel="0" collapsed="false">
      <c r="A44" s="33"/>
      <c r="B44" s="23"/>
      <c r="C44" s="24"/>
      <c r="D44" s="25"/>
      <c r="E44" s="26"/>
      <c r="F44" s="27"/>
    </row>
    <row r="45" customFormat="false" ht="18.6" hidden="false" customHeight="true" outlineLevel="0" collapsed="false">
      <c r="A45" s="38"/>
      <c r="B45" s="29"/>
      <c r="C45" s="30"/>
      <c r="D45" s="34"/>
      <c r="E45" s="31"/>
      <c r="F45" s="36"/>
    </row>
    <row r="46" customFormat="false" ht="18.6" hidden="false" customHeight="true" outlineLevel="0" collapsed="false">
      <c r="A46" s="38"/>
      <c r="B46" s="17"/>
      <c r="C46" s="18"/>
      <c r="D46" s="19"/>
      <c r="E46" s="20"/>
      <c r="F46" s="21"/>
    </row>
    <row r="47" customFormat="false" ht="18.6" hidden="false" customHeight="true" outlineLevel="0" collapsed="false">
      <c r="A47" s="38"/>
      <c r="B47" s="17"/>
      <c r="C47" s="18"/>
      <c r="D47" s="19"/>
      <c r="E47" s="22"/>
      <c r="F47" s="21"/>
    </row>
    <row r="48" customFormat="false" ht="18.6" hidden="false" customHeight="true" outlineLevel="0" collapsed="false">
      <c r="A48" s="38"/>
      <c r="B48" s="23"/>
      <c r="C48" s="24"/>
      <c r="D48" s="25"/>
      <c r="E48" s="26"/>
      <c r="F48" s="27"/>
    </row>
    <row r="49" customFormat="false" ht="18.6" hidden="false" customHeight="true" outlineLevel="0" collapsed="false">
      <c r="A49" s="33" t="s">
        <v>47</v>
      </c>
      <c r="B49" s="29"/>
      <c r="C49" s="30"/>
      <c r="D49" s="34"/>
      <c r="E49" s="31"/>
      <c r="F49" s="36"/>
    </row>
    <row r="50" customFormat="false" ht="18.6" hidden="false" customHeight="true" outlineLevel="0" collapsed="false">
      <c r="A50" s="33"/>
      <c r="B50" s="17"/>
      <c r="C50" s="18"/>
      <c r="D50" s="19"/>
      <c r="E50" s="20"/>
      <c r="F50" s="21"/>
    </row>
    <row r="51" customFormat="false" ht="18.6" hidden="false" customHeight="true" outlineLevel="0" collapsed="false">
      <c r="A51" s="33"/>
      <c r="B51" s="17"/>
      <c r="C51" s="18"/>
      <c r="D51" s="19"/>
      <c r="E51" s="22"/>
      <c r="F51" s="21"/>
    </row>
    <row r="52" customFormat="false" ht="18.6" hidden="false" customHeight="true" outlineLevel="0" collapsed="false">
      <c r="A52" s="33"/>
      <c r="B52" s="23"/>
      <c r="C52" s="24"/>
      <c r="D52" s="25"/>
      <c r="E52" s="26"/>
      <c r="F52" s="27"/>
    </row>
    <row r="53" customFormat="false" ht="21" hidden="false" customHeight="true" outlineLevel="0" collapsed="false">
      <c r="A53" s="39" t="s">
        <v>48</v>
      </c>
      <c r="B53" s="40"/>
      <c r="C53" s="41" t="n">
        <f aca="false">+SUM(C4:C52)</f>
        <v>145470.18</v>
      </c>
    </row>
  </sheetData>
  <mergeCells count="7">
    <mergeCell ref="A2:B2"/>
    <mergeCell ref="C2:F2"/>
    <mergeCell ref="A4:A28"/>
    <mergeCell ref="A29:A39"/>
    <mergeCell ref="A40:A44"/>
    <mergeCell ref="A45:A48"/>
    <mergeCell ref="A49:A52"/>
  </mergeCells>
  <conditionalFormatting sqref="B4:F52">
    <cfRule type="expression" priority="2" aboveAverage="0" equalAverage="0" bottom="0" percent="0" rank="0" text="" dxfId="0">
      <formula>MOD(ROW(),2)=1</formula>
    </cfRule>
  </conditionalFormatting>
  <printOptions headings="false" gridLines="false" gridLinesSet="true" horizontalCentered="true" verticalCentered="false"/>
  <pageMargins left="0.511805555555555" right="0.511805555555555" top="0.511805555555555" bottom="0.747916666666667" header="0.19652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2AEDD10-4F11-4B13-9025-207766765A9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F5:F28</xm:sqref>
        </x14:conditionalFormatting>
        <x14:conditionalFormatting xmlns:xm="http://schemas.microsoft.com/office/excel/2006/main">
          <x14:cfRule type="iconSet" priority="4" id="{B0823AE0-9A81-4586-974A-CF8E3FD7977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5" id="{9B20F39A-A1E8-42F3-A45E-65C07ED3A96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F29:F39</xm:sqref>
        </x14:conditionalFormatting>
        <x14:conditionalFormatting xmlns:xm="http://schemas.microsoft.com/office/excel/2006/main">
          <x14:cfRule type="iconSet" priority="6" id="{A1C05A5D-D7BC-4929-B190-D5AF10D3532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F40:F44</xm:sqref>
        </x14:conditionalFormatting>
        <x14:conditionalFormatting xmlns:xm="http://schemas.microsoft.com/office/excel/2006/main">
          <x14:cfRule type="iconSet" priority="7" id="{C8EBE2FA-5CE9-4E13-8469-2310F7D2386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F45:F48</xm:sqref>
        </x14:conditionalFormatting>
        <x14:conditionalFormatting xmlns:xm="http://schemas.microsoft.com/office/excel/2006/main">
          <x14:cfRule type="iconSet" priority="8" id="{E3DDE5E0-D643-4CF7-93DD-E0AEB9D4A07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F49:F52</xm:sqref>
        </x14:conditionalFormatting>
        <x14:conditionalFormatting xmlns:xm="http://schemas.microsoft.com/office/excel/2006/main">
          <x14:cfRule type="iconSet" priority="9" id="{3E76E9EB-4C47-4E9D-B9B2-F1713F50C09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A40</xm:sqref>
        </x14:conditionalFormatting>
        <x14:conditionalFormatting xmlns:xm="http://schemas.microsoft.com/office/excel/2006/main">
          <x14:cfRule type="iconSet" priority="10" id="{BD652FF0-8E3D-4926-BD7B-15BB5080C74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A49</xm:sqref>
        </x14:conditionalFormatting>
        <x14:conditionalFormatting xmlns:xm="http://schemas.microsoft.com/office/excel/2006/main">
          <x14:cfRule type="iconSet" priority="11" id="{A444BA78-F384-4197-A957-65A82483165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A4</xm:sqref>
        </x14:conditionalFormatting>
        <x14:conditionalFormatting xmlns:xm="http://schemas.microsoft.com/office/excel/2006/main">
          <x14:cfRule type="iconSet" priority="12" id="{702531DF-F9C1-4CB9-9FD5-90887210CF8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A29 A45</xm:sqref>
        </x14:conditionalFormatting>
        <x14:conditionalFormatting xmlns:xm="http://schemas.microsoft.com/office/excel/2006/main">
          <x14:cfRule type="iconSet" priority="13" id="{9527C9DA-153D-487F-A151-73B8BBD6E3A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</xm:sqref>
        </x14:conditionalFormatting>
        <x14:conditionalFormatting xmlns:xm="http://schemas.microsoft.com/office/excel/2006/main">
          <x14:cfRule type="iconSet" priority="14" id="{F3A151BD-81E2-4A88-AE30-6336947C6BB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F12</xm:sqref>
        </x14:conditionalFormatting>
        <x14:conditionalFormatting xmlns:xm="http://schemas.microsoft.com/office/excel/2006/main">
          <x14:cfRule type="iconSet" priority="15" id="{9045C5A6-23EF-4AFD-ACA1-3D94D0893FB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F23</xm:sqref>
        </x14:conditionalFormatting>
        <x14:conditionalFormatting xmlns:xm="http://schemas.microsoft.com/office/excel/2006/main">
          <x14:cfRule type="iconSet" priority="16" id="{B8317DA3-9723-4887-84AC-C2A05423524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F29:F33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H53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pane xSplit="2" ySplit="0" topLeftCell="C7" activePane="topRight" state="frozen"/>
      <selection pane="topLeft" activeCell="A7" activeCellId="0" sqref="A7"/>
      <selection pane="topRight" activeCell="B49" activeCellId="0" sqref="B49"/>
    </sheetView>
  </sheetViews>
  <sheetFormatPr defaultColWidth="9.12109375" defaultRowHeight="21" zeroHeight="false" outlineLevelRow="0" outlineLevelCol="0"/>
  <cols>
    <col collapsed="false" customWidth="true" hidden="false" outlineLevel="0" max="1" min="1" style="1" width="17.72"/>
    <col collapsed="false" customWidth="true" hidden="false" outlineLevel="0" max="2" min="2" style="2" width="35.44"/>
    <col collapsed="false" customWidth="true" hidden="false" outlineLevel="0" max="3" min="3" style="2" width="20.85"/>
    <col collapsed="false" customWidth="true" hidden="false" outlineLevel="0" max="4" min="4" style="2" width="17.28"/>
    <col collapsed="false" customWidth="true" hidden="false" outlineLevel="0" max="5" min="5" style="42" width="39.01"/>
    <col collapsed="false" customWidth="true" hidden="false" outlineLevel="0" max="6" min="6" style="3" width="20.42"/>
    <col collapsed="false" customWidth="true" hidden="false" outlineLevel="0" max="7" min="7" style="43" width="21"/>
    <col collapsed="false" customWidth="true" hidden="false" outlineLevel="0" max="8" min="8" style="2" width="11.85"/>
    <col collapsed="false" customWidth="false" hidden="false" outlineLevel="0" max="1024" min="9" style="2" width="9.13"/>
  </cols>
  <sheetData>
    <row r="1" customFormat="false" ht="76.5" hidden="false" customHeight="true" outlineLevel="0" collapsed="false">
      <c r="B1" s="4"/>
      <c r="C1" s="4"/>
    </row>
    <row r="2" s="7" customFormat="true" ht="75" hidden="false" customHeight="true" outlineLevel="0" collapsed="false">
      <c r="A2" s="5" t="s">
        <v>0</v>
      </c>
      <c r="B2" s="5"/>
      <c r="C2" s="44"/>
      <c r="D2" s="6" t="s">
        <v>49</v>
      </c>
      <c r="E2" s="6"/>
      <c r="F2" s="6"/>
      <c r="G2" s="6"/>
      <c r="H2" s="6"/>
    </row>
    <row r="3" s="7" customFormat="true" ht="24" hidden="false" customHeight="true" outlineLevel="0" collapsed="false">
      <c r="A3" s="8" t="s">
        <v>2</v>
      </c>
      <c r="B3" s="8" t="s">
        <v>50</v>
      </c>
      <c r="C3" s="8" t="s">
        <v>51</v>
      </c>
      <c r="D3" s="8" t="s">
        <v>4</v>
      </c>
      <c r="E3" s="45" t="s">
        <v>52</v>
      </c>
      <c r="F3" s="9" t="s">
        <v>5</v>
      </c>
      <c r="G3" s="45" t="s">
        <v>6</v>
      </c>
      <c r="H3" s="46" t="s">
        <v>7</v>
      </c>
    </row>
    <row r="4" customFormat="false" ht="18.6" hidden="false" customHeight="true" outlineLevel="0" collapsed="false">
      <c r="A4" s="47" t="s">
        <v>8</v>
      </c>
      <c r="B4" s="12" t="s">
        <v>53</v>
      </c>
      <c r="C4" s="12"/>
      <c r="D4" s="13" t="n">
        <v>190.61</v>
      </c>
      <c r="E4" s="48" t="s">
        <v>54</v>
      </c>
      <c r="F4" s="14" t="n">
        <v>44336</v>
      </c>
      <c r="G4" s="15"/>
      <c r="H4" s="49"/>
    </row>
    <row r="5" customFormat="false" ht="18.6" hidden="false" customHeight="true" outlineLevel="0" collapsed="false">
      <c r="A5" s="47"/>
      <c r="B5" s="17" t="s">
        <v>33</v>
      </c>
      <c r="C5" s="17"/>
      <c r="D5" s="18" t="n">
        <v>996.74</v>
      </c>
      <c r="E5" s="50" t="s">
        <v>55</v>
      </c>
      <c r="F5" s="19" t="n">
        <v>44336</v>
      </c>
      <c r="G5" s="22"/>
      <c r="H5" s="49"/>
    </row>
    <row r="6" customFormat="false" ht="18.6" hidden="false" customHeight="true" outlineLevel="0" collapsed="false">
      <c r="A6" s="47"/>
      <c r="B6" s="17" t="s">
        <v>56</v>
      </c>
      <c r="C6" s="17"/>
      <c r="D6" s="18" t="n">
        <v>779.09</v>
      </c>
      <c r="E6" s="50" t="s">
        <v>57</v>
      </c>
      <c r="F6" s="19" t="n">
        <v>44347</v>
      </c>
      <c r="G6" s="22"/>
      <c r="H6" s="49"/>
    </row>
    <row r="7" customFormat="false" ht="18.6" hidden="false" customHeight="true" outlineLevel="0" collapsed="false">
      <c r="A7" s="47"/>
      <c r="B7" s="17" t="s">
        <v>56</v>
      </c>
      <c r="C7" s="17"/>
      <c r="D7" s="18" t="n">
        <v>4420.86</v>
      </c>
      <c r="E7" s="50" t="s">
        <v>58</v>
      </c>
      <c r="F7" s="19" t="n">
        <v>44347</v>
      </c>
      <c r="G7" s="22"/>
      <c r="H7" s="49"/>
    </row>
    <row r="8" customFormat="false" ht="18.6" hidden="false" customHeight="true" outlineLevel="0" collapsed="false">
      <c r="A8" s="47"/>
      <c r="B8" s="17" t="s">
        <v>56</v>
      </c>
      <c r="C8" s="17"/>
      <c r="D8" s="18" t="n">
        <v>112.68</v>
      </c>
      <c r="E8" s="50" t="s">
        <v>59</v>
      </c>
      <c r="F8" s="19" t="n">
        <v>44347</v>
      </c>
      <c r="G8" s="22"/>
      <c r="H8" s="49"/>
    </row>
    <row r="9" customFormat="false" ht="18.6" hidden="false" customHeight="true" outlineLevel="0" collapsed="false">
      <c r="A9" s="47"/>
      <c r="B9" s="17" t="s">
        <v>56</v>
      </c>
      <c r="C9" s="17"/>
      <c r="D9" s="18" t="n">
        <v>3277.56</v>
      </c>
      <c r="E9" s="50" t="s">
        <v>60</v>
      </c>
      <c r="F9" s="19" t="n">
        <v>44347</v>
      </c>
      <c r="G9" s="22"/>
      <c r="H9" s="49"/>
    </row>
    <row r="10" customFormat="false" ht="18.6" hidden="false" customHeight="true" outlineLevel="0" collapsed="false">
      <c r="A10" s="47"/>
      <c r="B10" s="17" t="s">
        <v>56</v>
      </c>
      <c r="C10" s="17"/>
      <c r="D10" s="18" t="n">
        <v>889.5</v>
      </c>
      <c r="E10" s="50" t="s">
        <v>61</v>
      </c>
      <c r="F10" s="19" t="n">
        <v>44347</v>
      </c>
      <c r="G10" s="22"/>
      <c r="H10" s="49"/>
    </row>
    <row r="11" customFormat="false" ht="18.6" hidden="false" customHeight="true" outlineLevel="0" collapsed="false">
      <c r="A11" s="47"/>
      <c r="B11" s="17" t="s">
        <v>62</v>
      </c>
      <c r="C11" s="17" t="s">
        <v>63</v>
      </c>
      <c r="D11" s="18" t="n">
        <v>158.49</v>
      </c>
      <c r="E11" s="50" t="s">
        <v>64</v>
      </c>
      <c r="F11" s="19" t="n">
        <v>44347</v>
      </c>
      <c r="G11" s="22"/>
      <c r="H11" s="49"/>
    </row>
    <row r="12" customFormat="false" ht="18.6" hidden="false" customHeight="true" outlineLevel="0" collapsed="false">
      <c r="A12" s="47"/>
      <c r="B12" s="17" t="s">
        <v>65</v>
      </c>
      <c r="C12" s="17" t="s">
        <v>66</v>
      </c>
      <c r="D12" s="18" t="n">
        <v>74.91</v>
      </c>
      <c r="E12" s="50" t="s">
        <v>67</v>
      </c>
      <c r="F12" s="19" t="n">
        <v>44347</v>
      </c>
      <c r="G12" s="22"/>
      <c r="H12" s="49"/>
    </row>
    <row r="13" customFormat="false" ht="18.6" hidden="false" customHeight="true" outlineLevel="0" collapsed="false">
      <c r="A13" s="47"/>
      <c r="B13" s="17" t="s">
        <v>68</v>
      </c>
      <c r="C13" s="17"/>
      <c r="D13" s="18" t="n">
        <v>386.94</v>
      </c>
      <c r="E13" s="50"/>
      <c r="F13" s="19" t="n">
        <v>44347</v>
      </c>
      <c r="G13" s="22"/>
      <c r="H13" s="49"/>
    </row>
    <row r="14" customFormat="false" ht="18.6" hidden="false" customHeight="true" outlineLevel="0" collapsed="false">
      <c r="A14" s="47"/>
      <c r="B14" s="17" t="s">
        <v>68</v>
      </c>
      <c r="C14" s="17"/>
      <c r="D14" s="18" t="n">
        <v>8929.32</v>
      </c>
      <c r="E14" s="50"/>
      <c r="F14" s="19" t="n">
        <v>44347</v>
      </c>
      <c r="G14" s="22"/>
      <c r="H14" s="49"/>
    </row>
    <row r="15" customFormat="false" ht="18.6" hidden="false" customHeight="true" outlineLevel="0" collapsed="false">
      <c r="A15" s="47"/>
      <c r="B15" s="17" t="s">
        <v>69</v>
      </c>
      <c r="C15" s="17"/>
      <c r="D15" s="18" t="n">
        <v>1772.53</v>
      </c>
      <c r="E15" s="50"/>
      <c r="F15" s="19" t="n">
        <v>44347</v>
      </c>
      <c r="G15" s="22"/>
      <c r="H15" s="49"/>
    </row>
    <row r="16" customFormat="false" ht="18.6" hidden="false" customHeight="true" outlineLevel="0" collapsed="false">
      <c r="A16" s="47"/>
      <c r="B16" s="17" t="s">
        <v>70</v>
      </c>
      <c r="C16" s="17"/>
      <c r="D16" s="18" t="n">
        <v>338.11</v>
      </c>
      <c r="E16" s="50" t="s">
        <v>71</v>
      </c>
      <c r="F16" s="19" t="n">
        <v>44347</v>
      </c>
      <c r="G16" s="22"/>
      <c r="H16" s="49"/>
    </row>
    <row r="17" customFormat="false" ht="18.6" hidden="false" customHeight="true" outlineLevel="0" collapsed="false">
      <c r="A17" s="47"/>
      <c r="B17" s="17" t="s">
        <v>72</v>
      </c>
      <c r="C17" s="17"/>
      <c r="D17" s="18" t="n">
        <v>1217.7</v>
      </c>
      <c r="E17" s="50"/>
      <c r="F17" s="19" t="n">
        <v>44347</v>
      </c>
      <c r="G17" s="22"/>
      <c r="H17" s="49"/>
    </row>
    <row r="18" customFormat="false" ht="18.6" hidden="false" customHeight="true" outlineLevel="0" collapsed="false">
      <c r="A18" s="47"/>
      <c r="B18" s="17" t="s">
        <v>73</v>
      </c>
      <c r="C18" s="17"/>
      <c r="D18" s="18" t="n">
        <v>3924.05</v>
      </c>
      <c r="E18" s="50" t="s">
        <v>74</v>
      </c>
      <c r="F18" s="19" t="n">
        <v>44347</v>
      </c>
      <c r="G18" s="22"/>
      <c r="H18" s="49"/>
    </row>
    <row r="19" customFormat="false" ht="18.6" hidden="false" customHeight="true" outlineLevel="0" collapsed="false">
      <c r="A19" s="47"/>
      <c r="B19" s="17" t="s">
        <v>75</v>
      </c>
      <c r="C19" s="17"/>
      <c r="D19" s="18" t="n">
        <v>2011.2</v>
      </c>
      <c r="E19" s="50" t="s">
        <v>76</v>
      </c>
      <c r="F19" s="19" t="n">
        <v>44347</v>
      </c>
      <c r="G19" s="22"/>
      <c r="H19" s="49"/>
    </row>
    <row r="20" customFormat="false" ht="18.6" hidden="false" customHeight="true" outlineLevel="0" collapsed="false">
      <c r="A20" s="47"/>
      <c r="B20" s="17" t="s">
        <v>77</v>
      </c>
      <c r="C20" s="17"/>
      <c r="D20" s="18" t="n">
        <f aca="false">2011.2+344.28+240</f>
        <v>2595.48</v>
      </c>
      <c r="E20" s="50"/>
      <c r="F20" s="19" t="n">
        <v>44346</v>
      </c>
      <c r="G20" s="51"/>
      <c r="H20" s="52"/>
    </row>
    <row r="21" customFormat="false" ht="18.6" hidden="false" customHeight="true" outlineLevel="0" collapsed="false">
      <c r="A21" s="47"/>
      <c r="B21" s="23" t="s">
        <v>75</v>
      </c>
      <c r="C21" s="23"/>
      <c r="D21" s="24" t="n">
        <v>344.28</v>
      </c>
      <c r="E21" s="53" t="s">
        <v>78</v>
      </c>
      <c r="F21" s="25" t="n">
        <v>44347</v>
      </c>
      <c r="G21" s="32"/>
      <c r="H21" s="54"/>
    </row>
    <row r="22" customFormat="false" ht="18.6" hidden="false" customHeight="true" outlineLevel="0" collapsed="false">
      <c r="A22" s="55"/>
      <c r="B22" s="56"/>
      <c r="C22" s="57"/>
      <c r="D22" s="58"/>
      <c r="E22" s="59"/>
      <c r="F22" s="60"/>
      <c r="G22" s="61"/>
      <c r="H22" s="62"/>
    </row>
    <row r="23" customFormat="false" ht="18.6" hidden="false" customHeight="true" outlineLevel="0" collapsed="false">
      <c r="A23" s="63" t="s">
        <v>35</v>
      </c>
      <c r="B23" s="29" t="s">
        <v>36</v>
      </c>
      <c r="C23" s="29"/>
      <c r="D23" s="30" t="n">
        <v>627.2</v>
      </c>
      <c r="E23" s="64"/>
      <c r="F23" s="34" t="n">
        <v>44336</v>
      </c>
      <c r="G23" s="31"/>
      <c r="H23" s="65"/>
    </row>
    <row r="24" customFormat="false" ht="18.6" hidden="false" customHeight="true" outlineLevel="0" collapsed="false">
      <c r="A24" s="63"/>
      <c r="B24" s="17" t="s">
        <v>79</v>
      </c>
      <c r="C24" s="17"/>
      <c r="D24" s="66" t="n">
        <v>435.81</v>
      </c>
      <c r="E24" s="50"/>
      <c r="F24" s="19" t="n">
        <v>44322</v>
      </c>
      <c r="G24" s="22"/>
      <c r="H24" s="49" t="s">
        <v>10</v>
      </c>
    </row>
    <row r="25" customFormat="false" ht="18.6" hidden="false" customHeight="true" outlineLevel="0" collapsed="false">
      <c r="A25" s="63"/>
      <c r="B25" s="17" t="s">
        <v>79</v>
      </c>
      <c r="C25" s="17"/>
      <c r="D25" s="18" t="n">
        <v>181.53</v>
      </c>
      <c r="E25" s="50" t="s">
        <v>80</v>
      </c>
      <c r="F25" s="19" t="n">
        <v>44341</v>
      </c>
      <c r="G25" s="22"/>
      <c r="H25" s="49"/>
    </row>
    <row r="26" customFormat="false" ht="18.6" hidden="false" customHeight="true" outlineLevel="0" collapsed="false">
      <c r="A26" s="63"/>
      <c r="B26" s="17" t="s">
        <v>81</v>
      </c>
      <c r="C26" s="17"/>
      <c r="D26" s="18" t="n">
        <v>22.07</v>
      </c>
      <c r="E26" s="50" t="s">
        <v>80</v>
      </c>
      <c r="F26" s="19"/>
      <c r="G26" s="22"/>
      <c r="H26" s="49"/>
    </row>
    <row r="27" customFormat="false" ht="18.6" hidden="false" customHeight="true" outlineLevel="0" collapsed="false">
      <c r="A27" s="63"/>
      <c r="B27" s="17" t="s">
        <v>36</v>
      </c>
      <c r="C27" s="17" t="s">
        <v>82</v>
      </c>
      <c r="D27" s="18" t="n">
        <v>99.6</v>
      </c>
      <c r="E27" s="50" t="s">
        <v>83</v>
      </c>
      <c r="F27" s="19" t="n">
        <v>44347</v>
      </c>
      <c r="G27" s="22"/>
      <c r="H27" s="49"/>
    </row>
    <row r="28" customFormat="false" ht="18.6" hidden="false" customHeight="true" outlineLevel="0" collapsed="false">
      <c r="A28" s="63"/>
      <c r="B28" s="17" t="s">
        <v>36</v>
      </c>
      <c r="C28" s="17" t="s">
        <v>84</v>
      </c>
      <c r="D28" s="18" t="n">
        <v>627.2</v>
      </c>
      <c r="E28" s="50" t="s">
        <v>85</v>
      </c>
      <c r="F28" s="19" t="n">
        <v>44336</v>
      </c>
      <c r="G28" s="22"/>
      <c r="H28" s="49"/>
    </row>
    <row r="29" customFormat="false" ht="18.6" hidden="false" customHeight="true" outlineLevel="0" collapsed="false">
      <c r="A29" s="63"/>
      <c r="B29" s="17" t="s">
        <v>86</v>
      </c>
      <c r="C29" s="17"/>
      <c r="D29" s="18" t="n">
        <v>320.88</v>
      </c>
      <c r="E29" s="50"/>
      <c r="F29" s="19" t="n">
        <v>44337</v>
      </c>
      <c r="G29" s="22"/>
      <c r="H29" s="49"/>
    </row>
    <row r="30" customFormat="false" ht="18.6" hidden="false" customHeight="true" outlineLevel="0" collapsed="false">
      <c r="A30" s="63"/>
      <c r="B30" s="17" t="s">
        <v>87</v>
      </c>
      <c r="C30" s="17"/>
      <c r="D30" s="66" t="n">
        <v>1485.6</v>
      </c>
      <c r="E30" s="50"/>
      <c r="F30" s="19" t="n">
        <v>44326</v>
      </c>
      <c r="G30" s="22"/>
      <c r="H30" s="49" t="s">
        <v>10</v>
      </c>
    </row>
    <row r="31" customFormat="false" ht="18.6" hidden="false" customHeight="true" outlineLevel="0" collapsed="false">
      <c r="A31" s="63"/>
      <c r="B31" s="17" t="s">
        <v>88</v>
      </c>
      <c r="C31" s="17"/>
      <c r="D31" s="18" t="n">
        <v>1205.18</v>
      </c>
      <c r="E31" s="50"/>
      <c r="F31" s="19" t="n">
        <v>44341</v>
      </c>
      <c r="G31" s="22"/>
      <c r="H31" s="49"/>
    </row>
    <row r="32" customFormat="false" ht="18.6" hidden="false" customHeight="true" outlineLevel="0" collapsed="false">
      <c r="A32" s="63"/>
      <c r="B32" s="23"/>
      <c r="C32" s="23"/>
      <c r="D32" s="24"/>
      <c r="E32" s="53"/>
      <c r="F32" s="25"/>
      <c r="G32" s="32"/>
      <c r="H32" s="54"/>
    </row>
    <row r="33" customFormat="false" ht="18.6" hidden="false" customHeight="true" outlineLevel="0" collapsed="false">
      <c r="A33" s="67" t="s">
        <v>42</v>
      </c>
      <c r="B33" s="29" t="s">
        <v>43</v>
      </c>
      <c r="C33" s="29"/>
      <c r="D33" s="30" t="n">
        <v>45229.47</v>
      </c>
      <c r="E33" s="64"/>
      <c r="F33" s="34"/>
      <c r="G33" s="31"/>
      <c r="H33" s="49"/>
    </row>
    <row r="34" customFormat="false" ht="18.6" hidden="false" customHeight="true" outlineLevel="0" collapsed="false">
      <c r="A34" s="67"/>
      <c r="B34" s="17" t="s">
        <v>89</v>
      </c>
      <c r="C34" s="17"/>
      <c r="D34" s="66" t="n">
        <v>1680</v>
      </c>
      <c r="E34" s="50" t="s">
        <v>57</v>
      </c>
      <c r="F34" s="19" t="n">
        <v>44320</v>
      </c>
      <c r="G34" s="22" t="n">
        <v>44334</v>
      </c>
      <c r="H34" s="49" t="s">
        <v>10</v>
      </c>
    </row>
    <row r="35" customFormat="false" ht="18.6" hidden="false" customHeight="true" outlineLevel="0" collapsed="false">
      <c r="A35" s="67"/>
      <c r="B35" s="17" t="s">
        <v>90</v>
      </c>
      <c r="C35" s="17" t="s">
        <v>91</v>
      </c>
      <c r="D35" s="68" t="n">
        <v>46676.22</v>
      </c>
      <c r="E35" s="69" t="s">
        <v>57</v>
      </c>
      <c r="F35" s="19" t="n">
        <v>44316</v>
      </c>
      <c r="G35" s="22" t="n">
        <v>44334</v>
      </c>
      <c r="H35" s="49" t="s">
        <v>10</v>
      </c>
    </row>
    <row r="36" customFormat="false" ht="18.6" hidden="false" customHeight="true" outlineLevel="0" collapsed="false">
      <c r="A36" s="67"/>
      <c r="B36" s="17" t="s">
        <v>92</v>
      </c>
      <c r="C36" s="17" t="s">
        <v>93</v>
      </c>
      <c r="D36" s="66" t="n">
        <v>4800</v>
      </c>
      <c r="E36" s="50" t="s">
        <v>57</v>
      </c>
      <c r="F36" s="19" t="n">
        <v>44347</v>
      </c>
      <c r="G36" s="22" t="n">
        <v>44334</v>
      </c>
      <c r="H36" s="49" t="s">
        <v>10</v>
      </c>
    </row>
    <row r="37" customFormat="false" ht="18.6" hidden="false" customHeight="true" outlineLevel="0" collapsed="false">
      <c r="A37" s="67"/>
      <c r="B37" s="70" t="s">
        <v>92</v>
      </c>
      <c r="C37" s="70" t="s">
        <v>94</v>
      </c>
      <c r="D37" s="71" t="n">
        <v>4000</v>
      </c>
      <c r="E37" s="72" t="s">
        <v>57</v>
      </c>
      <c r="F37" s="73" t="s">
        <v>95</v>
      </c>
      <c r="G37" s="51" t="n">
        <v>44328</v>
      </c>
      <c r="H37" s="52" t="s">
        <v>10</v>
      </c>
    </row>
    <row r="38" customFormat="false" ht="18.6" hidden="false" customHeight="true" outlineLevel="0" collapsed="false">
      <c r="A38" s="67"/>
      <c r="B38" s="70" t="s">
        <v>96</v>
      </c>
      <c r="C38" s="70" t="s">
        <v>97</v>
      </c>
      <c r="D38" s="71" t="n">
        <v>4879.8</v>
      </c>
      <c r="E38" s="72" t="s">
        <v>57</v>
      </c>
      <c r="F38" s="73" t="n">
        <v>44323</v>
      </c>
      <c r="G38" s="51" t="n">
        <v>44334</v>
      </c>
      <c r="H38" s="52" t="s">
        <v>10</v>
      </c>
    </row>
    <row r="39" customFormat="false" ht="18.6" hidden="false" customHeight="true" outlineLevel="0" collapsed="false">
      <c r="A39" s="67"/>
      <c r="B39" s="23" t="s">
        <v>98</v>
      </c>
      <c r="C39" s="23"/>
      <c r="D39" s="74" t="n">
        <f aca="false">90+1092.86</f>
        <v>1182.86</v>
      </c>
      <c r="E39" s="53" t="s">
        <v>99</v>
      </c>
      <c r="F39" s="25"/>
      <c r="G39" s="51" t="n">
        <v>44334</v>
      </c>
      <c r="H39" s="52" t="s">
        <v>10</v>
      </c>
    </row>
    <row r="40" customFormat="false" ht="18.6" hidden="false" customHeight="true" outlineLevel="0" collapsed="false">
      <c r="A40" s="67"/>
      <c r="B40" s="29" t="s">
        <v>100</v>
      </c>
      <c r="C40" s="29" t="s">
        <v>101</v>
      </c>
      <c r="D40" s="30" t="n">
        <v>2880</v>
      </c>
      <c r="E40" s="64" t="s">
        <v>57</v>
      </c>
      <c r="F40" s="34" t="n">
        <v>44346</v>
      </c>
      <c r="G40" s="31"/>
      <c r="H40" s="52"/>
    </row>
    <row r="41" customFormat="false" ht="18.6" hidden="false" customHeight="true" outlineLevel="0" collapsed="false">
      <c r="A41" s="67"/>
      <c r="B41" s="12" t="s">
        <v>100</v>
      </c>
      <c r="C41" s="12" t="s">
        <v>102</v>
      </c>
      <c r="D41" s="75" t="n">
        <v>7410</v>
      </c>
      <c r="E41" s="48" t="s">
        <v>57</v>
      </c>
      <c r="F41" s="14" t="n">
        <v>44316</v>
      </c>
      <c r="G41" s="15"/>
      <c r="H41" s="52" t="s">
        <v>10</v>
      </c>
    </row>
    <row r="42" customFormat="false" ht="18.6" hidden="false" customHeight="true" outlineLevel="0" collapsed="false">
      <c r="A42" s="67"/>
      <c r="B42" s="17" t="s">
        <v>103</v>
      </c>
      <c r="C42" s="17"/>
      <c r="D42" s="66" t="n">
        <v>10000</v>
      </c>
      <c r="E42" s="50"/>
      <c r="F42" s="19" t="n">
        <v>44323</v>
      </c>
      <c r="G42" s="22" t="n">
        <v>44323</v>
      </c>
      <c r="H42" s="49" t="s">
        <v>10</v>
      </c>
    </row>
    <row r="43" customFormat="false" ht="18.6" hidden="false" customHeight="true" outlineLevel="0" collapsed="false">
      <c r="A43" s="67"/>
      <c r="B43" s="17" t="s">
        <v>103</v>
      </c>
      <c r="C43" s="17"/>
      <c r="D43" s="18" t="n">
        <v>10000</v>
      </c>
      <c r="E43" s="50"/>
      <c r="F43" s="19" t="n">
        <v>44347</v>
      </c>
      <c r="G43" s="22"/>
      <c r="H43" s="49"/>
    </row>
    <row r="44" customFormat="false" ht="18.6" hidden="false" customHeight="true" outlineLevel="0" collapsed="false">
      <c r="A44" s="67"/>
      <c r="B44" s="70" t="s">
        <v>33</v>
      </c>
      <c r="C44" s="70"/>
      <c r="D44" s="76" t="n">
        <v>190.61</v>
      </c>
      <c r="E44" s="72"/>
      <c r="F44" s="73" t="n">
        <v>44336</v>
      </c>
      <c r="G44" s="51"/>
      <c r="H44" s="52"/>
    </row>
    <row r="45" customFormat="false" ht="18.6" hidden="false" customHeight="true" outlineLevel="0" collapsed="false">
      <c r="A45" s="67"/>
      <c r="B45" s="70" t="s">
        <v>104</v>
      </c>
      <c r="C45" s="70"/>
      <c r="D45" s="71" t="n">
        <v>3802.05</v>
      </c>
      <c r="E45" s="72"/>
      <c r="F45" s="73" t="n">
        <v>44347</v>
      </c>
      <c r="G45" s="51"/>
      <c r="H45" s="52" t="s">
        <v>10</v>
      </c>
    </row>
    <row r="46" customFormat="false" ht="18.6" hidden="false" customHeight="true" outlineLevel="0" collapsed="false">
      <c r="A46" s="67"/>
      <c r="B46" s="70" t="s">
        <v>105</v>
      </c>
      <c r="C46" s="70" t="s">
        <v>106</v>
      </c>
      <c r="D46" s="76" t="n">
        <v>139.2</v>
      </c>
      <c r="E46" s="72"/>
      <c r="F46" s="73" t="n">
        <v>44350</v>
      </c>
      <c r="G46" s="51"/>
      <c r="H46" s="52"/>
    </row>
    <row r="47" customFormat="false" ht="18.6" hidden="false" customHeight="true" outlineLevel="0" collapsed="false">
      <c r="A47" s="67"/>
      <c r="B47" s="70" t="s">
        <v>107</v>
      </c>
      <c r="C47" s="70" t="s">
        <v>108</v>
      </c>
      <c r="D47" s="71" t="n">
        <v>2057.71</v>
      </c>
      <c r="E47" s="72" t="s">
        <v>109</v>
      </c>
      <c r="F47" s="73" t="n">
        <v>44328</v>
      </c>
      <c r="G47" s="51"/>
      <c r="H47" s="52" t="s">
        <v>10</v>
      </c>
    </row>
    <row r="48" customFormat="false" ht="18.6" hidden="false" customHeight="true" outlineLevel="0" collapsed="false">
      <c r="A48" s="67"/>
      <c r="B48" s="70" t="s">
        <v>110</v>
      </c>
      <c r="C48" s="70" t="s">
        <v>111</v>
      </c>
      <c r="D48" s="71" t="n">
        <v>940</v>
      </c>
      <c r="E48" s="72" t="s">
        <v>112</v>
      </c>
      <c r="F48" s="73" t="n">
        <v>44328</v>
      </c>
      <c r="G48" s="51"/>
      <c r="H48" s="52" t="s">
        <v>10</v>
      </c>
    </row>
    <row r="49" customFormat="false" ht="18.6" hidden="false" customHeight="true" outlineLevel="0" collapsed="false">
      <c r="A49" s="77" t="s">
        <v>47</v>
      </c>
      <c r="B49" s="29" t="s">
        <v>113</v>
      </c>
      <c r="C49" s="29"/>
      <c r="D49" s="30" t="n">
        <v>249.11</v>
      </c>
      <c r="E49" s="64" t="s">
        <v>114</v>
      </c>
      <c r="F49" s="34" t="n">
        <v>44335</v>
      </c>
      <c r="G49" s="31" t="n">
        <v>44335</v>
      </c>
      <c r="H49" s="49" t="s">
        <v>10</v>
      </c>
    </row>
    <row r="50" customFormat="false" ht="18.6" hidden="false" customHeight="true" outlineLevel="0" collapsed="false">
      <c r="A50" s="77"/>
      <c r="B50" s="17"/>
      <c r="C50" s="17"/>
      <c r="D50" s="18"/>
      <c r="E50" s="50"/>
      <c r="F50" s="19"/>
      <c r="G50" s="22"/>
      <c r="H50" s="49"/>
    </row>
    <row r="51" customFormat="false" ht="18.6" hidden="false" customHeight="true" outlineLevel="0" collapsed="false">
      <c r="A51" s="77"/>
      <c r="B51" s="17"/>
      <c r="C51" s="17"/>
      <c r="D51" s="18"/>
      <c r="E51" s="50"/>
      <c r="F51" s="19"/>
      <c r="G51" s="22"/>
      <c r="H51" s="49"/>
    </row>
    <row r="52" customFormat="false" ht="18.6" hidden="false" customHeight="true" outlineLevel="0" collapsed="false">
      <c r="A52" s="77"/>
      <c r="B52" s="23"/>
      <c r="C52" s="23"/>
      <c r="D52" s="24"/>
      <c r="E52" s="53"/>
      <c r="F52" s="25"/>
      <c r="G52" s="32"/>
      <c r="H52" s="54"/>
    </row>
    <row r="53" customFormat="false" ht="21" hidden="false" customHeight="true" outlineLevel="0" collapsed="false">
      <c r="A53" s="39" t="s">
        <v>48</v>
      </c>
      <c r="B53" s="40"/>
      <c r="C53" s="40"/>
      <c r="D53" s="78" t="n">
        <f aca="false">SUM(D4:D52)</f>
        <v>183542.15</v>
      </c>
      <c r="E53" s="79"/>
    </row>
  </sheetData>
  <mergeCells count="6">
    <mergeCell ref="A2:B2"/>
    <mergeCell ref="D2:H2"/>
    <mergeCell ref="A4:A21"/>
    <mergeCell ref="A23:A32"/>
    <mergeCell ref="A33:A48"/>
    <mergeCell ref="A49:A52"/>
  </mergeCells>
  <conditionalFormatting sqref="B4:H21 C22:H22 B23:H52">
    <cfRule type="expression" priority="2" aboveAverage="0" equalAverage="0" bottom="0" percent="0" rank="0" text="" dxfId="1">
      <formula>MOD(ROW(),2)=1</formula>
    </cfRule>
  </conditionalFormatting>
  <conditionalFormatting sqref="F4">
    <cfRule type="timePeriod" priority="3" timePeriod="yesterday" dxfId="2"/>
    <cfRule type="timePeriod" priority="4" timePeriod="today" dxfId="3"/>
    <cfRule type="cellIs" priority="5" operator="lessThan" aboveAverage="0" equalAverage="0" bottom="0" percent="0" rank="0" text="" dxfId="4">
      <formula>_xludf.today()</formula>
    </cfRule>
  </conditionalFormatting>
  <conditionalFormatting sqref="F4:F52">
    <cfRule type="cellIs" priority="6" operator="lessThan" aboveAverage="0" equalAverage="0" bottom="0" percent="0" rank="0" text="" dxfId="5">
      <formula>TODAY()</formula>
    </cfRule>
    <cfRule type="timePeriod" priority="7" timePeriod="last7Days" dxfId="6"/>
    <cfRule type="timePeriod" priority="8" timePeriod="yesterday" dxfId="7"/>
    <cfRule type="timePeriod" priority="9" timePeriod="lastMonth" dxfId="8"/>
    <cfRule type="timePeriod" priority="10" timePeriod="yesterday" dxfId="9"/>
    <cfRule type="timePeriod" priority="11" timePeriod="today" dxfId="10"/>
  </conditionalFormatting>
  <printOptions headings="false" gridLines="false" gridLinesSet="true" horizontalCentered="true" verticalCentered="false"/>
  <pageMargins left="0.511805555555555" right="0.511805555555555" top="0.511805555555555" bottom="0.747916666666667" header="0.196527777777778" footer="0.315277777777778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B7AADEC9-6BE7-4AC6-8CB3-676DA35AC9C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iconSet" priority="13" id="{DE94D9C6-CA14-43FA-988D-78BB5B694FD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H49:H52</xm:sqref>
        </x14:conditionalFormatting>
        <x14:conditionalFormatting xmlns:xm="http://schemas.microsoft.com/office/excel/2006/main">
          <x14:cfRule type="iconSet" priority="14" id="{C5316E1A-C13C-4EC2-8570-40CA672DE0E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A49</xm:sqref>
        </x14:conditionalFormatting>
        <x14:conditionalFormatting xmlns:xm="http://schemas.microsoft.com/office/excel/2006/main">
          <x14:cfRule type="iconSet" priority="15" id="{253AE0C8-80CB-4AE0-B492-B1881C64F01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H39</xm:sqref>
        </x14:conditionalFormatting>
        <x14:conditionalFormatting xmlns:xm="http://schemas.microsoft.com/office/excel/2006/main">
          <x14:cfRule type="iconSet" priority="16" id="{A15EB78F-48E6-4382-A512-80BE3D13362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" id="{34D190F9-D0BA-4187-A432-E0A840241CD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H32</xm:sqref>
        </x14:conditionalFormatting>
        <x14:conditionalFormatting xmlns:xm="http://schemas.microsoft.com/office/excel/2006/main">
          <x14:cfRule type="iconSet" priority="18" id="{2A58D3F7-F6FC-44D6-88C3-6C9B1E6E40A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9" id="{1BE5CDFA-8948-4CAD-A7BE-A0FF235ED46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0" id="{CDB320B6-62D4-402B-B27A-A716F960F95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1" id="{95B0F23E-9EFA-4F6E-83C5-D7A2F7511F2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H52</xm:sqref>
        </x14:conditionalFormatting>
        <x14:conditionalFormatting xmlns:xm="http://schemas.microsoft.com/office/excel/2006/main">
          <x14:cfRule type="iconSet" priority="22" id="{8F4EC6A5-C613-474B-82CE-A83092CC9B7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H33:H41</xm:sqref>
        </x14:conditionalFormatting>
        <x14:conditionalFormatting xmlns:xm="http://schemas.microsoft.com/office/excel/2006/main">
          <x14:cfRule type="iconSet" priority="23" id="{90461634-174E-4E9C-B6D4-DC3AE1F1936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A33 A23 A4</xm:sqref>
        </x14:conditionalFormatting>
        <x14:conditionalFormatting xmlns:xm="http://schemas.microsoft.com/office/excel/2006/main">
          <x14:cfRule type="iconSet" priority="24" id="{9AA95639-7E8A-45F3-B884-C6672341B07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H5:H22</xm:sqref>
        </x14:conditionalFormatting>
        <x14:conditionalFormatting xmlns:xm="http://schemas.microsoft.com/office/excel/2006/main">
          <x14:cfRule type="iconSet" priority="25" id="{E35EC87B-5583-4315-8FE3-4EAAE7A55D9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H23:H32</xm:sqref>
        </x14:conditionalFormatting>
        <x14:conditionalFormatting xmlns:xm="http://schemas.microsoft.com/office/excel/2006/main">
          <x14:cfRule type="iconSet" priority="26" id="{1000FC7C-9095-489F-A4F6-478E13A9D64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H40:H48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H7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48" activeCellId="0" sqref="D48"/>
    </sheetView>
  </sheetViews>
  <sheetFormatPr defaultColWidth="9.12109375" defaultRowHeight="21" zeroHeight="false" outlineLevelRow="0" outlineLevelCol="0"/>
  <cols>
    <col collapsed="false" customWidth="true" hidden="false" outlineLevel="0" max="1" min="1" style="80" width="17.72"/>
    <col collapsed="false" customWidth="true" hidden="false" outlineLevel="0" max="2" min="2" style="81" width="35.44"/>
    <col collapsed="false" customWidth="true" hidden="false" outlineLevel="0" max="3" min="3" style="82" width="24.57"/>
    <col collapsed="false" customWidth="true" hidden="false" outlineLevel="0" max="4" min="4" style="81" width="17.28"/>
    <col collapsed="false" customWidth="true" hidden="false" outlineLevel="0" max="5" min="5" style="42" width="47.44"/>
    <col collapsed="false" customWidth="true" hidden="false" outlineLevel="0" max="6" min="6" style="83" width="20.42"/>
    <col collapsed="false" customWidth="true" hidden="false" outlineLevel="0" max="7" min="7" style="42" width="21"/>
    <col collapsed="false" customWidth="true" hidden="false" outlineLevel="0" max="8" min="8" style="84" width="11.85"/>
    <col collapsed="false" customWidth="false" hidden="false" outlineLevel="0" max="1024" min="9" style="2" width="9.13"/>
  </cols>
  <sheetData>
    <row r="1" s="7" customFormat="true" ht="24" hidden="false" customHeight="true" outlineLevel="0" collapsed="false">
      <c r="A1" s="85" t="s">
        <v>2</v>
      </c>
      <c r="B1" s="85" t="s">
        <v>50</v>
      </c>
      <c r="C1" s="86" t="s">
        <v>51</v>
      </c>
      <c r="D1" s="85" t="s">
        <v>115</v>
      </c>
      <c r="E1" s="45" t="s">
        <v>52</v>
      </c>
      <c r="F1" s="87" t="s">
        <v>5</v>
      </c>
      <c r="G1" s="45" t="s">
        <v>6</v>
      </c>
      <c r="H1" s="88" t="s">
        <v>7</v>
      </c>
    </row>
    <row r="2" customFormat="false" ht="18.6" hidden="false" customHeight="true" outlineLevel="0" collapsed="false">
      <c r="A2" s="89" t="s">
        <v>8</v>
      </c>
      <c r="B2" s="90" t="s">
        <v>56</v>
      </c>
      <c r="C2" s="91"/>
      <c r="D2" s="92" t="n">
        <v>4420.86</v>
      </c>
      <c r="E2" s="48" t="s">
        <v>58</v>
      </c>
      <c r="F2" s="93" t="n">
        <v>44348</v>
      </c>
      <c r="G2" s="94" t="n">
        <v>44348</v>
      </c>
      <c r="H2" s="95" t="s">
        <v>10</v>
      </c>
    </row>
    <row r="3" customFormat="false" ht="18.6" hidden="false" customHeight="true" outlineLevel="0" collapsed="false">
      <c r="A3" s="89"/>
      <c r="B3" s="96" t="s">
        <v>56</v>
      </c>
      <c r="C3" s="91"/>
      <c r="D3" s="97" t="n">
        <v>112.68</v>
      </c>
      <c r="E3" s="50" t="s">
        <v>59</v>
      </c>
      <c r="F3" s="93" t="n">
        <v>44348</v>
      </c>
      <c r="G3" s="98" t="n">
        <v>44348</v>
      </c>
      <c r="H3" s="95" t="s">
        <v>10</v>
      </c>
    </row>
    <row r="4" customFormat="false" ht="18.6" hidden="false" customHeight="true" outlineLevel="0" collapsed="false">
      <c r="A4" s="89"/>
      <c r="B4" s="96" t="s">
        <v>56</v>
      </c>
      <c r="C4" s="91"/>
      <c r="D4" s="97" t="n">
        <v>3277.56</v>
      </c>
      <c r="E4" s="50" t="s">
        <v>60</v>
      </c>
      <c r="F4" s="93" t="n">
        <v>44348</v>
      </c>
      <c r="G4" s="98" t="n">
        <v>44348</v>
      </c>
      <c r="H4" s="95" t="s">
        <v>10</v>
      </c>
    </row>
    <row r="5" customFormat="false" ht="18.6" hidden="false" customHeight="true" outlineLevel="0" collapsed="false">
      <c r="A5" s="89"/>
      <c r="B5" s="96" t="s">
        <v>56</v>
      </c>
      <c r="C5" s="91"/>
      <c r="D5" s="97" t="n">
        <v>889.5</v>
      </c>
      <c r="E5" s="50" t="s">
        <v>61</v>
      </c>
      <c r="F5" s="93" t="n">
        <v>44348</v>
      </c>
      <c r="G5" s="98" t="n">
        <v>44348</v>
      </c>
      <c r="H5" s="95" t="s">
        <v>10</v>
      </c>
    </row>
    <row r="6" customFormat="false" ht="18.6" hidden="false" customHeight="true" outlineLevel="0" collapsed="false">
      <c r="A6" s="89"/>
      <c r="B6" s="96" t="s">
        <v>81</v>
      </c>
      <c r="C6" s="91" t="s">
        <v>116</v>
      </c>
      <c r="D6" s="97" t="n">
        <v>916.48</v>
      </c>
      <c r="E6" s="50" t="s">
        <v>117</v>
      </c>
      <c r="F6" s="93" t="n">
        <v>44360</v>
      </c>
      <c r="G6" s="98"/>
      <c r="H6" s="95" t="s">
        <v>10</v>
      </c>
    </row>
    <row r="7" customFormat="false" ht="18.6" hidden="false" customHeight="true" outlineLevel="0" collapsed="false">
      <c r="A7" s="89"/>
      <c r="B7" s="96" t="s">
        <v>33</v>
      </c>
      <c r="C7" s="91" t="s">
        <v>118</v>
      </c>
      <c r="D7" s="97" t="n">
        <v>4882.92</v>
      </c>
      <c r="E7" s="50" t="s">
        <v>57</v>
      </c>
      <c r="F7" s="93" t="n">
        <v>44367</v>
      </c>
      <c r="G7" s="98"/>
      <c r="H7" s="95" t="s">
        <v>10</v>
      </c>
    </row>
    <row r="8" customFormat="false" ht="18.6" hidden="false" customHeight="true" outlineLevel="0" collapsed="false">
      <c r="A8" s="89"/>
      <c r="B8" s="96" t="s">
        <v>33</v>
      </c>
      <c r="C8" s="91" t="s">
        <v>119</v>
      </c>
      <c r="D8" s="97" t="n">
        <v>445.81</v>
      </c>
      <c r="E8" s="50" t="s">
        <v>120</v>
      </c>
      <c r="F8" s="93" t="n">
        <v>44367</v>
      </c>
      <c r="G8" s="98"/>
      <c r="H8" s="95" t="s">
        <v>10</v>
      </c>
    </row>
    <row r="9" customFormat="false" ht="18.6" hidden="false" customHeight="true" outlineLevel="0" collapsed="false">
      <c r="A9" s="89"/>
      <c r="B9" s="96" t="s">
        <v>33</v>
      </c>
      <c r="C9" s="91" t="s">
        <v>121</v>
      </c>
      <c r="D9" s="97" t="n">
        <v>405.89</v>
      </c>
      <c r="E9" s="50" t="s">
        <v>57</v>
      </c>
      <c r="F9" s="93" t="n">
        <v>44367</v>
      </c>
      <c r="G9" s="98"/>
      <c r="H9" s="95" t="s">
        <v>10</v>
      </c>
    </row>
    <row r="10" customFormat="false" ht="18.6" hidden="false" customHeight="true" outlineLevel="0" collapsed="false">
      <c r="A10" s="89"/>
      <c r="B10" s="96" t="s">
        <v>33</v>
      </c>
      <c r="C10" s="91" t="s">
        <v>122</v>
      </c>
      <c r="D10" s="97" t="n">
        <v>131.16</v>
      </c>
      <c r="E10" s="50" t="s">
        <v>123</v>
      </c>
      <c r="F10" s="93" t="n">
        <v>44367</v>
      </c>
      <c r="G10" s="98"/>
      <c r="H10" s="95" t="s">
        <v>10</v>
      </c>
    </row>
    <row r="11" customFormat="false" ht="18.6" hidden="false" customHeight="true" outlineLevel="0" collapsed="false">
      <c r="A11" s="89"/>
      <c r="B11" s="96" t="s">
        <v>33</v>
      </c>
      <c r="C11" s="91" t="s">
        <v>124</v>
      </c>
      <c r="D11" s="97" t="n">
        <v>67.64</v>
      </c>
      <c r="E11" s="50" t="s">
        <v>125</v>
      </c>
      <c r="F11" s="93" t="n">
        <v>44367</v>
      </c>
      <c r="G11" s="98"/>
      <c r="H11" s="95" t="s">
        <v>10</v>
      </c>
    </row>
    <row r="12" customFormat="false" ht="18.6" hidden="false" customHeight="true" outlineLevel="0" collapsed="false">
      <c r="A12" s="89"/>
      <c r="B12" s="96" t="s">
        <v>33</v>
      </c>
      <c r="C12" s="91" t="s">
        <v>126</v>
      </c>
      <c r="D12" s="97" t="n">
        <v>263.9</v>
      </c>
      <c r="E12" s="50" t="s">
        <v>127</v>
      </c>
      <c r="F12" s="93" t="n">
        <v>44367</v>
      </c>
      <c r="G12" s="98"/>
      <c r="H12" s="95" t="s">
        <v>10</v>
      </c>
    </row>
    <row r="13" customFormat="false" ht="18.6" hidden="false" customHeight="true" outlineLevel="0" collapsed="false">
      <c r="A13" s="89"/>
      <c r="B13" s="96" t="s">
        <v>33</v>
      </c>
      <c r="C13" s="91" t="s">
        <v>128</v>
      </c>
      <c r="D13" s="97" t="n">
        <v>0.78</v>
      </c>
      <c r="E13" s="50" t="s">
        <v>127</v>
      </c>
      <c r="F13" s="93" t="n">
        <v>44367</v>
      </c>
      <c r="G13" s="98"/>
      <c r="H13" s="95" t="s">
        <v>10</v>
      </c>
    </row>
    <row r="14" customFormat="false" ht="18.6" hidden="false" customHeight="true" outlineLevel="0" collapsed="false">
      <c r="A14" s="89"/>
      <c r="B14" s="96" t="s">
        <v>33</v>
      </c>
      <c r="C14" s="91" t="s">
        <v>129</v>
      </c>
      <c r="D14" s="97" t="n">
        <v>74.23</v>
      </c>
      <c r="E14" s="50" t="s">
        <v>57</v>
      </c>
      <c r="F14" s="93" t="n">
        <v>44367</v>
      </c>
      <c r="G14" s="98"/>
      <c r="H14" s="95" t="s">
        <v>10</v>
      </c>
    </row>
    <row r="15" customFormat="false" ht="18.6" hidden="false" customHeight="true" outlineLevel="0" collapsed="false">
      <c r="A15" s="89"/>
      <c r="B15" s="96" t="s">
        <v>33</v>
      </c>
      <c r="C15" s="91" t="s">
        <v>130</v>
      </c>
      <c r="D15" s="97" t="n">
        <v>669.79</v>
      </c>
      <c r="E15" s="50" t="s">
        <v>117</v>
      </c>
      <c r="F15" s="99" t="n">
        <v>44367</v>
      </c>
      <c r="G15" s="98"/>
      <c r="H15" s="95" t="s">
        <v>10</v>
      </c>
    </row>
    <row r="16" customFormat="false" ht="18.6" hidden="false" customHeight="true" outlineLevel="0" collapsed="false">
      <c r="A16" s="89"/>
      <c r="B16" s="96" t="s">
        <v>68</v>
      </c>
      <c r="C16" s="91"/>
      <c r="D16" s="97" t="n">
        <v>1231.98</v>
      </c>
      <c r="E16" s="50"/>
      <c r="F16" s="99" t="n">
        <v>44377</v>
      </c>
      <c r="G16" s="98"/>
      <c r="H16" s="95" t="s">
        <v>10</v>
      </c>
    </row>
    <row r="17" customFormat="false" ht="18.6" hidden="false" customHeight="true" outlineLevel="0" collapsed="false">
      <c r="A17" s="89"/>
      <c r="B17" s="96" t="s">
        <v>62</v>
      </c>
      <c r="C17" s="91" t="s">
        <v>131</v>
      </c>
      <c r="D17" s="97" t="n">
        <v>138.64</v>
      </c>
      <c r="E17" s="50" t="s">
        <v>125</v>
      </c>
      <c r="F17" s="99" t="n">
        <v>44377</v>
      </c>
      <c r="G17" s="98"/>
      <c r="H17" s="95" t="s">
        <v>10</v>
      </c>
    </row>
    <row r="18" customFormat="false" ht="18.6" hidden="false" customHeight="true" outlineLevel="0" collapsed="false">
      <c r="A18" s="89"/>
      <c r="B18" s="96" t="s">
        <v>62</v>
      </c>
      <c r="C18" s="91" t="s">
        <v>132</v>
      </c>
      <c r="D18" s="97" t="n">
        <v>1524.21</v>
      </c>
      <c r="E18" s="50" t="s">
        <v>133</v>
      </c>
      <c r="F18" s="99" t="n">
        <v>44377</v>
      </c>
      <c r="G18" s="98"/>
      <c r="H18" s="95" t="s">
        <v>10</v>
      </c>
    </row>
    <row r="19" customFormat="false" ht="18.6" hidden="false" customHeight="true" outlineLevel="0" collapsed="false">
      <c r="A19" s="89"/>
      <c r="B19" s="96" t="s">
        <v>62</v>
      </c>
      <c r="C19" s="91" t="s">
        <v>134</v>
      </c>
      <c r="D19" s="97" t="n">
        <v>145.58</v>
      </c>
      <c r="E19" s="50" t="s">
        <v>135</v>
      </c>
      <c r="F19" s="99" t="n">
        <v>44377</v>
      </c>
      <c r="G19" s="98"/>
      <c r="H19" s="95" t="s">
        <v>10</v>
      </c>
    </row>
    <row r="20" customFormat="false" ht="18.6" hidden="false" customHeight="true" outlineLevel="0" collapsed="false">
      <c r="A20" s="89"/>
      <c r="B20" s="96" t="s">
        <v>62</v>
      </c>
      <c r="C20" s="91" t="s">
        <v>136</v>
      </c>
      <c r="D20" s="97" t="n">
        <v>961.65</v>
      </c>
      <c r="E20" s="50" t="s">
        <v>137</v>
      </c>
      <c r="F20" s="99" t="n">
        <v>44377</v>
      </c>
      <c r="G20" s="98"/>
      <c r="H20" s="95" t="s">
        <v>10</v>
      </c>
    </row>
    <row r="21" customFormat="false" ht="18.6" hidden="false" customHeight="true" outlineLevel="0" collapsed="false">
      <c r="A21" s="89"/>
      <c r="B21" s="96" t="s">
        <v>62</v>
      </c>
      <c r="C21" s="91" t="s">
        <v>138</v>
      </c>
      <c r="D21" s="97" t="n">
        <v>9496.38</v>
      </c>
      <c r="E21" s="50" t="s">
        <v>139</v>
      </c>
      <c r="F21" s="99" t="n">
        <v>44377</v>
      </c>
      <c r="G21" s="98"/>
      <c r="H21" s="95" t="s">
        <v>10</v>
      </c>
    </row>
    <row r="22" customFormat="false" ht="18.6" hidden="false" customHeight="true" outlineLevel="0" collapsed="false">
      <c r="A22" s="89"/>
      <c r="B22" s="96" t="s">
        <v>62</v>
      </c>
      <c r="C22" s="91" t="s">
        <v>140</v>
      </c>
      <c r="D22" s="97" t="n">
        <v>628.32</v>
      </c>
      <c r="E22" s="50" t="s">
        <v>141</v>
      </c>
      <c r="F22" s="99" t="n">
        <v>44377</v>
      </c>
      <c r="G22" s="98"/>
      <c r="H22" s="95" t="s">
        <v>10</v>
      </c>
    </row>
    <row r="23" customFormat="false" ht="18.6" hidden="false" customHeight="true" outlineLevel="0" collapsed="false">
      <c r="A23" s="89"/>
      <c r="B23" s="96" t="s">
        <v>62</v>
      </c>
      <c r="C23" s="91" t="s">
        <v>142</v>
      </c>
      <c r="D23" s="97" t="n">
        <v>130.98</v>
      </c>
      <c r="E23" s="50" t="s">
        <v>143</v>
      </c>
      <c r="F23" s="99" t="n">
        <v>44377</v>
      </c>
      <c r="G23" s="98"/>
      <c r="H23" s="95" t="s">
        <v>10</v>
      </c>
    </row>
    <row r="24" customFormat="false" ht="18.6" hidden="false" customHeight="true" outlineLevel="0" collapsed="false">
      <c r="A24" s="89"/>
      <c r="B24" s="96" t="s">
        <v>62</v>
      </c>
      <c r="C24" s="91" t="s">
        <v>144</v>
      </c>
      <c r="D24" s="97" t="n">
        <v>52.96</v>
      </c>
      <c r="E24" s="50" t="s">
        <v>64</v>
      </c>
      <c r="F24" s="99" t="n">
        <v>44377</v>
      </c>
      <c r="G24" s="98"/>
      <c r="H24" s="95" t="s">
        <v>10</v>
      </c>
    </row>
    <row r="25" customFormat="false" ht="18.6" hidden="false" customHeight="true" outlineLevel="0" collapsed="false">
      <c r="A25" s="89"/>
      <c r="B25" s="96" t="s">
        <v>145</v>
      </c>
      <c r="C25" s="91" t="s">
        <v>146</v>
      </c>
      <c r="D25" s="97" t="n">
        <v>616.21</v>
      </c>
      <c r="E25" s="50" t="s">
        <v>141</v>
      </c>
      <c r="F25" s="99" t="n">
        <v>44377</v>
      </c>
      <c r="G25" s="100"/>
      <c r="H25" s="95" t="s">
        <v>10</v>
      </c>
    </row>
    <row r="26" customFormat="false" ht="18.6" hidden="false" customHeight="true" outlineLevel="0" collapsed="false">
      <c r="A26" s="89"/>
      <c r="B26" s="96" t="s">
        <v>147</v>
      </c>
      <c r="C26" s="91" t="s">
        <v>148</v>
      </c>
      <c r="D26" s="97" t="n">
        <v>1231.98</v>
      </c>
      <c r="E26" s="50" t="s">
        <v>57</v>
      </c>
      <c r="F26" s="99" t="n">
        <v>44377</v>
      </c>
      <c r="G26" s="100"/>
      <c r="H26" s="95" t="s">
        <v>10</v>
      </c>
    </row>
    <row r="27" customFormat="false" ht="18.6" hidden="false" customHeight="true" outlineLevel="0" collapsed="false">
      <c r="A27" s="89"/>
      <c r="B27" s="96" t="s">
        <v>149</v>
      </c>
      <c r="C27" s="91" t="s">
        <v>150</v>
      </c>
      <c r="D27" s="97" t="n">
        <v>356.2</v>
      </c>
      <c r="E27" s="50" t="s">
        <v>151</v>
      </c>
      <c r="F27" s="99" t="n">
        <v>44377</v>
      </c>
      <c r="G27" s="100"/>
      <c r="H27" s="95" t="s">
        <v>10</v>
      </c>
    </row>
    <row r="28" customFormat="false" ht="18.6" hidden="false" customHeight="true" outlineLevel="0" collapsed="false">
      <c r="A28" s="89"/>
      <c r="B28" s="101" t="s">
        <v>152</v>
      </c>
      <c r="C28" s="102" t="s">
        <v>153</v>
      </c>
      <c r="D28" s="103" t="n">
        <v>2728.19</v>
      </c>
      <c r="E28" s="59"/>
      <c r="F28" s="104" t="n">
        <v>44377</v>
      </c>
      <c r="G28" s="105"/>
      <c r="H28" s="95" t="s">
        <v>10</v>
      </c>
    </row>
    <row r="29" customFormat="false" ht="18.6" hidden="false" customHeight="true" outlineLevel="0" collapsed="false">
      <c r="A29" s="89"/>
      <c r="B29" s="101" t="s">
        <v>154</v>
      </c>
      <c r="C29" s="102" t="s">
        <v>155</v>
      </c>
      <c r="D29" s="103" t="n">
        <v>378.51</v>
      </c>
      <c r="E29" s="59"/>
      <c r="F29" s="104" t="n">
        <v>44377</v>
      </c>
      <c r="G29" s="105"/>
      <c r="H29" s="95" t="s">
        <v>10</v>
      </c>
    </row>
    <row r="30" customFormat="false" ht="18.6" hidden="false" customHeight="true" outlineLevel="0" collapsed="false">
      <c r="A30" s="89"/>
      <c r="B30" s="101" t="s">
        <v>56</v>
      </c>
      <c r="C30" s="102" t="s">
        <v>156</v>
      </c>
      <c r="D30" s="103" t="n">
        <v>6156.84</v>
      </c>
      <c r="E30" s="59" t="s">
        <v>157</v>
      </c>
      <c r="F30" s="104" t="n">
        <v>44377</v>
      </c>
      <c r="G30" s="105"/>
      <c r="H30" s="95" t="s">
        <v>10</v>
      </c>
    </row>
    <row r="31" customFormat="false" ht="18.6" hidden="false" customHeight="true" outlineLevel="0" collapsed="false">
      <c r="A31" s="89"/>
      <c r="B31" s="101" t="s">
        <v>158</v>
      </c>
      <c r="C31" s="102" t="s">
        <v>159</v>
      </c>
      <c r="D31" s="103" t="n">
        <v>1656.42</v>
      </c>
      <c r="E31" s="59" t="s">
        <v>160</v>
      </c>
      <c r="F31" s="104" t="n">
        <v>44377</v>
      </c>
      <c r="G31" s="105"/>
      <c r="H31" s="95" t="s">
        <v>10</v>
      </c>
    </row>
    <row r="32" customFormat="false" ht="18.6" hidden="false" customHeight="true" outlineLevel="0" collapsed="false">
      <c r="A32" s="89"/>
      <c r="B32" s="101" t="s">
        <v>158</v>
      </c>
      <c r="C32" s="102" t="s">
        <v>161</v>
      </c>
      <c r="D32" s="103" t="n">
        <v>787.82</v>
      </c>
      <c r="E32" s="59" t="s">
        <v>117</v>
      </c>
      <c r="F32" s="104" t="n">
        <v>44377</v>
      </c>
      <c r="G32" s="105"/>
      <c r="H32" s="95" t="s">
        <v>10</v>
      </c>
    </row>
    <row r="33" customFormat="false" ht="18.6" hidden="false" customHeight="true" outlineLevel="0" collapsed="false">
      <c r="A33" s="89"/>
      <c r="B33" s="101" t="s">
        <v>73</v>
      </c>
      <c r="C33" s="102" t="s">
        <v>162</v>
      </c>
      <c r="D33" s="103" t="n">
        <v>819.31</v>
      </c>
      <c r="E33" s="59" t="s">
        <v>117</v>
      </c>
      <c r="F33" s="104" t="n">
        <v>44377</v>
      </c>
      <c r="G33" s="105"/>
      <c r="H33" s="95" t="s">
        <v>10</v>
      </c>
    </row>
    <row r="34" customFormat="false" ht="18.6" hidden="false" customHeight="true" outlineLevel="0" collapsed="false">
      <c r="A34" s="106"/>
      <c r="B34" s="101"/>
      <c r="C34" s="102"/>
      <c r="D34" s="103"/>
      <c r="E34" s="59"/>
      <c r="F34" s="104"/>
      <c r="G34" s="105"/>
      <c r="H34" s="107"/>
    </row>
    <row r="35" customFormat="false" ht="18.6" hidden="false" customHeight="true" outlineLevel="0" collapsed="false">
      <c r="A35" s="108" t="s">
        <v>35</v>
      </c>
      <c r="B35" s="109" t="s">
        <v>79</v>
      </c>
      <c r="C35" s="110" t="s">
        <v>163</v>
      </c>
      <c r="D35" s="111" t="n">
        <v>293.71</v>
      </c>
      <c r="E35" s="64" t="s">
        <v>164</v>
      </c>
      <c r="F35" s="112" t="n">
        <v>44356</v>
      </c>
      <c r="G35" s="113" t="n">
        <v>44356</v>
      </c>
      <c r="H35" s="114" t="s">
        <v>10</v>
      </c>
    </row>
    <row r="36" customFormat="false" ht="18.6" hidden="false" customHeight="true" outlineLevel="0" collapsed="false">
      <c r="A36" s="108"/>
      <c r="B36" s="96" t="s">
        <v>48</v>
      </c>
      <c r="C36" s="91" t="s">
        <v>165</v>
      </c>
      <c r="D36" s="97" t="n">
        <v>1655.49</v>
      </c>
      <c r="E36" s="50" t="s">
        <v>166</v>
      </c>
      <c r="F36" s="99" t="n">
        <v>44357</v>
      </c>
      <c r="G36" s="98" t="n">
        <v>44357</v>
      </c>
      <c r="H36" s="95" t="s">
        <v>10</v>
      </c>
    </row>
    <row r="37" customFormat="false" ht="18.6" hidden="false" customHeight="true" outlineLevel="0" collapsed="false">
      <c r="A37" s="108"/>
      <c r="B37" s="96" t="s">
        <v>48</v>
      </c>
      <c r="C37" s="91" t="s">
        <v>167</v>
      </c>
      <c r="D37" s="97" t="n">
        <v>2662.96</v>
      </c>
      <c r="E37" s="50" t="s">
        <v>166</v>
      </c>
      <c r="F37" s="99" t="n">
        <v>44372</v>
      </c>
      <c r="G37" s="98"/>
      <c r="H37" s="95" t="s">
        <v>10</v>
      </c>
    </row>
    <row r="38" customFormat="false" ht="18.6" hidden="false" customHeight="true" outlineLevel="0" collapsed="false">
      <c r="A38" s="108"/>
      <c r="B38" s="96" t="s">
        <v>168</v>
      </c>
      <c r="C38" s="91"/>
      <c r="D38" s="97" t="n">
        <v>12239</v>
      </c>
      <c r="E38" s="50" t="s">
        <v>169</v>
      </c>
      <c r="F38" s="99" t="n">
        <v>44362</v>
      </c>
      <c r="G38" s="98" t="n">
        <v>44363</v>
      </c>
      <c r="H38" s="95" t="s">
        <v>10</v>
      </c>
    </row>
    <row r="39" customFormat="false" ht="18.6" hidden="false" customHeight="true" outlineLevel="0" collapsed="false">
      <c r="A39" s="108"/>
      <c r="B39" s="96" t="s">
        <v>170</v>
      </c>
      <c r="C39" s="91" t="s">
        <v>171</v>
      </c>
      <c r="D39" s="97" t="n">
        <v>94.93</v>
      </c>
      <c r="E39" s="50" t="s">
        <v>172</v>
      </c>
      <c r="F39" s="99" t="n">
        <v>44367</v>
      </c>
      <c r="G39" s="98"/>
      <c r="H39" s="95"/>
    </row>
    <row r="40" customFormat="false" ht="18.6" hidden="false" customHeight="true" outlineLevel="0" collapsed="false">
      <c r="A40" s="108"/>
      <c r="B40" s="96" t="s">
        <v>36</v>
      </c>
      <c r="C40" s="91" t="s">
        <v>173</v>
      </c>
      <c r="D40" s="97" t="n">
        <v>99.6</v>
      </c>
      <c r="E40" s="50" t="s">
        <v>174</v>
      </c>
      <c r="F40" s="99" t="n">
        <v>44367</v>
      </c>
      <c r="G40" s="98"/>
      <c r="H40" s="95"/>
    </row>
    <row r="41" customFormat="false" ht="18.6" hidden="false" customHeight="true" outlineLevel="0" collapsed="false">
      <c r="A41" s="108"/>
      <c r="B41" s="96" t="s">
        <v>175</v>
      </c>
      <c r="C41" s="91"/>
      <c r="D41" s="97" t="n">
        <v>126</v>
      </c>
      <c r="E41" s="50" t="s">
        <v>176</v>
      </c>
      <c r="F41" s="99" t="n">
        <v>44372</v>
      </c>
      <c r="G41" s="98"/>
      <c r="H41" s="95"/>
    </row>
    <row r="42" customFormat="false" ht="18.6" hidden="false" customHeight="true" outlineLevel="0" collapsed="false">
      <c r="A42" s="108"/>
      <c r="B42" s="96" t="s">
        <v>177</v>
      </c>
      <c r="C42" s="91"/>
      <c r="D42" s="97" t="n">
        <v>2536</v>
      </c>
      <c r="E42" s="50" t="s">
        <v>178</v>
      </c>
      <c r="F42" s="99" t="n">
        <v>44373</v>
      </c>
      <c r="G42" s="98"/>
      <c r="H42" s="95"/>
    </row>
    <row r="43" customFormat="false" ht="18.6" hidden="false" customHeight="true" outlineLevel="0" collapsed="false">
      <c r="A43" s="108"/>
      <c r="B43" s="96" t="s">
        <v>179</v>
      </c>
      <c r="C43" s="91"/>
      <c r="D43" s="97" t="n">
        <v>2195.64</v>
      </c>
      <c r="E43" s="50" t="s">
        <v>180</v>
      </c>
      <c r="F43" s="99" t="n">
        <v>44373</v>
      </c>
      <c r="G43" s="98"/>
      <c r="H43" s="95"/>
    </row>
    <row r="44" customFormat="false" ht="18.6" hidden="false" customHeight="true" outlineLevel="0" collapsed="false">
      <c r="A44" s="108"/>
      <c r="B44" s="96" t="s">
        <v>181</v>
      </c>
      <c r="C44" s="91" t="s">
        <v>182</v>
      </c>
      <c r="D44" s="97" t="n">
        <v>1759.16</v>
      </c>
      <c r="E44" s="50"/>
      <c r="F44" s="99" t="n">
        <v>44377</v>
      </c>
      <c r="G44" s="98"/>
      <c r="H44" s="95"/>
    </row>
    <row r="45" customFormat="false" ht="18.6" hidden="false" customHeight="true" outlineLevel="0" collapsed="false">
      <c r="A45" s="108"/>
      <c r="B45" s="115"/>
      <c r="C45" s="116"/>
      <c r="D45" s="97"/>
      <c r="E45" s="53"/>
      <c r="F45" s="117"/>
      <c r="G45" s="118"/>
      <c r="H45" s="119"/>
    </row>
    <row r="46" customFormat="false" ht="18.6" hidden="false" customHeight="true" outlineLevel="0" collapsed="false">
      <c r="A46" s="120" t="s">
        <v>42</v>
      </c>
      <c r="B46" s="121" t="s">
        <v>183</v>
      </c>
      <c r="C46" s="122" t="s">
        <v>184</v>
      </c>
      <c r="D46" s="97" t="n">
        <v>484.97</v>
      </c>
      <c r="E46" s="72" t="s">
        <v>185</v>
      </c>
      <c r="F46" s="123" t="n">
        <v>44347</v>
      </c>
      <c r="G46" s="100" t="s">
        <v>186</v>
      </c>
      <c r="H46" s="124" t="s">
        <v>10</v>
      </c>
    </row>
    <row r="47" customFormat="false" ht="18.6" hidden="false" customHeight="true" outlineLevel="0" collapsed="false">
      <c r="A47" s="120"/>
      <c r="B47" s="96" t="s">
        <v>183</v>
      </c>
      <c r="C47" s="91" t="s">
        <v>187</v>
      </c>
      <c r="D47" s="97" t="n">
        <v>2021.18</v>
      </c>
      <c r="E47" s="50" t="s">
        <v>185</v>
      </c>
      <c r="F47" s="99" t="n">
        <v>44347</v>
      </c>
      <c r="G47" s="98" t="n">
        <v>44356</v>
      </c>
      <c r="H47" s="95" t="s">
        <v>10</v>
      </c>
    </row>
    <row r="48" customFormat="false" ht="18.6" hidden="false" customHeight="true" outlineLevel="0" collapsed="false">
      <c r="A48" s="120"/>
      <c r="B48" s="96" t="s">
        <v>90</v>
      </c>
      <c r="C48" s="91" t="s">
        <v>188</v>
      </c>
      <c r="D48" s="97" t="n">
        <v>58686.78</v>
      </c>
      <c r="E48" s="50" t="s">
        <v>117</v>
      </c>
      <c r="F48" s="99" t="n">
        <v>44347</v>
      </c>
      <c r="G48" s="98" t="n">
        <v>44358</v>
      </c>
      <c r="H48" s="95" t="s">
        <v>10</v>
      </c>
    </row>
    <row r="49" customFormat="false" ht="18.6" hidden="false" customHeight="true" outlineLevel="0" collapsed="false">
      <c r="A49" s="120"/>
      <c r="B49" s="96" t="s">
        <v>107</v>
      </c>
      <c r="C49" s="91" t="s">
        <v>189</v>
      </c>
      <c r="D49" s="97" t="n">
        <v>140.54</v>
      </c>
      <c r="E49" s="50" t="s">
        <v>117</v>
      </c>
      <c r="F49" s="99" t="n">
        <v>44347</v>
      </c>
      <c r="G49" s="98" t="n">
        <v>44357</v>
      </c>
      <c r="H49" s="95" t="s">
        <v>10</v>
      </c>
    </row>
    <row r="50" customFormat="false" ht="18.6" hidden="false" customHeight="true" outlineLevel="0" collapsed="false">
      <c r="A50" s="120"/>
      <c r="B50" s="115" t="s">
        <v>190</v>
      </c>
      <c r="C50" s="116" t="s">
        <v>191</v>
      </c>
      <c r="D50" s="97" t="n">
        <v>5268</v>
      </c>
      <c r="E50" s="53" t="s">
        <v>192</v>
      </c>
      <c r="F50" s="117" t="n">
        <v>44348</v>
      </c>
      <c r="G50" s="113" t="n">
        <v>44348</v>
      </c>
      <c r="H50" s="124" t="s">
        <v>10</v>
      </c>
    </row>
    <row r="51" customFormat="false" ht="18.6" hidden="false" customHeight="true" outlineLevel="0" collapsed="false">
      <c r="A51" s="120"/>
      <c r="B51" s="96" t="s">
        <v>103</v>
      </c>
      <c r="C51" s="91" t="s">
        <v>193</v>
      </c>
      <c r="D51" s="97" t="n">
        <v>10000</v>
      </c>
      <c r="E51" s="50" t="s">
        <v>166</v>
      </c>
      <c r="F51" s="99" t="n">
        <v>44348</v>
      </c>
      <c r="G51" s="94" t="n">
        <v>44348</v>
      </c>
      <c r="H51" s="124" t="s">
        <v>10</v>
      </c>
    </row>
    <row r="52" customFormat="false" ht="18.6" hidden="false" customHeight="true" outlineLevel="0" collapsed="false">
      <c r="A52" s="120"/>
      <c r="B52" s="96" t="s">
        <v>194</v>
      </c>
      <c r="C52" s="91" t="s">
        <v>195</v>
      </c>
      <c r="D52" s="97" t="n">
        <v>180</v>
      </c>
      <c r="E52" s="50" t="s">
        <v>196</v>
      </c>
      <c r="F52" s="99" t="n">
        <v>44357</v>
      </c>
      <c r="G52" s="94" t="n">
        <v>44357</v>
      </c>
      <c r="H52" s="124" t="s">
        <v>10</v>
      </c>
    </row>
    <row r="53" customFormat="false" ht="18.6" hidden="false" customHeight="true" outlineLevel="0" collapsed="false">
      <c r="A53" s="120"/>
      <c r="B53" s="96" t="s">
        <v>194</v>
      </c>
      <c r="C53" s="91" t="s">
        <v>197</v>
      </c>
      <c r="D53" s="97" t="n">
        <v>1440</v>
      </c>
      <c r="E53" s="50" t="s">
        <v>198</v>
      </c>
      <c r="F53" s="99" t="n">
        <v>44357</v>
      </c>
      <c r="G53" s="98" t="n">
        <v>44357</v>
      </c>
      <c r="H53" s="95" t="s">
        <v>10</v>
      </c>
    </row>
    <row r="54" customFormat="false" ht="18.6" hidden="false" customHeight="true" outlineLevel="0" collapsed="false">
      <c r="A54" s="120"/>
      <c r="B54" s="96" t="s">
        <v>194</v>
      </c>
      <c r="C54" s="91" t="s">
        <v>199</v>
      </c>
      <c r="D54" s="97" t="n">
        <v>720</v>
      </c>
      <c r="E54" s="50" t="s">
        <v>198</v>
      </c>
      <c r="F54" s="99" t="n">
        <v>44357</v>
      </c>
      <c r="G54" s="98" t="n">
        <v>44357</v>
      </c>
      <c r="H54" s="95" t="s">
        <v>10</v>
      </c>
    </row>
    <row r="55" customFormat="false" ht="18.6" hidden="false" customHeight="true" outlineLevel="0" collapsed="false">
      <c r="A55" s="120"/>
      <c r="B55" s="121" t="s">
        <v>194</v>
      </c>
      <c r="C55" s="122" t="s">
        <v>200</v>
      </c>
      <c r="D55" s="97" t="n">
        <v>720</v>
      </c>
      <c r="E55" s="72" t="s">
        <v>201</v>
      </c>
      <c r="F55" s="123" t="n">
        <v>44363</v>
      </c>
      <c r="G55" s="100" t="n">
        <v>44363</v>
      </c>
      <c r="H55" s="124" t="s">
        <v>10</v>
      </c>
    </row>
    <row r="56" customFormat="false" ht="18.6" hidden="false" customHeight="true" outlineLevel="0" collapsed="false">
      <c r="A56" s="120"/>
      <c r="B56" s="121" t="s">
        <v>202</v>
      </c>
      <c r="C56" s="122" t="s">
        <v>203</v>
      </c>
      <c r="D56" s="97" t="n">
        <v>940</v>
      </c>
      <c r="E56" s="72" t="s">
        <v>204</v>
      </c>
      <c r="F56" s="123" t="n">
        <v>44357</v>
      </c>
      <c r="G56" s="100" t="n">
        <v>44357</v>
      </c>
      <c r="H56" s="124" t="s">
        <v>10</v>
      </c>
    </row>
    <row r="57" customFormat="false" ht="18.6" hidden="false" customHeight="true" outlineLevel="0" collapsed="false">
      <c r="A57" s="120"/>
      <c r="B57" s="121" t="s">
        <v>205</v>
      </c>
      <c r="C57" s="122" t="s">
        <v>206</v>
      </c>
      <c r="D57" s="97" t="n">
        <v>590</v>
      </c>
      <c r="E57" s="72" t="s">
        <v>207</v>
      </c>
      <c r="F57" s="123" t="n">
        <v>44357</v>
      </c>
      <c r="G57" s="100" t="n">
        <v>44357</v>
      </c>
      <c r="H57" s="124" t="s">
        <v>10</v>
      </c>
    </row>
    <row r="58" customFormat="false" ht="18.6" hidden="false" customHeight="true" outlineLevel="0" collapsed="false">
      <c r="A58" s="120"/>
      <c r="B58" s="121" t="s">
        <v>208</v>
      </c>
      <c r="C58" s="122" t="s">
        <v>206</v>
      </c>
      <c r="D58" s="97" t="n">
        <v>500</v>
      </c>
      <c r="E58" s="72" t="s">
        <v>209</v>
      </c>
      <c r="F58" s="123" t="n">
        <v>44357</v>
      </c>
      <c r="G58" s="100" t="n">
        <v>44357</v>
      </c>
      <c r="H58" s="124" t="s">
        <v>10</v>
      </c>
    </row>
    <row r="59" customFormat="false" ht="18.6" hidden="false" customHeight="true" outlineLevel="0" collapsed="false">
      <c r="A59" s="120"/>
      <c r="B59" s="121" t="s">
        <v>210</v>
      </c>
      <c r="C59" s="122" t="s">
        <v>206</v>
      </c>
      <c r="D59" s="97" t="n">
        <v>600</v>
      </c>
      <c r="E59" s="72" t="s">
        <v>209</v>
      </c>
      <c r="F59" s="123" t="n">
        <v>44357</v>
      </c>
      <c r="G59" s="100" t="n">
        <v>44357</v>
      </c>
      <c r="H59" s="124" t="s">
        <v>10</v>
      </c>
    </row>
    <row r="60" customFormat="false" ht="18.6" hidden="false" customHeight="true" outlineLevel="0" collapsed="false">
      <c r="A60" s="120"/>
      <c r="B60" s="121" t="s">
        <v>43</v>
      </c>
      <c r="C60" s="122" t="s">
        <v>211</v>
      </c>
      <c r="D60" s="97" t="n">
        <v>21056.39</v>
      </c>
      <c r="E60" s="72" t="s">
        <v>212</v>
      </c>
      <c r="F60" s="123" t="n">
        <v>44362</v>
      </c>
      <c r="G60" s="100"/>
      <c r="H60" s="124"/>
    </row>
    <row r="61" customFormat="false" ht="18.6" hidden="false" customHeight="true" outlineLevel="0" collapsed="false">
      <c r="A61" s="120"/>
      <c r="B61" s="121" t="s">
        <v>100</v>
      </c>
      <c r="C61" s="122" t="s">
        <v>213</v>
      </c>
      <c r="D61" s="97" t="n">
        <v>9576</v>
      </c>
      <c r="E61" s="72"/>
      <c r="F61" s="123" t="n">
        <v>44377</v>
      </c>
      <c r="G61" s="100"/>
      <c r="H61" s="124"/>
    </row>
    <row r="62" customFormat="false" ht="18.6" hidden="false" customHeight="true" outlineLevel="0" collapsed="false">
      <c r="A62" s="120"/>
      <c r="B62" s="121" t="s">
        <v>190</v>
      </c>
      <c r="C62" s="122" t="s">
        <v>214</v>
      </c>
      <c r="D62" s="97" t="n">
        <v>454.92</v>
      </c>
      <c r="E62" s="72" t="s">
        <v>166</v>
      </c>
      <c r="F62" s="123" t="n">
        <v>44377</v>
      </c>
      <c r="G62" s="100"/>
      <c r="H62" s="124"/>
    </row>
    <row r="63" customFormat="false" ht="18.6" hidden="false" customHeight="true" outlineLevel="0" collapsed="false">
      <c r="A63" s="120"/>
      <c r="B63" s="121" t="s">
        <v>215</v>
      </c>
      <c r="C63" s="122" t="s">
        <v>216</v>
      </c>
      <c r="D63" s="125" t="n">
        <v>67.56</v>
      </c>
      <c r="E63" s="72" t="s">
        <v>166</v>
      </c>
      <c r="F63" s="123" t="n">
        <v>44377</v>
      </c>
      <c r="G63" s="100"/>
      <c r="H63" s="124"/>
    </row>
    <row r="64" customFormat="false" ht="18.6" hidden="false" customHeight="true" outlineLevel="0" collapsed="false">
      <c r="A64" s="120"/>
      <c r="B64" s="121" t="s">
        <v>217</v>
      </c>
      <c r="C64" s="122" t="s">
        <v>218</v>
      </c>
      <c r="D64" s="97" t="n">
        <v>6000</v>
      </c>
      <c r="E64" s="72" t="s">
        <v>219</v>
      </c>
      <c r="F64" s="123" t="n">
        <v>44377</v>
      </c>
      <c r="G64" s="100"/>
      <c r="H64" s="124"/>
    </row>
    <row r="65" customFormat="false" ht="18.6" hidden="false" customHeight="true" outlineLevel="0" collapsed="false">
      <c r="A65" s="120"/>
      <c r="B65" s="121" t="s">
        <v>194</v>
      </c>
      <c r="C65" s="122" t="s">
        <v>220</v>
      </c>
      <c r="D65" s="97" t="n">
        <v>1200</v>
      </c>
      <c r="E65" s="72" t="s">
        <v>221</v>
      </c>
      <c r="F65" s="123" t="n">
        <v>44363</v>
      </c>
      <c r="G65" s="100" t="n">
        <v>44377</v>
      </c>
      <c r="H65" s="124" t="s">
        <v>10</v>
      </c>
    </row>
    <row r="66" customFormat="false" ht="28.5" hidden="false" customHeight="true" outlineLevel="0" collapsed="false">
      <c r="A66" s="120"/>
      <c r="B66" s="121" t="s">
        <v>107</v>
      </c>
      <c r="C66" s="122" t="s">
        <v>222</v>
      </c>
      <c r="D66" s="97" t="n">
        <v>986.42</v>
      </c>
      <c r="E66" s="126" t="s">
        <v>223</v>
      </c>
      <c r="F66" s="123" t="n">
        <v>44363</v>
      </c>
      <c r="G66" s="100" t="n">
        <v>44363</v>
      </c>
      <c r="H66" s="124" t="s">
        <v>10</v>
      </c>
    </row>
    <row r="67" customFormat="false" ht="18.6" hidden="false" customHeight="true" outlineLevel="0" collapsed="false">
      <c r="A67" s="120"/>
      <c r="B67" s="121" t="s">
        <v>194</v>
      </c>
      <c r="C67" s="122" t="s">
        <v>200</v>
      </c>
      <c r="D67" s="97" t="n">
        <v>720</v>
      </c>
      <c r="E67" s="72" t="s">
        <v>201</v>
      </c>
      <c r="F67" s="123" t="n">
        <v>44363</v>
      </c>
      <c r="G67" s="100" t="n">
        <v>44363</v>
      </c>
      <c r="H67" s="124" t="s">
        <v>10</v>
      </c>
    </row>
    <row r="68" customFormat="false" ht="18.6" hidden="false" customHeight="true" outlineLevel="0" collapsed="false">
      <c r="A68" s="120"/>
      <c r="B68" s="96" t="s">
        <v>105</v>
      </c>
      <c r="C68" s="91" t="s">
        <v>106</v>
      </c>
      <c r="D68" s="97" t="n">
        <v>139.2</v>
      </c>
      <c r="E68" s="50"/>
      <c r="F68" s="99" t="n">
        <v>44350</v>
      </c>
      <c r="G68" s="98"/>
      <c r="H68" s="124"/>
    </row>
    <row r="69" customFormat="false" ht="18.6" hidden="false" customHeight="true" outlineLevel="0" collapsed="false">
      <c r="A69" s="120"/>
      <c r="B69" s="121"/>
      <c r="C69" s="122"/>
      <c r="D69" s="97"/>
      <c r="E69" s="72"/>
      <c r="F69" s="123"/>
      <c r="G69" s="100"/>
      <c r="H69" s="124"/>
    </row>
    <row r="70" customFormat="false" ht="18.6" hidden="false" customHeight="true" outlineLevel="0" collapsed="false">
      <c r="A70" s="127" t="s">
        <v>47</v>
      </c>
      <c r="B70" s="109"/>
      <c r="C70" s="110"/>
      <c r="D70" s="111"/>
      <c r="E70" s="64"/>
      <c r="F70" s="112"/>
      <c r="G70" s="113"/>
      <c r="H70" s="95"/>
    </row>
    <row r="71" customFormat="false" ht="18.6" hidden="false" customHeight="true" outlineLevel="0" collapsed="false">
      <c r="A71" s="127"/>
      <c r="B71" s="96"/>
      <c r="C71" s="91"/>
      <c r="D71" s="97"/>
      <c r="E71" s="50"/>
      <c r="F71" s="99"/>
      <c r="G71" s="98"/>
      <c r="H71" s="95"/>
    </row>
    <row r="72" customFormat="false" ht="18.6" hidden="false" customHeight="true" outlineLevel="0" collapsed="false">
      <c r="A72" s="127"/>
      <c r="B72" s="96"/>
      <c r="C72" s="91"/>
      <c r="D72" s="97"/>
      <c r="E72" s="50"/>
      <c r="F72" s="99"/>
      <c r="G72" s="98"/>
      <c r="H72" s="95"/>
    </row>
    <row r="73" customFormat="false" ht="18.6" hidden="false" customHeight="true" outlineLevel="0" collapsed="false">
      <c r="A73" s="127"/>
      <c r="B73" s="115"/>
      <c r="C73" s="116"/>
      <c r="D73" s="128"/>
      <c r="E73" s="53"/>
      <c r="F73" s="117"/>
      <c r="G73" s="118"/>
      <c r="H73" s="119"/>
    </row>
    <row r="74" customFormat="false" ht="21" hidden="false" customHeight="true" outlineLevel="0" collapsed="false">
      <c r="A74" s="129" t="s">
        <v>48</v>
      </c>
      <c r="B74" s="130"/>
      <c r="C74" s="131"/>
      <c r="D74" s="132" t="n">
        <f aca="false">SUM(D2:D73)</f>
        <v>191755.83</v>
      </c>
      <c r="E74" s="79"/>
    </row>
  </sheetData>
  <mergeCells count="4">
    <mergeCell ref="A2:A27"/>
    <mergeCell ref="A35:A45"/>
    <mergeCell ref="A46:A69"/>
    <mergeCell ref="A70:A73"/>
  </mergeCells>
  <conditionalFormatting sqref="B27:G32 D46 C34:H34 B47:H73 B35:H36 B2:H14 B15:G20 B38:H45 B37:G37">
    <cfRule type="expression" priority="2" aboveAverage="0" equalAverage="0" bottom="0" percent="0" rank="0" text="" dxfId="11">
      <formula>MOD(ROW(),2)=1</formula>
    </cfRule>
  </conditionalFormatting>
  <conditionalFormatting sqref="F2:F12">
    <cfRule type="timePeriod" priority="3" timePeriod="yesterday" dxfId="12"/>
    <cfRule type="timePeriod" priority="4" timePeriod="today" dxfId="13"/>
    <cfRule type="cellIs" priority="5" operator="lessThan" aboveAverage="0" equalAverage="0" bottom="0" percent="0" rank="0" text="" dxfId="14">
      <formula>_xludf.today()</formula>
    </cfRule>
  </conditionalFormatting>
  <conditionalFormatting sqref="F2:F20 F27:F32 F34:F45 F47:F73">
    <cfRule type="cellIs" priority="6" operator="lessThan" aboveAverage="0" equalAverage="0" bottom="0" percent="0" rank="0" text="" dxfId="15">
      <formula>TODAY()</formula>
    </cfRule>
    <cfRule type="timePeriod" priority="7" timePeriod="last7Days" dxfId="16"/>
    <cfRule type="timePeriod" priority="8" timePeriod="yesterday" dxfId="17"/>
    <cfRule type="timePeriod" priority="9" timePeriod="lastMonth" dxfId="18"/>
    <cfRule type="timePeriod" priority="10" timePeriod="yesterday" dxfId="19"/>
    <cfRule type="timePeriod" priority="11" timePeriod="today" dxfId="20"/>
  </conditionalFormatting>
  <conditionalFormatting sqref="B46:H46">
    <cfRule type="expression" priority="12" aboveAverage="0" equalAverage="0" bottom="0" percent="0" rank="0" text="" dxfId="21">
      <formula>MOD(ROW(),2)=1</formula>
    </cfRule>
  </conditionalFormatting>
  <conditionalFormatting sqref="F46">
    <cfRule type="cellIs" priority="13" operator="lessThan" aboveAverage="0" equalAverage="0" bottom="0" percent="0" rank="0" text="" dxfId="22">
      <formula>TODAY()</formula>
    </cfRule>
    <cfRule type="timePeriod" priority="14" timePeriod="last7Days" dxfId="23"/>
    <cfRule type="timePeriod" priority="15" timePeriod="yesterday" dxfId="24"/>
    <cfRule type="timePeriod" priority="16" timePeriod="lastMonth" dxfId="25"/>
    <cfRule type="timePeriod" priority="17" timePeriod="yesterday" dxfId="26"/>
    <cfRule type="timePeriod" priority="18" timePeriod="today" dxfId="27"/>
  </conditionalFormatting>
  <conditionalFormatting sqref="F13">
    <cfRule type="timePeriod" priority="19" timePeriod="yesterday" dxfId="28"/>
    <cfRule type="timePeriod" priority="20" timePeriod="today" dxfId="29"/>
    <cfRule type="cellIs" priority="21" operator="lessThan" aboveAverage="0" equalAverage="0" bottom="0" percent="0" rank="0" text="" dxfId="30">
      <formula>_xludf.today()</formula>
    </cfRule>
  </conditionalFormatting>
  <conditionalFormatting sqref="F14">
    <cfRule type="timePeriod" priority="22" timePeriod="yesterday" dxfId="31"/>
    <cfRule type="timePeriod" priority="23" timePeriod="today" dxfId="32"/>
    <cfRule type="cellIs" priority="24" operator="lessThan" aboveAverage="0" equalAverage="0" bottom="0" percent="0" rank="0" text="" dxfId="33">
      <formula>_xludf.today()</formula>
    </cfRule>
  </conditionalFormatting>
  <conditionalFormatting sqref="B21:G23">
    <cfRule type="expression" priority="25" aboveAverage="0" equalAverage="0" bottom="0" percent="0" rank="0" text="" dxfId="34">
      <formula>MOD(ROW(),2)=1</formula>
    </cfRule>
  </conditionalFormatting>
  <conditionalFormatting sqref="F21:F23">
    <cfRule type="cellIs" priority="26" operator="lessThan" aboveAverage="0" equalAverage="0" bottom="0" percent="0" rank="0" text="" dxfId="35">
      <formula>TODAY()</formula>
    </cfRule>
    <cfRule type="timePeriod" priority="27" timePeriod="last7Days" dxfId="36"/>
    <cfRule type="timePeriod" priority="28" timePeriod="yesterday" dxfId="37"/>
    <cfRule type="timePeriod" priority="29" timePeriod="lastMonth" dxfId="38"/>
    <cfRule type="timePeriod" priority="30" timePeriod="yesterday" dxfId="39"/>
    <cfRule type="timePeriod" priority="31" timePeriod="today" dxfId="40"/>
  </conditionalFormatting>
  <conditionalFormatting sqref="B24:G26">
    <cfRule type="expression" priority="32" aboveAverage="0" equalAverage="0" bottom="0" percent="0" rank="0" text="" dxfId="41">
      <formula>MOD(ROW(),2)=1</formula>
    </cfRule>
  </conditionalFormatting>
  <conditionalFormatting sqref="F24:F26">
    <cfRule type="cellIs" priority="33" operator="lessThan" aboveAverage="0" equalAverage="0" bottom="0" percent="0" rank="0" text="" dxfId="42">
      <formula>TODAY()</formula>
    </cfRule>
    <cfRule type="timePeriod" priority="34" timePeriod="last7Days" dxfId="43"/>
    <cfRule type="timePeriod" priority="35" timePeriod="yesterday" dxfId="44"/>
    <cfRule type="timePeriod" priority="36" timePeriod="lastMonth" dxfId="45"/>
    <cfRule type="timePeriod" priority="37" timePeriod="yesterday" dxfId="46"/>
    <cfRule type="timePeriod" priority="38" timePeriod="today" dxfId="47"/>
  </conditionalFormatting>
  <conditionalFormatting sqref="B34">
    <cfRule type="expression" priority="39" aboveAverage="0" equalAverage="0" bottom="0" percent="0" rank="0" text="" dxfId="48">
      <formula>MOD(ROW(),2)=1</formula>
    </cfRule>
  </conditionalFormatting>
  <conditionalFormatting sqref="C33:G33">
    <cfRule type="expression" priority="40" aboveAverage="0" equalAverage="0" bottom="0" percent="0" rank="0" text="" dxfId="49">
      <formula>MOD(ROW(),2)=1</formula>
    </cfRule>
  </conditionalFormatting>
  <conditionalFormatting sqref="F33">
    <cfRule type="cellIs" priority="41" operator="lessThan" aboveAverage="0" equalAverage="0" bottom="0" percent="0" rank="0" text="" dxfId="50">
      <formula>TODAY()</formula>
    </cfRule>
    <cfRule type="timePeriod" priority="42" timePeriod="last7Days" dxfId="51"/>
    <cfRule type="timePeriod" priority="43" timePeriod="yesterday" dxfId="52"/>
    <cfRule type="timePeriod" priority="44" timePeriod="lastMonth" dxfId="53"/>
    <cfRule type="timePeriod" priority="45" timePeriod="yesterday" dxfId="54"/>
    <cfRule type="timePeriod" priority="46" timePeriod="today" dxfId="55"/>
  </conditionalFormatting>
  <conditionalFormatting sqref="B33">
    <cfRule type="expression" priority="47" aboveAverage="0" equalAverage="0" bottom="0" percent="0" rank="0" text="" dxfId="56">
      <formula>MOD(ROW(),2)=1</formula>
    </cfRule>
  </conditionalFormatting>
  <conditionalFormatting sqref="F68">
    <cfRule type="cellIs" priority="48" operator="lessThan" aboveAverage="0" equalAverage="0" bottom="0" percent="0" rank="0" text="" dxfId="57">
      <formula>TODAY()</formula>
    </cfRule>
    <cfRule type="timePeriod" priority="49" timePeriod="last7Days" dxfId="58"/>
    <cfRule type="timePeriod" priority="50" timePeriod="yesterday" dxfId="59"/>
    <cfRule type="timePeriod" priority="51" timePeriod="lastMonth" dxfId="60"/>
    <cfRule type="timePeriod" priority="52" timePeriod="yesterday" dxfId="61"/>
    <cfRule type="timePeriod" priority="53" timePeriod="today" dxfId="62"/>
  </conditionalFormatting>
  <conditionalFormatting sqref="H15:H23">
    <cfRule type="expression" priority="54" aboveAverage="0" equalAverage="0" bottom="0" percent="0" rank="0" text="" dxfId="63">
      <formula>MOD(ROW(),2)=1</formula>
    </cfRule>
  </conditionalFormatting>
  <conditionalFormatting sqref="H24:H32">
    <cfRule type="expression" priority="56" aboveAverage="0" equalAverage="0" bottom="0" percent="0" rank="0" text="" dxfId="64">
      <formula>MOD(ROW(),2)=1</formula>
    </cfRule>
  </conditionalFormatting>
  <conditionalFormatting sqref="H33">
    <cfRule type="expression" priority="58" aboveAverage="0" equalAverage="0" bottom="0" percent="0" rank="0" text="" dxfId="65">
      <formula>MOD(ROW(),2)=1</formula>
    </cfRule>
  </conditionalFormatting>
  <conditionalFormatting sqref="H37">
    <cfRule type="expression" priority="60" aboveAverage="0" equalAverage="0" bottom="0" percent="0" rank="0" text="" dxfId="66">
      <formula>MOD(ROW(),2)=1</formula>
    </cfRule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5" id="{BFB3CD60-E0A5-47DE-82D9-8C245A727B7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H15:H23</xm:sqref>
        </x14:conditionalFormatting>
        <x14:conditionalFormatting xmlns:xm="http://schemas.microsoft.com/office/excel/2006/main">
          <x14:cfRule type="iconSet" priority="57" id="{8AEF504F-72BB-4057-8B89-F110AFBF6DA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H24:H32</xm:sqref>
        </x14:conditionalFormatting>
        <x14:conditionalFormatting xmlns:xm="http://schemas.microsoft.com/office/excel/2006/main">
          <x14:cfRule type="iconSet" priority="59" id="{785D7AAF-C182-42CA-B41F-C97FA23FC98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H33</xm:sqref>
        </x14:conditionalFormatting>
        <x14:conditionalFormatting xmlns:xm="http://schemas.microsoft.com/office/excel/2006/main">
          <x14:cfRule type="iconSet" priority="61" id="{3D66EB81-1ED5-405E-AAFA-3248C6909B3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H37</xm:sqref>
        </x14:conditionalFormatting>
        <x14:conditionalFormatting xmlns:xm="http://schemas.microsoft.com/office/excel/2006/main">
          <x14:cfRule type="iconSet" priority="62" id="{6E84C16B-EF21-4DA1-B22C-5D4A926F9AD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</xm:sqref>
        </x14:conditionalFormatting>
        <x14:conditionalFormatting xmlns:xm="http://schemas.microsoft.com/office/excel/2006/main">
          <x14:cfRule type="iconSet" priority="63" id="{F0C53DE6-707C-42A1-A21A-8EC0E9876D9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H70:H73</xm:sqref>
        </x14:conditionalFormatting>
        <x14:conditionalFormatting xmlns:xm="http://schemas.microsoft.com/office/excel/2006/main">
          <x14:cfRule type="iconSet" priority="64" id="{D12E179E-9340-4D68-81F8-CA11B4101EE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A70</xm:sqref>
        </x14:conditionalFormatting>
        <x14:conditionalFormatting xmlns:xm="http://schemas.microsoft.com/office/excel/2006/main">
          <x14:cfRule type="iconSet" priority="65" id="{D0375046-25F2-4180-BC6E-83422352908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H51</xm:sqref>
        </x14:conditionalFormatting>
        <x14:conditionalFormatting xmlns:xm="http://schemas.microsoft.com/office/excel/2006/main">
          <x14:cfRule type="iconSet" priority="66" id="{DED0B67E-FA11-4BAC-9599-CE99B93C53B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67" id="{5D405068-EA5F-493B-9360-1F435576804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H45</xm:sqref>
        </x14:conditionalFormatting>
        <x14:conditionalFormatting xmlns:xm="http://schemas.microsoft.com/office/excel/2006/main">
          <x14:cfRule type="iconSet" priority="68" id="{23B0B290-85F4-4E23-BE25-591176A3A86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69" id="{87523F73-E7C0-412D-8200-396486DA4C8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70" id="{437E39C1-AD26-402D-AFCB-1140E7F490F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71" id="{AE6F9B13-4C7F-4876-AB91-74AC4986607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H73</xm:sqref>
        </x14:conditionalFormatting>
        <x14:conditionalFormatting xmlns:xm="http://schemas.microsoft.com/office/excel/2006/main">
          <x14:cfRule type="iconSet" priority="72" id="{7D6CDC1A-A62A-4C13-AF43-CAFEF1509C7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A46 A35 A2</xm:sqref>
        </x14:conditionalFormatting>
        <x14:conditionalFormatting xmlns:xm="http://schemas.microsoft.com/office/excel/2006/main">
          <x14:cfRule type="iconSet" priority="73" id="{962C5975-4DC0-4128-9D83-72639CB23B9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H35:H36 H38:H45</xm:sqref>
        </x14:conditionalFormatting>
        <x14:conditionalFormatting xmlns:xm="http://schemas.microsoft.com/office/excel/2006/main">
          <x14:cfRule type="iconSet" priority="74" id="{47115FA6-D118-4446-A229-2F1E933933E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H46</xm:sqref>
        </x14:conditionalFormatting>
        <x14:conditionalFormatting xmlns:xm="http://schemas.microsoft.com/office/excel/2006/main">
          <x14:cfRule type="iconSet" priority="75" id="{A2B762FA-172F-4ED4-8666-9A4D39D3BED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H38</xm:sqref>
        </x14:conditionalFormatting>
        <x14:conditionalFormatting xmlns:xm="http://schemas.microsoft.com/office/excel/2006/main">
          <x14:cfRule type="iconSet" priority="76" id="{724AFB10-7A28-4D2C-BBE0-E3B9F027D12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H36</xm:sqref>
        </x14:conditionalFormatting>
        <x14:conditionalFormatting xmlns:xm="http://schemas.microsoft.com/office/excel/2006/main">
          <x14:cfRule type="iconSet" priority="77" id="{90F212E8-E7F6-4B6E-B267-B39D3050ACC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H34 H3:H14</xm:sqref>
        </x14:conditionalFormatting>
        <x14:conditionalFormatting xmlns:xm="http://schemas.microsoft.com/office/excel/2006/main">
          <x14:cfRule type="iconSet" priority="78" id="{4DEE3BE9-A6FB-4A35-9FB3-1079E37E6D8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H68</xm:sqref>
        </x14:conditionalFormatting>
        <x14:conditionalFormatting xmlns:xm="http://schemas.microsoft.com/office/excel/2006/main">
          <x14:cfRule type="iconSet" priority="79" id="{D8E5A8A9-4FEB-4DA8-933C-F3226DB02C2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H52:H69</xm:sqref>
        </x14:conditionalFormatting>
        <x14:conditionalFormatting xmlns:xm="http://schemas.microsoft.com/office/excel/2006/main">
          <x14:cfRule type="iconSet" priority="80" id="{50F8C0BB-CD11-432D-AB7D-E3C6D163A13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H47:H52</xm:sqref>
        </x14:conditionalFormatting>
        <x14:conditionalFormatting xmlns:xm="http://schemas.microsoft.com/office/excel/2006/main">
          <x14:cfRule type="iconSet" priority="81" id="{117E717F-EDEB-452B-8A71-8816A5A28C1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</xm:sqref>
        </x14:conditionalFormatting>
        <x14:conditionalFormatting xmlns:xm="http://schemas.microsoft.com/office/excel/2006/main">
          <x14:cfRule type="iconSet" priority="82" id="{8585A06B-9A7A-4347-ADE2-9A49B0A0164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</xm:sqref>
        </x14:conditionalFormatting>
        <x14:conditionalFormatting xmlns:xm="http://schemas.microsoft.com/office/excel/2006/main">
          <x14:cfRule type="iconSet" priority="83" id="{ADFF11A0-EB80-4896-B73A-9AB34B616DC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H11</xm:sqref>
        </x14:conditionalFormatting>
        <x14:conditionalFormatting xmlns:xm="http://schemas.microsoft.com/office/excel/2006/main">
          <x14:cfRule type="iconSet" priority="84" id="{64119F33-EE1F-41CA-B2A5-ED4EACFA81B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H15</xm:sqref>
        </x14:conditionalFormatting>
        <x14:conditionalFormatting xmlns:xm="http://schemas.microsoft.com/office/excel/2006/main">
          <x14:cfRule type="iconSet" priority="85" id="{DE77BAF2-1B89-4F4C-BB6A-4F22E222CDC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H16</xm:sqref>
        </x14:conditionalFormatting>
        <x14:conditionalFormatting xmlns:xm="http://schemas.microsoft.com/office/excel/2006/main">
          <x14:cfRule type="iconSet" priority="86" id="{2B1059D9-E19A-4D4B-8C68-A5C723CF65A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H20</xm:sqref>
        </x14:conditionalFormatting>
        <x14:conditionalFormatting xmlns:xm="http://schemas.microsoft.com/office/excel/2006/main">
          <x14:cfRule type="iconSet" priority="87" id="{ECC7DAD4-2761-4F00-BBF1-331BD57D17A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H24</xm:sqref>
        </x14:conditionalFormatting>
        <x14:conditionalFormatting xmlns:xm="http://schemas.microsoft.com/office/excel/2006/main">
          <x14:cfRule type="iconSet" priority="88" id="{B0C8B3EE-9089-44F7-ACF9-B22DECBA1E1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H25</xm:sqref>
        </x14:conditionalFormatting>
        <x14:conditionalFormatting xmlns:xm="http://schemas.microsoft.com/office/excel/2006/main">
          <x14:cfRule type="iconSet" priority="89" id="{41C0E7D0-34E3-4A3E-AEF4-44DD6D4C619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true"/>
  </sheetPr>
  <dimension ref="A1:H7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D33" activeCellId="0" sqref="D33"/>
    </sheetView>
  </sheetViews>
  <sheetFormatPr defaultColWidth="9.12109375" defaultRowHeight="21" zeroHeight="false" outlineLevelRow="0" outlineLevelCol="0"/>
  <cols>
    <col collapsed="false" customWidth="true" hidden="false" outlineLevel="0" max="1" min="1" style="1" width="17.72"/>
    <col collapsed="false" customWidth="true" hidden="false" outlineLevel="0" max="2" min="2" style="133" width="35.44"/>
    <col collapsed="false" customWidth="true" hidden="false" outlineLevel="0" max="3" min="3" style="2" width="28.43"/>
    <col collapsed="false" customWidth="true" hidden="false" outlineLevel="0" max="4" min="4" style="2" width="17.28"/>
    <col collapsed="false" customWidth="true" hidden="false" outlineLevel="0" max="5" min="5" style="42" width="39.01"/>
    <col collapsed="false" customWidth="true" hidden="false" outlineLevel="0" max="6" min="6" style="3" width="20.42"/>
    <col collapsed="false" customWidth="true" hidden="false" outlineLevel="0" max="7" min="7" style="43" width="21"/>
    <col collapsed="false" customWidth="true" hidden="false" outlineLevel="0" max="8" min="8" style="2" width="11.85"/>
    <col collapsed="false" customWidth="false" hidden="false" outlineLevel="0" max="1024" min="9" style="2" width="9.13"/>
  </cols>
  <sheetData>
    <row r="1" s="7" customFormat="true" ht="24" hidden="false" customHeight="true" outlineLevel="0" collapsed="false">
      <c r="A1" s="8" t="s">
        <v>2</v>
      </c>
      <c r="B1" s="8" t="s">
        <v>50</v>
      </c>
      <c r="C1" s="8" t="s">
        <v>51</v>
      </c>
      <c r="D1" s="8" t="s">
        <v>4</v>
      </c>
      <c r="E1" s="45" t="s">
        <v>52</v>
      </c>
      <c r="F1" s="9" t="s">
        <v>5</v>
      </c>
      <c r="G1" s="45" t="s">
        <v>6</v>
      </c>
      <c r="H1" s="46" t="s">
        <v>7</v>
      </c>
    </row>
    <row r="2" s="7" customFormat="true" ht="11.25" hidden="false" customHeight="true" outlineLevel="0" collapsed="false">
      <c r="A2" s="8"/>
      <c r="B2" s="8"/>
      <c r="C2" s="8"/>
      <c r="D2" s="8"/>
      <c r="E2" s="45"/>
      <c r="F2" s="9"/>
      <c r="G2" s="45"/>
      <c r="H2" s="134"/>
    </row>
    <row r="3" customFormat="false" ht="18.6" hidden="false" customHeight="true" outlineLevel="0" collapsed="false">
      <c r="A3" s="47" t="s">
        <v>8</v>
      </c>
      <c r="B3" s="135" t="s">
        <v>33</v>
      </c>
      <c r="C3" s="12" t="s">
        <v>224</v>
      </c>
      <c r="D3" s="13" t="n">
        <v>90</v>
      </c>
      <c r="E3" s="48" t="s">
        <v>206</v>
      </c>
      <c r="F3" s="14" t="n">
        <v>44397</v>
      </c>
      <c r="G3" s="15" t="n">
        <v>44397</v>
      </c>
      <c r="H3" s="49" t="s">
        <v>10</v>
      </c>
    </row>
    <row r="4" customFormat="false" ht="18.6" hidden="false" customHeight="true" outlineLevel="0" collapsed="false">
      <c r="A4" s="47"/>
      <c r="B4" s="135" t="s">
        <v>33</v>
      </c>
      <c r="C4" s="17" t="s">
        <v>225</v>
      </c>
      <c r="D4" s="18" t="n">
        <v>32.76</v>
      </c>
      <c r="E4" s="50" t="s">
        <v>117</v>
      </c>
      <c r="F4" s="14" t="n">
        <v>44397</v>
      </c>
      <c r="G4" s="22" t="n">
        <v>44397</v>
      </c>
      <c r="H4" s="49" t="s">
        <v>10</v>
      </c>
    </row>
    <row r="5" customFormat="false" ht="18.6" hidden="false" customHeight="true" outlineLevel="0" collapsed="false">
      <c r="A5" s="47"/>
      <c r="B5" s="135" t="s">
        <v>33</v>
      </c>
      <c r="C5" s="17" t="s">
        <v>226</v>
      </c>
      <c r="D5" s="18" t="n">
        <v>46.76</v>
      </c>
      <c r="E5" s="50" t="s">
        <v>206</v>
      </c>
      <c r="F5" s="19" t="n">
        <v>44397</v>
      </c>
      <c r="G5" s="22" t="n">
        <v>44397</v>
      </c>
      <c r="H5" s="49" t="s">
        <v>10</v>
      </c>
    </row>
    <row r="6" customFormat="false" ht="18.6" hidden="false" customHeight="true" outlineLevel="0" collapsed="false">
      <c r="A6" s="47"/>
      <c r="B6" s="135" t="s">
        <v>33</v>
      </c>
      <c r="C6" s="17" t="s">
        <v>227</v>
      </c>
      <c r="D6" s="18" t="n">
        <v>292.1</v>
      </c>
      <c r="E6" s="50" t="s">
        <v>228</v>
      </c>
      <c r="F6" s="19" t="n">
        <v>44397</v>
      </c>
      <c r="G6" s="22" t="n">
        <v>44397</v>
      </c>
      <c r="H6" s="49" t="s">
        <v>10</v>
      </c>
    </row>
    <row r="7" customFormat="false" ht="18.6" hidden="false" customHeight="true" outlineLevel="0" collapsed="false">
      <c r="A7" s="47"/>
      <c r="B7" s="136" t="s">
        <v>33</v>
      </c>
      <c r="C7" s="17" t="s">
        <v>229</v>
      </c>
      <c r="D7" s="137" t="n">
        <v>-1532.4</v>
      </c>
      <c r="E7" s="50" t="s">
        <v>230</v>
      </c>
      <c r="F7" s="19" t="n">
        <v>44397</v>
      </c>
      <c r="G7" s="22" t="n">
        <v>44397</v>
      </c>
      <c r="H7" s="49" t="s">
        <v>10</v>
      </c>
    </row>
    <row r="8" customFormat="false" ht="18.6" hidden="false" customHeight="true" outlineLevel="0" collapsed="false">
      <c r="A8" s="47"/>
      <c r="B8" s="136" t="s">
        <v>33</v>
      </c>
      <c r="C8" s="17" t="s">
        <v>231</v>
      </c>
      <c r="D8" s="18" t="n">
        <v>525.2</v>
      </c>
      <c r="E8" s="50" t="s">
        <v>228</v>
      </c>
      <c r="F8" s="19" t="n">
        <v>44397</v>
      </c>
      <c r="G8" s="22" t="n">
        <v>44397</v>
      </c>
      <c r="H8" s="49" t="s">
        <v>10</v>
      </c>
    </row>
    <row r="9" customFormat="false" ht="18.6" hidden="false" customHeight="true" outlineLevel="0" collapsed="false">
      <c r="A9" s="47"/>
      <c r="B9" s="136" t="s">
        <v>33</v>
      </c>
      <c r="C9" s="17" t="s">
        <v>232</v>
      </c>
      <c r="D9" s="18" t="n">
        <v>330.32</v>
      </c>
      <c r="E9" s="50" t="s">
        <v>206</v>
      </c>
      <c r="F9" s="19" t="n">
        <v>44397</v>
      </c>
      <c r="G9" s="22" t="n">
        <v>44397</v>
      </c>
      <c r="H9" s="49" t="s">
        <v>10</v>
      </c>
    </row>
    <row r="10" customFormat="false" ht="18.6" hidden="false" customHeight="true" outlineLevel="0" collapsed="false">
      <c r="A10" s="47"/>
      <c r="B10" s="136" t="s">
        <v>233</v>
      </c>
      <c r="C10" s="17" t="s">
        <v>234</v>
      </c>
      <c r="D10" s="18" t="n">
        <v>5442.29</v>
      </c>
      <c r="E10" s="50" t="s">
        <v>235</v>
      </c>
      <c r="F10" s="19" t="n">
        <v>44408</v>
      </c>
      <c r="G10" s="22" t="n">
        <v>44408</v>
      </c>
      <c r="H10" s="49" t="s">
        <v>10</v>
      </c>
    </row>
    <row r="11" customFormat="false" ht="18.6" hidden="false" customHeight="true" outlineLevel="0" collapsed="false">
      <c r="A11" s="47"/>
      <c r="B11" s="136" t="s">
        <v>236</v>
      </c>
      <c r="C11" s="17" t="s">
        <v>237</v>
      </c>
      <c r="D11" s="18" t="n">
        <v>3535.55</v>
      </c>
      <c r="E11" s="50"/>
      <c r="F11" s="19" t="n">
        <v>44408</v>
      </c>
      <c r="G11" s="22" t="n">
        <v>44408</v>
      </c>
      <c r="H11" s="49" t="s">
        <v>10</v>
      </c>
    </row>
    <row r="12" customFormat="false" ht="18.6" hidden="false" customHeight="true" outlineLevel="0" collapsed="false">
      <c r="A12" s="47"/>
      <c r="B12" s="136" t="s">
        <v>62</v>
      </c>
      <c r="C12" s="17" t="s">
        <v>238</v>
      </c>
      <c r="D12" s="18" t="n">
        <v>135.1</v>
      </c>
      <c r="E12" s="50" t="s">
        <v>143</v>
      </c>
      <c r="F12" s="19" t="n">
        <v>44408</v>
      </c>
      <c r="G12" s="22" t="n">
        <v>44408</v>
      </c>
      <c r="H12" s="49" t="s">
        <v>10</v>
      </c>
    </row>
    <row r="13" customFormat="false" ht="18.6" hidden="false" customHeight="true" outlineLevel="0" collapsed="false">
      <c r="A13" s="47"/>
      <c r="B13" s="136" t="s">
        <v>62</v>
      </c>
      <c r="C13" s="17" t="s">
        <v>239</v>
      </c>
      <c r="D13" s="18" t="n">
        <v>246.62</v>
      </c>
      <c r="E13" s="50" t="s">
        <v>117</v>
      </c>
      <c r="F13" s="19" t="n">
        <v>44408</v>
      </c>
      <c r="G13" s="22" t="n">
        <v>44408</v>
      </c>
      <c r="H13" s="49" t="s">
        <v>10</v>
      </c>
    </row>
    <row r="14" customFormat="false" ht="18.6" hidden="false" customHeight="true" outlineLevel="0" collapsed="false">
      <c r="A14" s="47"/>
      <c r="B14" s="136" t="s">
        <v>62</v>
      </c>
      <c r="C14" s="17" t="s">
        <v>240</v>
      </c>
      <c r="D14" s="18" t="n">
        <v>684.97</v>
      </c>
      <c r="E14" s="50" t="s">
        <v>141</v>
      </c>
      <c r="F14" s="19" t="n">
        <v>44408</v>
      </c>
      <c r="G14" s="22" t="n">
        <v>44408</v>
      </c>
      <c r="H14" s="49" t="s">
        <v>10</v>
      </c>
    </row>
    <row r="15" customFormat="false" ht="18.6" hidden="false" customHeight="true" outlineLevel="0" collapsed="false">
      <c r="A15" s="47"/>
      <c r="B15" s="136" t="s">
        <v>62</v>
      </c>
      <c r="C15" s="17" t="s">
        <v>241</v>
      </c>
      <c r="D15" s="18" t="n">
        <v>3446.54</v>
      </c>
      <c r="E15" s="50" t="s">
        <v>141</v>
      </c>
      <c r="F15" s="19" t="n">
        <v>44408</v>
      </c>
      <c r="G15" s="22" t="n">
        <v>44408</v>
      </c>
      <c r="H15" s="49" t="s">
        <v>10</v>
      </c>
    </row>
    <row r="16" customFormat="false" ht="18.6" hidden="false" customHeight="true" outlineLevel="0" collapsed="false">
      <c r="A16" s="47"/>
      <c r="B16" s="136" t="s">
        <v>62</v>
      </c>
      <c r="C16" s="17" t="s">
        <v>242</v>
      </c>
      <c r="D16" s="18" t="n">
        <v>3133</v>
      </c>
      <c r="E16" s="50" t="s">
        <v>243</v>
      </c>
      <c r="F16" s="19" t="n">
        <v>44408</v>
      </c>
      <c r="G16" s="22" t="n">
        <v>44408</v>
      </c>
      <c r="H16" s="49" t="s">
        <v>10</v>
      </c>
    </row>
    <row r="17" customFormat="false" ht="18.6" hidden="false" customHeight="true" outlineLevel="0" collapsed="false">
      <c r="A17" s="47"/>
      <c r="B17" s="136" t="s">
        <v>62</v>
      </c>
      <c r="C17" s="17" t="s">
        <v>244</v>
      </c>
      <c r="D17" s="18" t="n">
        <v>2890.86</v>
      </c>
      <c r="E17" s="50" t="s">
        <v>245</v>
      </c>
      <c r="F17" s="19" t="n">
        <v>44408</v>
      </c>
      <c r="G17" s="22" t="n">
        <v>44408</v>
      </c>
      <c r="H17" s="49" t="s">
        <v>10</v>
      </c>
    </row>
    <row r="18" customFormat="false" ht="18.6" hidden="false" customHeight="true" outlineLevel="0" collapsed="false">
      <c r="A18" s="47"/>
      <c r="B18" s="136" t="s">
        <v>62</v>
      </c>
      <c r="C18" s="17" t="s">
        <v>246</v>
      </c>
      <c r="D18" s="18" t="n">
        <v>4284.84</v>
      </c>
      <c r="E18" s="50" t="s">
        <v>247</v>
      </c>
      <c r="F18" s="19" t="n">
        <v>44408</v>
      </c>
      <c r="G18" s="22" t="n">
        <v>44408</v>
      </c>
      <c r="H18" s="49" t="s">
        <v>10</v>
      </c>
    </row>
    <row r="19" customFormat="false" ht="18.6" hidden="false" customHeight="true" outlineLevel="0" collapsed="false">
      <c r="A19" s="47"/>
      <c r="B19" s="136" t="s">
        <v>62</v>
      </c>
      <c r="C19" s="17" t="s">
        <v>248</v>
      </c>
      <c r="D19" s="18" t="n">
        <v>1185.58</v>
      </c>
      <c r="E19" s="50"/>
      <c r="F19" s="19" t="n">
        <v>44408</v>
      </c>
      <c r="G19" s="22" t="n">
        <v>44408</v>
      </c>
      <c r="H19" s="49" t="s">
        <v>10</v>
      </c>
    </row>
    <row r="20" customFormat="false" ht="18" hidden="false" customHeight="true" outlineLevel="0" collapsed="false">
      <c r="A20" s="47"/>
      <c r="B20" s="136" t="s">
        <v>62</v>
      </c>
      <c r="C20" s="17" t="s">
        <v>249</v>
      </c>
      <c r="D20" s="18" t="n">
        <v>866.52</v>
      </c>
      <c r="E20" s="50" t="s">
        <v>250</v>
      </c>
      <c r="F20" s="19" t="n">
        <v>44408</v>
      </c>
      <c r="G20" s="22" t="n">
        <v>44408</v>
      </c>
      <c r="H20" s="49" t="s">
        <v>10</v>
      </c>
    </row>
    <row r="21" customFormat="false" ht="18" hidden="false" customHeight="true" outlineLevel="0" collapsed="false">
      <c r="A21" s="47"/>
      <c r="B21" s="136" t="s">
        <v>62</v>
      </c>
      <c r="C21" s="17" t="s">
        <v>251</v>
      </c>
      <c r="D21" s="18" t="n">
        <v>270.48</v>
      </c>
      <c r="E21" s="50"/>
      <c r="F21" s="19" t="n">
        <v>44408</v>
      </c>
      <c r="G21" s="22" t="n">
        <v>44408</v>
      </c>
      <c r="H21" s="49" t="s">
        <v>10</v>
      </c>
    </row>
    <row r="22" customFormat="false" ht="18" hidden="false" customHeight="true" outlineLevel="0" collapsed="false">
      <c r="A22" s="47"/>
      <c r="B22" s="136" t="s">
        <v>62</v>
      </c>
      <c r="C22" s="17" t="s">
        <v>252</v>
      </c>
      <c r="D22" s="18" t="n">
        <v>1514.04</v>
      </c>
      <c r="E22" s="50" t="s">
        <v>117</v>
      </c>
      <c r="F22" s="19" t="n">
        <v>44408</v>
      </c>
      <c r="G22" s="22" t="n">
        <v>44408</v>
      </c>
      <c r="H22" s="49" t="s">
        <v>10</v>
      </c>
    </row>
    <row r="23" customFormat="false" ht="18" hidden="false" customHeight="true" outlineLevel="0" collapsed="false">
      <c r="A23" s="47"/>
      <c r="B23" s="136" t="s">
        <v>68</v>
      </c>
      <c r="C23" s="17" t="s">
        <v>253</v>
      </c>
      <c r="D23" s="18" t="n">
        <v>1699.24</v>
      </c>
      <c r="E23" s="50" t="s">
        <v>254</v>
      </c>
      <c r="F23" s="19" t="n">
        <v>44408</v>
      </c>
      <c r="G23" s="22" t="n">
        <v>44408</v>
      </c>
      <c r="H23" s="49" t="s">
        <v>10</v>
      </c>
    </row>
    <row r="24" customFormat="false" ht="18" hidden="false" customHeight="true" outlineLevel="0" collapsed="false">
      <c r="A24" s="47"/>
      <c r="B24" s="136" t="s">
        <v>77</v>
      </c>
      <c r="C24" s="17" t="s">
        <v>255</v>
      </c>
      <c r="D24" s="18" t="n">
        <v>1987.2</v>
      </c>
      <c r="E24" s="50" t="s">
        <v>250</v>
      </c>
      <c r="F24" s="19" t="n">
        <v>44408</v>
      </c>
      <c r="G24" s="22" t="n">
        <v>44408</v>
      </c>
      <c r="H24" s="49" t="s">
        <v>10</v>
      </c>
    </row>
    <row r="25" customFormat="false" ht="18" hidden="false" customHeight="true" outlineLevel="0" collapsed="false">
      <c r="A25" s="47"/>
      <c r="B25" s="136" t="s">
        <v>72</v>
      </c>
      <c r="C25" s="17" t="s">
        <v>256</v>
      </c>
      <c r="D25" s="18" t="n">
        <v>734.9</v>
      </c>
      <c r="E25" s="50"/>
      <c r="F25" s="19" t="n">
        <v>44408</v>
      </c>
      <c r="G25" s="22" t="n">
        <v>44408</v>
      </c>
      <c r="H25" s="49" t="s">
        <v>10</v>
      </c>
    </row>
    <row r="26" customFormat="false" ht="18" hidden="false" customHeight="true" outlineLevel="0" collapsed="false">
      <c r="A26" s="47"/>
      <c r="B26" s="136" t="s">
        <v>257</v>
      </c>
      <c r="C26" s="17" t="s">
        <v>258</v>
      </c>
      <c r="D26" s="18" t="n">
        <v>2982.82</v>
      </c>
      <c r="E26" s="50" t="s">
        <v>166</v>
      </c>
      <c r="F26" s="19" t="n">
        <v>44408</v>
      </c>
      <c r="G26" s="22" t="n">
        <v>44408</v>
      </c>
      <c r="H26" s="49" t="s">
        <v>10</v>
      </c>
    </row>
    <row r="27" customFormat="false" ht="18" hidden="false" customHeight="true" outlineLevel="0" collapsed="false">
      <c r="A27" s="47"/>
      <c r="B27" s="136" t="s">
        <v>68</v>
      </c>
      <c r="C27" s="17" t="s">
        <v>259</v>
      </c>
      <c r="D27" s="18" t="n">
        <v>4413.04</v>
      </c>
      <c r="E27" s="50" t="s">
        <v>260</v>
      </c>
      <c r="F27" s="19" t="n">
        <v>44408</v>
      </c>
      <c r="G27" s="22" t="n">
        <v>44408</v>
      </c>
      <c r="H27" s="49" t="s">
        <v>10</v>
      </c>
    </row>
    <row r="28" customFormat="false" ht="18.6" hidden="false" customHeight="true" outlineLevel="0" collapsed="false">
      <c r="A28" s="47"/>
      <c r="B28" s="136" t="s">
        <v>33</v>
      </c>
      <c r="C28" s="17" t="s">
        <v>261</v>
      </c>
      <c r="D28" s="18" t="n">
        <v>-90</v>
      </c>
      <c r="E28" s="50"/>
      <c r="F28" s="19" t="n">
        <v>44397</v>
      </c>
      <c r="G28" s="22" t="n">
        <v>44382</v>
      </c>
      <c r="H28" s="49" t="s">
        <v>10</v>
      </c>
    </row>
    <row r="29" customFormat="false" ht="18.6" hidden="false" customHeight="true" outlineLevel="0" collapsed="false">
      <c r="A29" s="47"/>
      <c r="B29" s="136" t="s">
        <v>104</v>
      </c>
      <c r="C29" s="17" t="s">
        <v>262</v>
      </c>
      <c r="D29" s="18" t="n">
        <v>8727.22</v>
      </c>
      <c r="E29" s="50" t="s">
        <v>57</v>
      </c>
      <c r="F29" s="19" t="n">
        <v>44407</v>
      </c>
      <c r="G29" s="22" t="n">
        <v>44382</v>
      </c>
      <c r="H29" s="49" t="s">
        <v>10</v>
      </c>
    </row>
    <row r="30" customFormat="false" ht="18.6" hidden="false" customHeight="true" outlineLevel="0" collapsed="false">
      <c r="A30" s="47"/>
      <c r="B30" s="136" t="s">
        <v>104</v>
      </c>
      <c r="C30" s="17" t="s">
        <v>263</v>
      </c>
      <c r="D30" s="18" t="n">
        <v>-36</v>
      </c>
      <c r="E30" s="50" t="s">
        <v>117</v>
      </c>
      <c r="F30" s="19" t="n">
        <v>44407</v>
      </c>
      <c r="G30" s="22" t="n">
        <v>44382</v>
      </c>
      <c r="H30" s="49" t="s">
        <v>10</v>
      </c>
    </row>
    <row r="31" customFormat="false" ht="18.6" hidden="false" customHeight="true" outlineLevel="0" collapsed="false">
      <c r="A31" s="47"/>
      <c r="B31" s="136" t="s">
        <v>104</v>
      </c>
      <c r="C31" s="17" t="s">
        <v>264</v>
      </c>
      <c r="D31" s="18" t="n">
        <v>85.08</v>
      </c>
      <c r="E31" s="50" t="s">
        <v>57</v>
      </c>
      <c r="F31" s="19" t="n">
        <v>44407</v>
      </c>
      <c r="G31" s="22" t="n">
        <v>44382</v>
      </c>
      <c r="H31" s="49" t="s">
        <v>10</v>
      </c>
    </row>
    <row r="32" customFormat="false" ht="18.6" hidden="false" customHeight="true" outlineLevel="0" collapsed="false">
      <c r="A32" s="47"/>
      <c r="B32" s="136" t="s">
        <v>104</v>
      </c>
      <c r="C32" s="17" t="s">
        <v>265</v>
      </c>
      <c r="D32" s="18" t="n">
        <v>420</v>
      </c>
      <c r="E32" s="50" t="s">
        <v>57</v>
      </c>
      <c r="F32" s="19" t="n">
        <v>44407</v>
      </c>
      <c r="G32" s="51" t="n">
        <v>44382</v>
      </c>
      <c r="H32" s="52" t="s">
        <v>10</v>
      </c>
    </row>
    <row r="33" customFormat="false" ht="18.6" hidden="false" customHeight="true" outlineLevel="0" collapsed="false">
      <c r="A33" s="47"/>
      <c r="B33" s="136"/>
      <c r="C33" s="17"/>
      <c r="D33" s="18"/>
      <c r="E33" s="50"/>
      <c r="F33" s="19"/>
      <c r="G33" s="51"/>
      <c r="H33" s="52"/>
    </row>
    <row r="34" customFormat="false" ht="18.6" hidden="false" customHeight="true" outlineLevel="0" collapsed="false">
      <c r="A34" s="47"/>
      <c r="B34" s="136"/>
      <c r="C34" s="17"/>
      <c r="D34" s="18"/>
      <c r="E34" s="50"/>
      <c r="F34" s="19"/>
      <c r="G34" s="51"/>
      <c r="H34" s="52"/>
    </row>
    <row r="35" customFormat="false" ht="18.6" hidden="false" customHeight="true" outlineLevel="0" collapsed="false">
      <c r="A35" s="47"/>
      <c r="B35" s="138"/>
      <c r="C35" s="23"/>
      <c r="D35" s="24"/>
      <c r="E35" s="53"/>
      <c r="F35" s="25"/>
      <c r="G35" s="32"/>
      <c r="H35" s="54"/>
    </row>
    <row r="36" customFormat="false" ht="18.6" hidden="false" customHeight="true" outlineLevel="0" collapsed="false">
      <c r="A36" s="55"/>
      <c r="B36" s="56"/>
      <c r="C36" s="57"/>
      <c r="D36" s="58"/>
      <c r="E36" s="59"/>
      <c r="F36" s="60"/>
      <c r="G36" s="61"/>
      <c r="H36" s="62"/>
    </row>
    <row r="37" customFormat="false" ht="18.6" hidden="false" customHeight="true" outlineLevel="0" collapsed="false">
      <c r="A37" s="63" t="s">
        <v>35</v>
      </c>
      <c r="B37" s="139" t="s">
        <v>266</v>
      </c>
      <c r="C37" s="29" t="s">
        <v>267</v>
      </c>
      <c r="D37" s="30" t="n">
        <v>1545.71</v>
      </c>
      <c r="E37" s="64" t="s">
        <v>57</v>
      </c>
      <c r="F37" s="34" t="n">
        <v>44388</v>
      </c>
      <c r="G37" s="31" t="n">
        <v>44420</v>
      </c>
      <c r="H37" s="52" t="s">
        <v>10</v>
      </c>
    </row>
    <row r="38" customFormat="false" ht="18.6" hidden="false" customHeight="true" outlineLevel="0" collapsed="false">
      <c r="A38" s="63"/>
      <c r="B38" s="136" t="s">
        <v>87</v>
      </c>
      <c r="C38" s="17" t="s">
        <v>268</v>
      </c>
      <c r="D38" s="30" t="n">
        <v>1362.14</v>
      </c>
      <c r="E38" s="50" t="s">
        <v>212</v>
      </c>
      <c r="F38" s="19" t="n">
        <v>44387</v>
      </c>
      <c r="G38" s="22" t="n">
        <v>44389</v>
      </c>
      <c r="H38" s="52" t="s">
        <v>10</v>
      </c>
    </row>
    <row r="39" customFormat="false" ht="18.6" hidden="false" customHeight="true" outlineLevel="0" collapsed="false">
      <c r="A39" s="63"/>
      <c r="B39" s="136" t="s">
        <v>269</v>
      </c>
      <c r="C39" s="17" t="s">
        <v>270</v>
      </c>
      <c r="D39" s="18" t="n">
        <v>1963.16</v>
      </c>
      <c r="E39" s="50" t="s">
        <v>212</v>
      </c>
      <c r="F39" s="19" t="n">
        <v>44402</v>
      </c>
      <c r="G39" s="22" t="n">
        <v>44403</v>
      </c>
      <c r="H39" s="52" t="s">
        <v>10</v>
      </c>
    </row>
    <row r="40" customFormat="false" ht="18.6" hidden="false" customHeight="true" outlineLevel="0" collapsed="false">
      <c r="A40" s="63"/>
      <c r="B40" s="136" t="s">
        <v>86</v>
      </c>
      <c r="C40" s="17" t="s">
        <v>271</v>
      </c>
      <c r="D40" s="18" t="n">
        <v>206.94</v>
      </c>
      <c r="E40" s="50" t="s">
        <v>212</v>
      </c>
      <c r="F40" s="19" t="n">
        <v>44404</v>
      </c>
      <c r="G40" s="22" t="n">
        <v>44404</v>
      </c>
      <c r="H40" s="52" t="s">
        <v>10</v>
      </c>
    </row>
    <row r="41" customFormat="false" ht="18.6" hidden="false" customHeight="true" outlineLevel="0" collapsed="false">
      <c r="A41" s="63"/>
      <c r="B41" s="136" t="s">
        <v>40</v>
      </c>
      <c r="C41" s="17" t="s">
        <v>272</v>
      </c>
      <c r="D41" s="18" t="n">
        <v>1436.05</v>
      </c>
      <c r="E41" s="50"/>
      <c r="F41" s="19" t="n">
        <v>44402</v>
      </c>
      <c r="G41" s="22" t="n">
        <v>44403</v>
      </c>
      <c r="H41" s="52" t="s">
        <v>10</v>
      </c>
    </row>
    <row r="42" customFormat="false" ht="18.6" hidden="false" customHeight="true" outlineLevel="0" collapsed="false">
      <c r="A42" s="63"/>
      <c r="B42" s="136" t="s">
        <v>273</v>
      </c>
      <c r="C42" s="17" t="s">
        <v>274</v>
      </c>
      <c r="D42" s="18" t="n">
        <v>109.68</v>
      </c>
      <c r="E42" s="50" t="s">
        <v>275</v>
      </c>
      <c r="F42" s="19" t="n">
        <v>44377</v>
      </c>
      <c r="G42" s="22"/>
      <c r="H42" s="52" t="s">
        <v>10</v>
      </c>
    </row>
    <row r="43" customFormat="false" ht="18.6" hidden="false" customHeight="true" outlineLevel="0" collapsed="false">
      <c r="A43" s="63"/>
      <c r="B43" s="140" t="s">
        <v>276</v>
      </c>
      <c r="C43" s="70" t="s">
        <v>277</v>
      </c>
      <c r="D43" s="76" t="n">
        <v>95.48</v>
      </c>
      <c r="E43" s="72" t="s">
        <v>278</v>
      </c>
      <c r="F43" s="73" t="n">
        <v>44403</v>
      </c>
      <c r="G43" s="22"/>
      <c r="H43" s="52" t="s">
        <v>10</v>
      </c>
    </row>
    <row r="44" customFormat="false" ht="18.6" hidden="false" customHeight="true" outlineLevel="0" collapsed="false">
      <c r="A44" s="63"/>
      <c r="B44" s="136" t="s">
        <v>177</v>
      </c>
      <c r="C44" s="17"/>
      <c r="D44" s="76" t="n">
        <v>2492.36</v>
      </c>
      <c r="E44" s="50"/>
      <c r="F44" s="19"/>
      <c r="G44" s="22"/>
      <c r="H44" s="52" t="s">
        <v>10</v>
      </c>
    </row>
    <row r="45" customFormat="false" ht="18.6" hidden="false" customHeight="true" outlineLevel="0" collapsed="false">
      <c r="A45" s="63"/>
      <c r="B45" s="136" t="s">
        <v>279</v>
      </c>
      <c r="C45" s="17"/>
      <c r="D45" s="18" t="n">
        <v>2049.53</v>
      </c>
      <c r="E45" s="50"/>
      <c r="F45" s="19"/>
      <c r="G45" s="22"/>
      <c r="H45" s="52" t="s">
        <v>10</v>
      </c>
    </row>
    <row r="46" customFormat="false" ht="18.6" hidden="false" customHeight="true" outlineLevel="0" collapsed="false">
      <c r="A46" s="63"/>
      <c r="B46" s="140" t="s">
        <v>168</v>
      </c>
      <c r="C46" s="70"/>
      <c r="D46" s="76" t="n">
        <v>11909</v>
      </c>
      <c r="E46" s="72"/>
      <c r="F46" s="73"/>
      <c r="G46" s="51"/>
      <c r="H46" s="52" t="s">
        <v>10</v>
      </c>
    </row>
    <row r="47" customFormat="false" ht="18.6" hidden="false" customHeight="true" outlineLevel="0" collapsed="false">
      <c r="A47" s="63"/>
      <c r="B47" s="140" t="s">
        <v>175</v>
      </c>
      <c r="C47" s="70"/>
      <c r="D47" s="76" t="n">
        <v>126</v>
      </c>
      <c r="E47" s="72"/>
      <c r="F47" s="73"/>
      <c r="G47" s="51"/>
      <c r="H47" s="52" t="s">
        <v>10</v>
      </c>
    </row>
    <row r="48" customFormat="false" ht="18.6" hidden="false" customHeight="true" outlineLevel="0" collapsed="false">
      <c r="A48" s="63"/>
      <c r="B48" s="140" t="s">
        <v>280</v>
      </c>
      <c r="C48" s="70" t="s">
        <v>281</v>
      </c>
      <c r="D48" s="76" t="n">
        <v>267.72</v>
      </c>
      <c r="E48" s="72"/>
      <c r="F48" s="73"/>
      <c r="G48" s="51"/>
      <c r="H48" s="52" t="s">
        <v>10</v>
      </c>
    </row>
    <row r="49" customFormat="false" ht="18.6" hidden="false" customHeight="true" outlineLevel="0" collapsed="false">
      <c r="A49" s="63"/>
      <c r="B49" s="138" t="s">
        <v>282</v>
      </c>
      <c r="C49" s="23" t="s">
        <v>283</v>
      </c>
      <c r="D49" s="24" t="n">
        <v>3008.43</v>
      </c>
      <c r="E49" s="53" t="s">
        <v>235</v>
      </c>
      <c r="F49" s="25" t="n">
        <v>44408</v>
      </c>
      <c r="G49" s="32"/>
      <c r="H49" s="52" t="s">
        <v>10</v>
      </c>
    </row>
    <row r="50" customFormat="false" ht="18.6" hidden="false" customHeight="true" outlineLevel="0" collapsed="false">
      <c r="A50" s="67" t="s">
        <v>42</v>
      </c>
      <c r="B50" s="138" t="s">
        <v>43</v>
      </c>
      <c r="C50" s="23"/>
      <c r="D50" s="24" t="n">
        <v>32090.38</v>
      </c>
      <c r="E50" s="53" t="s">
        <v>212</v>
      </c>
      <c r="F50" s="25" t="n">
        <v>44392</v>
      </c>
      <c r="G50" s="32" t="n">
        <v>44398</v>
      </c>
      <c r="H50" s="52" t="s">
        <v>10</v>
      </c>
    </row>
    <row r="51" customFormat="false" ht="18.6" hidden="false" customHeight="true" outlineLevel="0" collapsed="false">
      <c r="A51" s="67"/>
      <c r="B51" s="141" t="s">
        <v>90</v>
      </c>
      <c r="C51" s="141" t="s">
        <v>284</v>
      </c>
      <c r="D51" s="142" t="n">
        <v>30174.19</v>
      </c>
      <c r="E51" s="143" t="s">
        <v>57</v>
      </c>
      <c r="F51" s="144" t="n">
        <v>44377</v>
      </c>
      <c r="G51" s="145"/>
      <c r="H51" s="146"/>
    </row>
    <row r="52" customFormat="false" ht="18.6" hidden="false" customHeight="true" outlineLevel="0" collapsed="false">
      <c r="A52" s="67"/>
      <c r="B52" s="140" t="s">
        <v>190</v>
      </c>
      <c r="C52" s="70" t="s">
        <v>191</v>
      </c>
      <c r="D52" s="18" t="n">
        <v>5268</v>
      </c>
      <c r="E52" s="72" t="s">
        <v>192</v>
      </c>
      <c r="F52" s="73" t="n">
        <v>44378</v>
      </c>
      <c r="G52" s="51" t="n">
        <v>44378</v>
      </c>
      <c r="H52" s="52" t="s">
        <v>10</v>
      </c>
    </row>
    <row r="53" customFormat="false" ht="18.6" hidden="false" customHeight="true" outlineLevel="0" collapsed="false">
      <c r="A53" s="67"/>
      <c r="B53" s="138" t="s">
        <v>103</v>
      </c>
      <c r="C53" s="23" t="s">
        <v>285</v>
      </c>
      <c r="D53" s="24" t="n">
        <v>9600</v>
      </c>
      <c r="E53" s="53" t="s">
        <v>286</v>
      </c>
      <c r="F53" s="25" t="n">
        <v>44377</v>
      </c>
      <c r="G53" s="32" t="n">
        <v>44377</v>
      </c>
      <c r="H53" s="52" t="s">
        <v>10</v>
      </c>
    </row>
    <row r="54" customFormat="false" ht="18.6" hidden="false" customHeight="true" outlineLevel="0" collapsed="false">
      <c r="A54" s="67"/>
      <c r="B54" s="141" t="s">
        <v>287</v>
      </c>
      <c r="C54" s="141" t="s">
        <v>288</v>
      </c>
      <c r="D54" s="142" t="n">
        <v>16866.9</v>
      </c>
      <c r="E54" s="143" t="s">
        <v>289</v>
      </c>
      <c r="F54" s="144"/>
      <c r="G54" s="145"/>
      <c r="H54" s="147"/>
    </row>
    <row r="55" customFormat="false" ht="18.6" hidden="false" customHeight="true" outlineLevel="0" collapsed="false">
      <c r="A55" s="67"/>
      <c r="B55" s="136" t="s">
        <v>290</v>
      </c>
      <c r="C55" s="17" t="s">
        <v>291</v>
      </c>
      <c r="D55" s="18" t="n">
        <v>579.6</v>
      </c>
      <c r="E55" s="50"/>
      <c r="F55" s="19" t="n">
        <v>44408</v>
      </c>
      <c r="G55" s="22"/>
      <c r="H55" s="52"/>
    </row>
    <row r="56" customFormat="false" ht="18" hidden="false" customHeight="true" outlineLevel="0" collapsed="false">
      <c r="A56" s="67"/>
      <c r="B56" s="140" t="s">
        <v>292</v>
      </c>
      <c r="C56" s="70" t="s">
        <v>293</v>
      </c>
      <c r="D56" s="76" t="n">
        <v>655.52</v>
      </c>
      <c r="E56" s="72"/>
      <c r="F56" s="73"/>
      <c r="G56" s="51"/>
      <c r="H56" s="52" t="s">
        <v>10</v>
      </c>
    </row>
    <row r="57" customFormat="false" ht="18.6" hidden="false" customHeight="true" outlineLevel="0" collapsed="false">
      <c r="A57" s="67"/>
      <c r="B57" s="140" t="s">
        <v>294</v>
      </c>
      <c r="C57" s="70"/>
      <c r="D57" s="76" t="n">
        <v>590</v>
      </c>
      <c r="E57" s="72" t="s">
        <v>295</v>
      </c>
      <c r="F57" s="73"/>
      <c r="G57" s="51"/>
      <c r="H57" s="52"/>
    </row>
    <row r="58" customFormat="false" ht="18.6" hidden="false" customHeight="true" outlineLevel="0" collapsed="false">
      <c r="A58" s="67"/>
      <c r="B58" s="140" t="s">
        <v>90</v>
      </c>
      <c r="C58" s="70" t="s">
        <v>296</v>
      </c>
      <c r="D58" s="76" t="n">
        <v>410.04</v>
      </c>
      <c r="E58" s="72" t="s">
        <v>57</v>
      </c>
      <c r="F58" s="73" t="n">
        <v>44408</v>
      </c>
      <c r="G58" s="51" t="n">
        <v>44448</v>
      </c>
      <c r="H58" s="52" t="s">
        <v>10</v>
      </c>
    </row>
    <row r="59" customFormat="false" ht="18.6" hidden="false" customHeight="true" outlineLevel="0" collapsed="false">
      <c r="A59" s="67"/>
      <c r="B59" s="140" t="s">
        <v>297</v>
      </c>
      <c r="C59" s="70" t="s">
        <v>298</v>
      </c>
      <c r="D59" s="76" t="n">
        <v>12032.28</v>
      </c>
      <c r="E59" s="72" t="s">
        <v>235</v>
      </c>
      <c r="F59" s="73" t="n">
        <v>44408</v>
      </c>
      <c r="G59" s="51" t="n">
        <v>44448</v>
      </c>
      <c r="H59" s="52" t="s">
        <v>10</v>
      </c>
    </row>
    <row r="60" customFormat="false" ht="18.6" hidden="false" customHeight="true" outlineLevel="0" collapsed="false">
      <c r="A60" s="67"/>
      <c r="B60" s="140" t="s">
        <v>292</v>
      </c>
      <c r="C60" s="70" t="s">
        <v>299</v>
      </c>
      <c r="D60" s="76" t="n">
        <v>2114.16</v>
      </c>
      <c r="E60" s="72"/>
      <c r="F60" s="73"/>
      <c r="G60" s="51"/>
      <c r="H60" s="52" t="s">
        <v>10</v>
      </c>
    </row>
    <row r="61" customFormat="false" ht="18.6" hidden="false" customHeight="true" outlineLevel="0" collapsed="false">
      <c r="A61" s="67"/>
      <c r="B61" s="140" t="s">
        <v>300</v>
      </c>
      <c r="C61" s="70" t="s">
        <v>301</v>
      </c>
      <c r="D61" s="76" t="n">
        <v>720</v>
      </c>
      <c r="E61" s="72" t="s">
        <v>235</v>
      </c>
      <c r="F61" s="73"/>
      <c r="G61" s="51"/>
      <c r="H61" s="52"/>
    </row>
    <row r="62" customFormat="false" ht="18.6" hidden="false" customHeight="true" outlineLevel="0" collapsed="false">
      <c r="A62" s="67"/>
      <c r="B62" s="140"/>
      <c r="C62" s="70"/>
      <c r="D62" s="76"/>
      <c r="E62" s="72"/>
      <c r="F62" s="73"/>
      <c r="G62" s="51"/>
      <c r="H62" s="52"/>
    </row>
    <row r="63" customFormat="false" ht="18.6" hidden="false" customHeight="true" outlineLevel="0" collapsed="false">
      <c r="A63" s="67"/>
      <c r="B63" s="140"/>
      <c r="C63" s="70"/>
      <c r="D63" s="76"/>
      <c r="E63" s="72"/>
      <c r="F63" s="73"/>
      <c r="G63" s="51"/>
      <c r="H63" s="52"/>
    </row>
    <row r="64" customFormat="false" ht="18.6" hidden="false" customHeight="true" outlineLevel="0" collapsed="false">
      <c r="A64" s="67"/>
      <c r="B64" s="140"/>
      <c r="C64" s="70"/>
      <c r="D64" s="76"/>
      <c r="E64" s="72"/>
      <c r="F64" s="73"/>
      <c r="G64" s="51"/>
      <c r="H64" s="52"/>
    </row>
    <row r="65" customFormat="false" ht="18.6" hidden="false" customHeight="true" outlineLevel="0" collapsed="false">
      <c r="A65" s="67"/>
      <c r="B65" s="140"/>
      <c r="C65" s="70"/>
      <c r="D65" s="76"/>
      <c r="E65" s="72"/>
      <c r="F65" s="73"/>
      <c r="G65" s="51"/>
      <c r="H65" s="52"/>
    </row>
    <row r="66" customFormat="false" ht="18.6" hidden="false" customHeight="true" outlineLevel="0" collapsed="false">
      <c r="A66" s="67"/>
      <c r="B66" s="140"/>
      <c r="C66" s="70"/>
      <c r="D66" s="76"/>
      <c r="E66" s="72"/>
      <c r="F66" s="73"/>
      <c r="G66" s="51"/>
      <c r="H66" s="52"/>
    </row>
    <row r="67" customFormat="false" ht="18.6" hidden="false" customHeight="true" outlineLevel="0" collapsed="false">
      <c r="A67" s="67"/>
      <c r="B67" s="140"/>
      <c r="C67" s="70"/>
      <c r="D67" s="76"/>
      <c r="E67" s="72"/>
      <c r="F67" s="73"/>
      <c r="G67" s="51"/>
      <c r="H67" s="52"/>
    </row>
    <row r="68" customFormat="false" ht="18.6" hidden="false" customHeight="true" outlineLevel="0" collapsed="false">
      <c r="A68" s="67"/>
      <c r="B68" s="140"/>
      <c r="C68" s="70"/>
      <c r="D68" s="76"/>
      <c r="E68" s="72"/>
      <c r="F68" s="73"/>
      <c r="G68" s="51"/>
      <c r="H68" s="52"/>
    </row>
    <row r="69" customFormat="false" ht="18.6" hidden="false" customHeight="true" outlineLevel="0" collapsed="false">
      <c r="A69" s="67"/>
      <c r="B69" s="140"/>
      <c r="C69" s="70"/>
      <c r="D69" s="76"/>
      <c r="E69" s="72"/>
      <c r="F69" s="73"/>
      <c r="G69" s="51"/>
      <c r="H69" s="52"/>
    </row>
    <row r="70" customFormat="false" ht="18.6" hidden="false" customHeight="true" outlineLevel="0" collapsed="false">
      <c r="A70" s="77" t="s">
        <v>47</v>
      </c>
      <c r="B70" s="139"/>
      <c r="C70" s="29"/>
      <c r="D70" s="30"/>
      <c r="E70" s="64"/>
      <c r="F70" s="34"/>
      <c r="G70" s="31"/>
      <c r="H70" s="52"/>
    </row>
    <row r="71" customFormat="false" ht="18.6" hidden="false" customHeight="true" outlineLevel="0" collapsed="false">
      <c r="A71" s="77"/>
      <c r="B71" s="136"/>
      <c r="C71" s="17"/>
      <c r="D71" s="18"/>
      <c r="E71" s="50"/>
      <c r="F71" s="19"/>
      <c r="G71" s="22"/>
      <c r="H71" s="52"/>
    </row>
    <row r="72" customFormat="false" ht="18.6" hidden="false" customHeight="true" outlineLevel="0" collapsed="false">
      <c r="A72" s="77"/>
      <c r="B72" s="136"/>
      <c r="C72" s="17"/>
      <c r="D72" s="18"/>
      <c r="E72" s="50"/>
      <c r="F72" s="19"/>
      <c r="G72" s="22"/>
      <c r="H72" s="52"/>
    </row>
    <row r="73" customFormat="false" ht="18.6" hidden="false" customHeight="true" outlineLevel="0" collapsed="false">
      <c r="A73" s="77"/>
      <c r="B73" s="138"/>
      <c r="C73" s="23"/>
      <c r="D73" s="24"/>
      <c r="E73" s="53"/>
      <c r="F73" s="25"/>
      <c r="G73" s="32"/>
      <c r="H73" s="52"/>
    </row>
    <row r="74" customFormat="false" ht="21" hidden="false" customHeight="true" outlineLevel="0" collapsed="false">
      <c r="A74" s="39" t="s">
        <v>48</v>
      </c>
      <c r="B74" s="40"/>
      <c r="C74" s="40"/>
      <c r="D74" s="78" t="n">
        <f aca="false">SUM(D3:D73)</f>
        <v>186017.9</v>
      </c>
      <c r="E74" s="79"/>
    </row>
  </sheetData>
  <mergeCells count="4">
    <mergeCell ref="A3:A35"/>
    <mergeCell ref="A37:A49"/>
    <mergeCell ref="A50:A69"/>
    <mergeCell ref="A70:A73"/>
  </mergeCells>
  <conditionalFormatting sqref="C36:H36 B53:H59 B64:H73 B37:H51 B3:H35">
    <cfRule type="expression" priority="2" aboveAverage="0" equalAverage="0" bottom="0" percent="0" rank="0" text="" dxfId="67">
      <formula>MOD(ROW(),2)=1</formula>
    </cfRule>
  </conditionalFormatting>
  <conditionalFormatting sqref="F3:F4">
    <cfRule type="timePeriod" priority="3" timePeriod="yesterday" dxfId="68"/>
    <cfRule type="timePeriod" priority="4" timePeriod="today" dxfId="69"/>
    <cfRule type="cellIs" priority="5" operator="lessThan" aboveAverage="0" equalAverage="0" bottom="0" percent="0" rank="0" text="" dxfId="70">
      <formula>_xludf.today()</formula>
    </cfRule>
  </conditionalFormatting>
  <conditionalFormatting sqref="F53:F59 F3:F51 F64:F73">
    <cfRule type="cellIs" priority="6" operator="lessThan" aboveAverage="0" equalAverage="0" bottom="0" percent="0" rank="0" text="" dxfId="71">
      <formula>TODAY()</formula>
    </cfRule>
    <cfRule type="timePeriod" priority="7" timePeriod="last7Days" dxfId="72"/>
    <cfRule type="timePeriod" priority="8" timePeriod="yesterday" dxfId="73"/>
    <cfRule type="timePeriod" priority="9" timePeriod="lastMonth" dxfId="74"/>
    <cfRule type="timePeriod" priority="10" timePeriod="yesterday" dxfId="75"/>
    <cfRule type="timePeriod" priority="11" timePeriod="today" dxfId="76"/>
  </conditionalFormatting>
  <conditionalFormatting sqref="B52:H52">
    <cfRule type="expression" priority="12" aboveAverage="0" equalAverage="0" bottom="0" percent="0" rank="0" text="" dxfId="77">
      <formula>MOD(ROW(),2)=1</formula>
    </cfRule>
  </conditionalFormatting>
  <conditionalFormatting sqref="F52">
    <cfRule type="cellIs" priority="13" operator="lessThan" aboveAverage="0" equalAverage="0" bottom="0" percent="0" rank="0" text="" dxfId="78">
      <formula>TODAY()</formula>
    </cfRule>
    <cfRule type="timePeriod" priority="14" timePeriod="last7Days" dxfId="79"/>
    <cfRule type="timePeriod" priority="15" timePeriod="yesterday" dxfId="80"/>
    <cfRule type="timePeriod" priority="16" timePeriod="lastMonth" dxfId="81"/>
    <cfRule type="timePeriod" priority="17" timePeriod="yesterday" dxfId="82"/>
    <cfRule type="timePeriod" priority="18" timePeriod="today" dxfId="83"/>
  </conditionalFormatting>
  <conditionalFormatting sqref="B60:H63">
    <cfRule type="expression" priority="19" aboveAverage="0" equalAverage="0" bottom="0" percent="0" rank="0" text="" dxfId="84">
      <formula>MOD(ROW(),2)=1</formula>
    </cfRule>
  </conditionalFormatting>
  <conditionalFormatting sqref="F60:F63">
    <cfRule type="cellIs" priority="20" operator="lessThan" aboveAverage="0" equalAverage="0" bottom="0" percent="0" rank="0" text="" dxfId="85">
      <formula>TODAY()</formula>
    </cfRule>
    <cfRule type="timePeriod" priority="21" timePeriod="last7Days" dxfId="86"/>
    <cfRule type="timePeriod" priority="22" timePeriod="yesterday" dxfId="87"/>
    <cfRule type="timePeriod" priority="23" timePeriod="lastMonth" dxfId="88"/>
    <cfRule type="timePeriod" priority="24" timePeriod="yesterday" dxfId="89"/>
    <cfRule type="timePeriod" priority="25" timePeriod="today" dxfId="90"/>
  </conditionalFormatting>
  <printOptions headings="false" gridLines="false" gridLinesSet="true" horizontalCentered="true" verticalCentered="false"/>
  <pageMargins left="0.511805555555555" right="0.511805555555555" top="0.511805555555555" bottom="0.747916666666667" header="0.196527777777778" footer="0.315277777777778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&amp;C&amp;"+,Normal"&amp;12SUIVI FOURNISSEUR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FEFFEBAF-1588-4CD0-A773-41E16130FEA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</xm:sqref>
        </x14:conditionalFormatting>
        <x14:conditionalFormatting xmlns:xm="http://schemas.microsoft.com/office/excel/2006/main">
          <x14:cfRule type="iconSet" priority="27" id="{38A067B0-5CE8-4552-A265-47F01728E57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A70</xm:sqref>
        </x14:conditionalFormatting>
        <x14:conditionalFormatting xmlns:xm="http://schemas.microsoft.com/office/excel/2006/main">
          <x14:cfRule type="iconSet" priority="28" id="{DDFDD5FB-5EA8-446B-A38A-84EBBAB8B03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9" id="{E935D5FD-D2E7-41E1-B312-9BD3DDE08C8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H49</xm:sqref>
        </x14:conditionalFormatting>
        <x14:conditionalFormatting xmlns:xm="http://schemas.microsoft.com/office/excel/2006/main">
          <x14:cfRule type="iconSet" priority="30" id="{A3CCE0C8-9853-4757-ABFC-D8D5A76EF11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1" id="{EA1E714A-DE94-4660-97A9-E6771B9023F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H50:H51</xm:sqref>
        </x14:conditionalFormatting>
        <x14:conditionalFormatting xmlns:xm="http://schemas.microsoft.com/office/excel/2006/main">
          <x14:cfRule type="iconSet" priority="32" id="{4DD1D1C9-FB7B-4BB3-9120-54A4437AD9E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A50 A37 A3</xm:sqref>
        </x14:conditionalFormatting>
        <x14:conditionalFormatting xmlns:xm="http://schemas.microsoft.com/office/excel/2006/main">
          <x14:cfRule type="iconSet" priority="33" id="{AEE38996-2FE8-4AAF-9149-9CC0947AB1F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4" id="{60244275-6E59-4757-8E80-268EE26A1D8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H37:H49</xm:sqref>
        </x14:conditionalFormatting>
        <x14:conditionalFormatting xmlns:xm="http://schemas.microsoft.com/office/excel/2006/main">
          <x14:cfRule type="iconSet" priority="35" id="{E7195674-A23B-413C-B956-7B2430C04E8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H52</xm:sqref>
        </x14:conditionalFormatting>
        <x14:conditionalFormatting xmlns:xm="http://schemas.microsoft.com/office/excel/2006/main">
          <x14:cfRule type="iconSet" priority="36" id="{A361B030-F584-4987-895B-FB8A6918E8E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H53:H59 H64:H73</xm:sqref>
        </x14:conditionalFormatting>
        <x14:conditionalFormatting xmlns:xm="http://schemas.microsoft.com/office/excel/2006/main">
          <x14:cfRule type="iconSet" priority="37" id="{66BB6BE4-89EA-4652-ADC0-ACF1855B596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H4:H36</xm:sqref>
        </x14:conditionalFormatting>
        <x14:conditionalFormatting xmlns:xm="http://schemas.microsoft.com/office/excel/2006/main">
          <x14:cfRule type="iconSet" priority="38" id="{5CB8D2BA-F3DC-414B-BA8F-45EC00EFB1E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9" id="{6F1AE426-A0B2-431A-B1ED-00711B14875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0" id="{DD8D6AB0-FD1A-4E67-A096-1BCE9F78565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1" id="{D0409A6F-9B94-4D1D-942B-E0C818A42FD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2" id="{DD69F1FE-FE91-41DC-94CD-C8D924AC86E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3" id="{F92D4610-90C0-466D-A7AD-802E5229A02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4" id="{A4B42519-C7B5-4082-BF44-E6B165693BC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5" id="{9590BD2B-833B-4013-BEF9-A74CB7B39A6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H50</xm:sqref>
        </x14:conditionalFormatting>
        <x14:conditionalFormatting xmlns:xm="http://schemas.microsoft.com/office/excel/2006/main">
          <x14:cfRule type="iconSet" priority="46" id="{BD979160-2460-477A-9585-B4A05FFE11C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H60:H63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I97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65" activePane="bottomLeft" state="frozen"/>
      <selection pane="topLeft" activeCell="A1" activeCellId="0" sqref="A1"/>
      <selection pane="bottomLeft" activeCell="B84" activeCellId="0" sqref="B84"/>
    </sheetView>
  </sheetViews>
  <sheetFormatPr defaultColWidth="9.12109375" defaultRowHeight="21" zeroHeight="false" outlineLevelRow="0" outlineLevelCol="0"/>
  <cols>
    <col collapsed="false" customWidth="true" hidden="false" outlineLevel="0" max="1" min="1" style="1" width="17.72"/>
    <col collapsed="false" customWidth="true" hidden="false" outlineLevel="0" max="2" min="2" style="133" width="35.44"/>
    <col collapsed="false" customWidth="true" hidden="false" outlineLevel="0" max="3" min="3" style="2" width="28.43"/>
    <col collapsed="false" customWidth="true" hidden="false" outlineLevel="0" max="4" min="4" style="148" width="19.86"/>
    <col collapsed="false" customWidth="true" hidden="false" outlineLevel="0" max="5" min="5" style="42" width="39.01"/>
    <col collapsed="false" customWidth="true" hidden="false" outlineLevel="0" max="6" min="6" style="3" width="20.42"/>
    <col collapsed="false" customWidth="true" hidden="false" outlineLevel="0" max="7" min="7" style="43" width="21"/>
    <col collapsed="false" customWidth="true" hidden="false" outlineLevel="0" max="8" min="8" style="2" width="11.85"/>
    <col collapsed="false" customWidth="false" hidden="false" outlineLevel="0" max="1024" min="9" style="2" width="9.13"/>
  </cols>
  <sheetData>
    <row r="1" s="7" customFormat="true" ht="24" hidden="false" customHeight="true" outlineLevel="0" collapsed="false">
      <c r="A1" s="8" t="s">
        <v>2</v>
      </c>
      <c r="B1" s="8" t="s">
        <v>50</v>
      </c>
      <c r="C1" s="8" t="s">
        <v>51</v>
      </c>
      <c r="D1" s="149" t="s">
        <v>4</v>
      </c>
      <c r="E1" s="45" t="s">
        <v>52</v>
      </c>
      <c r="F1" s="9" t="s">
        <v>5</v>
      </c>
      <c r="G1" s="45" t="s">
        <v>6</v>
      </c>
      <c r="H1" s="46" t="s">
        <v>7</v>
      </c>
    </row>
    <row r="2" s="7" customFormat="true" ht="11.25" hidden="false" customHeight="true" outlineLevel="0" collapsed="false">
      <c r="A2" s="8"/>
      <c r="B2" s="8"/>
      <c r="C2" s="8"/>
      <c r="D2" s="149"/>
      <c r="E2" s="45"/>
      <c r="F2" s="9"/>
      <c r="G2" s="45"/>
      <c r="H2" s="134"/>
    </row>
    <row r="3" customFormat="false" ht="18.6" hidden="false" customHeight="true" outlineLevel="0" collapsed="false">
      <c r="A3" s="150" t="s">
        <v>8</v>
      </c>
      <c r="B3" s="135" t="s">
        <v>33</v>
      </c>
      <c r="C3" s="12" t="s">
        <v>302</v>
      </c>
      <c r="D3" s="151" t="n">
        <v>159.25</v>
      </c>
      <c r="E3" s="48"/>
      <c r="F3" s="14" t="n">
        <v>44428</v>
      </c>
      <c r="G3" s="22" t="n">
        <v>44439</v>
      </c>
      <c r="H3" s="49" t="s">
        <v>10</v>
      </c>
      <c r="I3" s="152" t="s">
        <v>303</v>
      </c>
    </row>
    <row r="4" customFormat="false" ht="18.6" hidden="false" customHeight="true" outlineLevel="0" collapsed="false">
      <c r="A4" s="150"/>
      <c r="B4" s="135" t="s">
        <v>33</v>
      </c>
      <c r="C4" s="17" t="s">
        <v>304</v>
      </c>
      <c r="D4" s="153" t="n">
        <v>1687.1</v>
      </c>
      <c r="E4" s="50" t="s">
        <v>235</v>
      </c>
      <c r="F4" s="14" t="n">
        <v>44428</v>
      </c>
      <c r="G4" s="22" t="n">
        <v>44439</v>
      </c>
      <c r="H4" s="49" t="s">
        <v>10</v>
      </c>
    </row>
    <row r="5" customFormat="false" ht="18.6" hidden="false" customHeight="true" outlineLevel="0" collapsed="false">
      <c r="A5" s="150"/>
      <c r="B5" s="135" t="s">
        <v>104</v>
      </c>
      <c r="C5" s="17" t="s">
        <v>305</v>
      </c>
      <c r="D5" s="154" t="n">
        <v>540.3</v>
      </c>
      <c r="E5" s="50" t="s">
        <v>117</v>
      </c>
      <c r="F5" s="19" t="n">
        <v>44438</v>
      </c>
      <c r="G5" s="22" t="n">
        <v>44439</v>
      </c>
      <c r="H5" s="49" t="s">
        <v>10</v>
      </c>
    </row>
    <row r="6" customFormat="false" ht="18.6" hidden="false" customHeight="true" outlineLevel="0" collapsed="false">
      <c r="A6" s="150"/>
      <c r="B6" s="155" t="s">
        <v>104</v>
      </c>
      <c r="C6" s="156" t="s">
        <v>306</v>
      </c>
      <c r="D6" s="157" t="n">
        <v>17.06</v>
      </c>
      <c r="E6" s="158" t="s">
        <v>117</v>
      </c>
      <c r="F6" s="159" t="n">
        <v>44438</v>
      </c>
      <c r="G6" s="22" t="n">
        <v>44439</v>
      </c>
      <c r="H6" s="49" t="s">
        <v>10</v>
      </c>
    </row>
    <row r="7" customFormat="false" ht="18.6" hidden="false" customHeight="true" outlineLevel="0" collapsed="false">
      <c r="A7" s="150"/>
      <c r="B7" s="160" t="s">
        <v>307</v>
      </c>
      <c r="C7" s="156" t="s">
        <v>308</v>
      </c>
      <c r="D7" s="157" t="n">
        <v>92.69</v>
      </c>
      <c r="E7" s="158" t="s">
        <v>117</v>
      </c>
      <c r="F7" s="159" t="n">
        <v>44438</v>
      </c>
      <c r="G7" s="22" t="n">
        <v>44439</v>
      </c>
      <c r="H7" s="49" t="s">
        <v>10</v>
      </c>
    </row>
    <row r="8" customFormat="false" ht="18.6" hidden="false" customHeight="true" outlineLevel="0" collapsed="false">
      <c r="A8" s="150"/>
      <c r="B8" s="136" t="s">
        <v>309</v>
      </c>
      <c r="C8" s="17" t="s">
        <v>310</v>
      </c>
      <c r="D8" s="154" t="n">
        <v>438</v>
      </c>
      <c r="E8" s="50" t="s">
        <v>311</v>
      </c>
      <c r="F8" s="19" t="n">
        <v>44438</v>
      </c>
      <c r="G8" s="22" t="n">
        <v>44438</v>
      </c>
      <c r="H8" s="49" t="s">
        <v>10</v>
      </c>
    </row>
    <row r="9" customFormat="false" ht="18.6" hidden="false" customHeight="true" outlineLevel="0" collapsed="false">
      <c r="A9" s="150"/>
      <c r="B9" s="136" t="s">
        <v>257</v>
      </c>
      <c r="C9" s="17" t="s">
        <v>312</v>
      </c>
      <c r="D9" s="154" t="n">
        <v>1337.54</v>
      </c>
      <c r="E9" s="50" t="s">
        <v>141</v>
      </c>
      <c r="F9" s="19" t="n">
        <v>44439</v>
      </c>
      <c r="G9" s="22" t="n">
        <v>44438</v>
      </c>
      <c r="H9" s="49" t="s">
        <v>10</v>
      </c>
    </row>
    <row r="10" customFormat="false" ht="18.6" hidden="false" customHeight="true" outlineLevel="0" collapsed="false">
      <c r="A10" s="150"/>
      <c r="B10" s="136" t="s">
        <v>68</v>
      </c>
      <c r="C10" s="17" t="s">
        <v>313</v>
      </c>
      <c r="D10" s="154" t="n">
        <v>4127.88</v>
      </c>
      <c r="E10" s="50" t="s">
        <v>117</v>
      </c>
      <c r="F10" s="19" t="n">
        <v>44439</v>
      </c>
      <c r="G10" s="22" t="n">
        <v>44439</v>
      </c>
      <c r="H10" s="49" t="s">
        <v>10</v>
      </c>
    </row>
    <row r="11" customFormat="false" ht="18.6" hidden="false" customHeight="true" outlineLevel="0" collapsed="false">
      <c r="A11" s="150"/>
      <c r="B11" s="136" t="s">
        <v>69</v>
      </c>
      <c r="C11" s="17" t="s">
        <v>314</v>
      </c>
      <c r="D11" s="154" t="n">
        <v>-3096</v>
      </c>
      <c r="E11" s="50" t="s">
        <v>141</v>
      </c>
      <c r="F11" s="19" t="n">
        <v>44439</v>
      </c>
      <c r="G11" s="22" t="n">
        <v>44439</v>
      </c>
      <c r="H11" s="49" t="s">
        <v>10</v>
      </c>
    </row>
    <row r="12" customFormat="false" ht="18.6" hidden="false" customHeight="true" outlineLevel="0" collapsed="false">
      <c r="A12" s="150"/>
      <c r="B12" s="136" t="s">
        <v>69</v>
      </c>
      <c r="C12" s="17" t="s">
        <v>315</v>
      </c>
      <c r="D12" s="161" t="n">
        <v>127.44</v>
      </c>
      <c r="E12" s="162" t="s">
        <v>117</v>
      </c>
      <c r="F12" s="19" t="n">
        <v>44439</v>
      </c>
      <c r="G12" s="22" t="n">
        <v>44439</v>
      </c>
      <c r="H12" s="163" t="s">
        <v>10</v>
      </c>
    </row>
    <row r="13" customFormat="false" ht="18.6" hidden="false" customHeight="true" outlineLevel="0" collapsed="false">
      <c r="A13" s="150"/>
      <c r="B13" s="136" t="s">
        <v>69</v>
      </c>
      <c r="C13" s="17" t="n">
        <v>10710538</v>
      </c>
      <c r="D13" s="164" t="n">
        <v>773.46</v>
      </c>
      <c r="E13" s="165" t="s">
        <v>141</v>
      </c>
      <c r="F13" s="19" t="n">
        <v>44439</v>
      </c>
      <c r="G13" s="22" t="n">
        <v>44439</v>
      </c>
      <c r="H13" s="163" t="s">
        <v>10</v>
      </c>
    </row>
    <row r="14" customFormat="false" ht="18.6" hidden="false" customHeight="true" outlineLevel="0" collapsed="false">
      <c r="A14" s="150"/>
      <c r="B14" s="136" t="s">
        <v>69</v>
      </c>
      <c r="C14" s="17" t="s">
        <v>316</v>
      </c>
      <c r="D14" s="154" t="n">
        <v>5851.7</v>
      </c>
      <c r="E14" s="50" t="s">
        <v>235</v>
      </c>
      <c r="F14" s="19" t="n">
        <v>44439</v>
      </c>
      <c r="G14" s="22" t="n">
        <v>44439</v>
      </c>
      <c r="H14" s="49" t="s">
        <v>10</v>
      </c>
    </row>
    <row r="15" customFormat="false" ht="18.6" hidden="false" customHeight="true" outlineLevel="0" collapsed="false">
      <c r="A15" s="150"/>
      <c r="B15" s="136" t="s">
        <v>317</v>
      </c>
      <c r="C15" s="17" t="s">
        <v>318</v>
      </c>
      <c r="D15" s="154" t="n">
        <v>77.01</v>
      </c>
      <c r="E15" s="50"/>
      <c r="F15" s="19" t="n">
        <v>44439</v>
      </c>
      <c r="G15" s="22" t="n">
        <v>44439</v>
      </c>
      <c r="H15" s="49" t="s">
        <v>10</v>
      </c>
    </row>
    <row r="16" customFormat="false" ht="18.6" hidden="false" customHeight="true" outlineLevel="0" collapsed="false">
      <c r="A16" s="150"/>
      <c r="B16" s="141" t="s">
        <v>317</v>
      </c>
      <c r="C16" s="166" t="s">
        <v>319</v>
      </c>
      <c r="D16" s="167" t="n">
        <v>2690.31</v>
      </c>
      <c r="E16" s="168" t="s">
        <v>245</v>
      </c>
      <c r="F16" s="169" t="n">
        <v>44439</v>
      </c>
      <c r="G16" s="170"/>
      <c r="H16" s="146"/>
    </row>
    <row r="17" customFormat="false" ht="18.6" hidden="false" customHeight="true" outlineLevel="0" collapsed="false">
      <c r="A17" s="150"/>
      <c r="B17" s="136" t="s">
        <v>317</v>
      </c>
      <c r="C17" s="17" t="s">
        <v>320</v>
      </c>
      <c r="D17" s="154" t="n">
        <v>430.22</v>
      </c>
      <c r="E17" s="50" t="s">
        <v>141</v>
      </c>
      <c r="F17" s="19" t="n">
        <v>44439</v>
      </c>
      <c r="G17" s="22" t="n">
        <v>44439</v>
      </c>
      <c r="H17" s="49" t="s">
        <v>10</v>
      </c>
    </row>
    <row r="18" customFormat="false" ht="18.6" hidden="false" customHeight="true" outlineLevel="0" collapsed="false">
      <c r="A18" s="150"/>
      <c r="B18" s="141" t="s">
        <v>317</v>
      </c>
      <c r="C18" s="166" t="s">
        <v>321</v>
      </c>
      <c r="D18" s="167" t="n">
        <v>3360.87</v>
      </c>
      <c r="E18" s="168" t="s">
        <v>322</v>
      </c>
      <c r="F18" s="169" t="n">
        <v>44439</v>
      </c>
      <c r="G18" s="170"/>
      <c r="H18" s="146"/>
    </row>
    <row r="19" customFormat="false" ht="18.6" hidden="false" customHeight="true" outlineLevel="0" collapsed="false">
      <c r="A19" s="150"/>
      <c r="B19" s="136" t="s">
        <v>317</v>
      </c>
      <c r="C19" s="17" t="s">
        <v>323</v>
      </c>
      <c r="D19" s="154" t="n">
        <v>544.78</v>
      </c>
      <c r="E19" s="50" t="s">
        <v>141</v>
      </c>
      <c r="F19" s="19" t="n">
        <v>44439</v>
      </c>
      <c r="G19" s="22" t="n">
        <v>44439</v>
      </c>
      <c r="H19" s="49" t="s">
        <v>10</v>
      </c>
    </row>
    <row r="20" customFormat="false" ht="18" hidden="false" customHeight="true" outlineLevel="0" collapsed="false">
      <c r="A20" s="150"/>
      <c r="B20" s="136" t="s">
        <v>317</v>
      </c>
      <c r="C20" s="17" t="s">
        <v>324</v>
      </c>
      <c r="D20" s="154" t="n">
        <v>96.13</v>
      </c>
      <c r="E20" s="50" t="s">
        <v>325</v>
      </c>
      <c r="F20" s="19" t="n">
        <v>44439</v>
      </c>
      <c r="G20" s="22" t="n">
        <v>44439</v>
      </c>
      <c r="H20" s="49" t="s">
        <v>10</v>
      </c>
    </row>
    <row r="21" customFormat="false" ht="18" hidden="false" customHeight="true" outlineLevel="0" collapsed="false">
      <c r="A21" s="150"/>
      <c r="B21" s="136" t="s">
        <v>317</v>
      </c>
      <c r="C21" s="17" t="s">
        <v>326</v>
      </c>
      <c r="D21" s="154" t="n">
        <v>1066.56</v>
      </c>
      <c r="E21" s="50" t="s">
        <v>322</v>
      </c>
      <c r="F21" s="19" t="n">
        <v>44439</v>
      </c>
      <c r="G21" s="22" t="n">
        <v>44439</v>
      </c>
      <c r="H21" s="49" t="s">
        <v>10</v>
      </c>
    </row>
    <row r="22" customFormat="false" ht="18" hidden="false" customHeight="true" outlineLevel="0" collapsed="false">
      <c r="A22" s="150"/>
      <c r="B22" s="136" t="s">
        <v>317</v>
      </c>
      <c r="C22" s="17" t="s">
        <v>327</v>
      </c>
      <c r="D22" s="154" t="n">
        <v>3954.07</v>
      </c>
      <c r="E22" s="50"/>
      <c r="F22" s="19" t="n">
        <v>44439</v>
      </c>
      <c r="G22" s="22" t="n">
        <v>44439</v>
      </c>
      <c r="H22" s="49" t="s">
        <v>10</v>
      </c>
    </row>
    <row r="23" customFormat="false" ht="18" hidden="false" customHeight="true" outlineLevel="0" collapsed="false">
      <c r="A23" s="150"/>
      <c r="B23" s="136" t="s">
        <v>317</v>
      </c>
      <c r="C23" s="17" t="s">
        <v>328</v>
      </c>
      <c r="D23" s="154" t="n">
        <v>1892.37</v>
      </c>
      <c r="E23" s="50" t="s">
        <v>329</v>
      </c>
      <c r="F23" s="19" t="n">
        <v>44439</v>
      </c>
      <c r="G23" s="22" t="n">
        <v>44439</v>
      </c>
      <c r="H23" s="49" t="s">
        <v>10</v>
      </c>
    </row>
    <row r="24" customFormat="false" ht="18" hidden="false" customHeight="true" outlineLevel="0" collapsed="false">
      <c r="A24" s="150"/>
      <c r="B24" s="136" t="s">
        <v>65</v>
      </c>
      <c r="C24" s="17" t="s">
        <v>330</v>
      </c>
      <c r="D24" s="154" t="n">
        <v>321.17</v>
      </c>
      <c r="E24" s="50" t="s">
        <v>331</v>
      </c>
      <c r="F24" s="19" t="n">
        <v>44439</v>
      </c>
      <c r="G24" s="22" t="n">
        <v>44439</v>
      </c>
      <c r="H24" s="49" t="s">
        <v>10</v>
      </c>
    </row>
    <row r="25" customFormat="false" ht="18" hidden="false" customHeight="true" outlineLevel="0" collapsed="false">
      <c r="A25" s="150"/>
      <c r="B25" s="136" t="s">
        <v>70</v>
      </c>
      <c r="C25" s="17" t="s">
        <v>332</v>
      </c>
      <c r="D25" s="154" t="n">
        <v>50.64</v>
      </c>
      <c r="E25" s="50" t="s">
        <v>235</v>
      </c>
      <c r="F25" s="19" t="n">
        <v>44439</v>
      </c>
      <c r="G25" s="22" t="n">
        <v>44439</v>
      </c>
      <c r="H25" s="49" t="s">
        <v>10</v>
      </c>
    </row>
    <row r="26" customFormat="false" ht="18" hidden="false" customHeight="true" outlineLevel="0" collapsed="false">
      <c r="A26" s="150"/>
      <c r="B26" s="136" t="s">
        <v>333</v>
      </c>
      <c r="C26" s="17" t="s">
        <v>334</v>
      </c>
      <c r="D26" s="154" t="n">
        <v>621.96</v>
      </c>
      <c r="E26" s="50" t="s">
        <v>250</v>
      </c>
      <c r="F26" s="19" t="n">
        <v>44439</v>
      </c>
      <c r="G26" s="22" t="n">
        <v>44441</v>
      </c>
      <c r="H26" s="49" t="s">
        <v>10</v>
      </c>
    </row>
    <row r="27" customFormat="false" ht="18" hidden="false" customHeight="true" outlineLevel="0" collapsed="false">
      <c r="A27" s="150"/>
      <c r="B27" s="136" t="s">
        <v>335</v>
      </c>
      <c r="C27" s="17" t="s">
        <v>336</v>
      </c>
      <c r="D27" s="154" t="n">
        <v>11227.26</v>
      </c>
      <c r="E27" s="50" t="s">
        <v>235</v>
      </c>
      <c r="F27" s="19" t="n">
        <v>44439</v>
      </c>
      <c r="G27" s="22" t="n">
        <v>44439</v>
      </c>
      <c r="H27" s="49" t="s">
        <v>10</v>
      </c>
    </row>
    <row r="28" customFormat="false" ht="18" hidden="false" customHeight="true" outlineLevel="0" collapsed="false">
      <c r="A28" s="150"/>
      <c r="B28" s="136" t="s">
        <v>335</v>
      </c>
      <c r="C28" s="17" t="s">
        <v>337</v>
      </c>
      <c r="D28" s="154" t="n">
        <v>8167.8</v>
      </c>
      <c r="E28" s="50" t="s">
        <v>322</v>
      </c>
      <c r="F28" s="19" t="n">
        <v>44439</v>
      </c>
      <c r="G28" s="22" t="n">
        <v>44439</v>
      </c>
      <c r="H28" s="49" t="s">
        <v>10</v>
      </c>
    </row>
    <row r="29" customFormat="false" ht="18.6" hidden="false" customHeight="true" outlineLevel="0" collapsed="false">
      <c r="A29" s="150"/>
      <c r="B29" s="136" t="s">
        <v>335</v>
      </c>
      <c r="C29" s="17" t="s">
        <v>338</v>
      </c>
      <c r="D29" s="154" t="n">
        <v>13577.22</v>
      </c>
      <c r="E29" s="50" t="s">
        <v>339</v>
      </c>
      <c r="F29" s="19" t="n">
        <v>44439</v>
      </c>
      <c r="G29" s="22" t="n">
        <v>44439</v>
      </c>
      <c r="H29" s="49" t="s">
        <v>10</v>
      </c>
    </row>
    <row r="30" customFormat="false" ht="18.6" hidden="false" customHeight="true" outlineLevel="0" collapsed="false">
      <c r="A30" s="150"/>
      <c r="B30" s="136" t="s">
        <v>335</v>
      </c>
      <c r="C30" s="17" t="s">
        <v>340</v>
      </c>
      <c r="D30" s="154" t="n">
        <v>231.36</v>
      </c>
      <c r="E30" s="50" t="s">
        <v>250</v>
      </c>
      <c r="F30" s="19" t="n">
        <v>44439</v>
      </c>
      <c r="G30" s="22" t="n">
        <v>44439</v>
      </c>
      <c r="H30" s="49" t="s">
        <v>10</v>
      </c>
    </row>
    <row r="31" customFormat="false" ht="18.6" hidden="false" customHeight="true" outlineLevel="0" collapsed="false">
      <c r="A31" s="150"/>
      <c r="B31" s="136" t="s">
        <v>341</v>
      </c>
      <c r="C31" s="17" t="s">
        <v>342</v>
      </c>
      <c r="D31" s="154" t="n">
        <v>74.48</v>
      </c>
      <c r="E31" s="50" t="s">
        <v>117</v>
      </c>
      <c r="F31" s="19" t="n">
        <v>44439</v>
      </c>
      <c r="G31" s="22" t="n">
        <v>44439</v>
      </c>
      <c r="H31" s="49" t="s">
        <v>10</v>
      </c>
    </row>
    <row r="32" customFormat="false" ht="18.6" hidden="false" customHeight="true" outlineLevel="0" collapsed="false">
      <c r="A32" s="150"/>
      <c r="B32" s="136"/>
      <c r="C32" s="17"/>
      <c r="D32" s="154"/>
      <c r="E32" s="50"/>
      <c r="F32" s="19"/>
      <c r="G32" s="22"/>
      <c r="H32" s="49"/>
    </row>
    <row r="33" customFormat="false" ht="18.6" hidden="false" customHeight="true" outlineLevel="0" collapsed="false">
      <c r="A33" s="150"/>
      <c r="B33" s="136"/>
      <c r="C33" s="17"/>
      <c r="D33" s="154"/>
      <c r="E33" s="50"/>
      <c r="F33" s="19"/>
      <c r="G33" s="51"/>
      <c r="H33" s="52"/>
    </row>
    <row r="34" customFormat="false" ht="18.6" hidden="false" customHeight="true" outlineLevel="0" collapsed="false">
      <c r="A34" s="150"/>
      <c r="B34" s="171" t="s">
        <v>343</v>
      </c>
      <c r="C34" s="171"/>
      <c r="D34" s="172" t="n">
        <f aca="false">SUM(D3:D33)</f>
        <v>60440.63</v>
      </c>
      <c r="E34" s="173"/>
      <c r="F34" s="174"/>
      <c r="G34" s="175"/>
      <c r="H34" s="54"/>
    </row>
    <row r="35" customFormat="false" ht="8.25" hidden="false" customHeight="true" outlineLevel="0" collapsed="false">
      <c r="A35" s="176"/>
      <c r="B35" s="177"/>
      <c r="C35" s="177"/>
      <c r="D35" s="178"/>
      <c r="E35" s="179"/>
      <c r="F35" s="180"/>
      <c r="G35" s="181"/>
      <c r="H35" s="62"/>
    </row>
    <row r="36" customFormat="false" ht="18.6" hidden="false" customHeight="true" outlineLevel="0" collapsed="false">
      <c r="A36" s="182" t="s">
        <v>35</v>
      </c>
      <c r="B36" s="139" t="s">
        <v>344</v>
      </c>
      <c r="C36" s="29"/>
      <c r="D36" s="183" t="n">
        <f aca="false">402.57+348.44</f>
        <v>751.01</v>
      </c>
      <c r="E36" s="64"/>
      <c r="F36" s="34" t="n">
        <v>44409</v>
      </c>
      <c r="G36" s="31"/>
      <c r="H36" s="65" t="s">
        <v>10</v>
      </c>
    </row>
    <row r="37" customFormat="false" ht="18.6" hidden="false" customHeight="true" outlineLevel="0" collapsed="false">
      <c r="A37" s="182"/>
      <c r="B37" s="136" t="s">
        <v>87</v>
      </c>
      <c r="C37" s="17" t="s">
        <v>345</v>
      </c>
      <c r="D37" s="183" t="n">
        <v>1024.68</v>
      </c>
      <c r="E37" s="50" t="s">
        <v>212</v>
      </c>
      <c r="F37" s="19" t="n">
        <v>44418</v>
      </c>
      <c r="G37" s="22" t="n">
        <v>44418</v>
      </c>
      <c r="H37" s="65" t="s">
        <v>10</v>
      </c>
    </row>
    <row r="38" customFormat="false" ht="18.6" hidden="false" customHeight="true" outlineLevel="0" collapsed="false">
      <c r="A38" s="182"/>
      <c r="B38" s="136" t="s">
        <v>266</v>
      </c>
      <c r="C38" s="17" t="s">
        <v>346</v>
      </c>
      <c r="D38" s="154" t="n">
        <v>1063.2</v>
      </c>
      <c r="E38" s="50" t="s">
        <v>347</v>
      </c>
      <c r="F38" s="19" t="n">
        <v>44419</v>
      </c>
      <c r="G38" s="22"/>
      <c r="H38" s="65" t="s">
        <v>10</v>
      </c>
    </row>
    <row r="39" customFormat="false" ht="18.6" hidden="false" customHeight="true" outlineLevel="0" collapsed="false">
      <c r="A39" s="182"/>
      <c r="B39" s="136" t="s">
        <v>348</v>
      </c>
      <c r="C39" s="17" t="s">
        <v>349</v>
      </c>
      <c r="D39" s="154" t="n">
        <v>60</v>
      </c>
      <c r="E39" s="50"/>
      <c r="F39" s="19" t="n">
        <v>44421</v>
      </c>
      <c r="G39" s="22" t="n">
        <v>44421</v>
      </c>
      <c r="H39" s="65" t="s">
        <v>10</v>
      </c>
    </row>
    <row r="40" customFormat="false" ht="18.6" hidden="false" customHeight="true" outlineLevel="0" collapsed="false">
      <c r="A40" s="182"/>
      <c r="B40" s="136" t="s">
        <v>87</v>
      </c>
      <c r="C40" s="17" t="s">
        <v>350</v>
      </c>
      <c r="D40" s="154" t="n">
        <v>833.97</v>
      </c>
      <c r="E40" s="50" t="s">
        <v>212</v>
      </c>
      <c r="F40" s="19" t="n">
        <v>44433</v>
      </c>
      <c r="G40" s="22" t="n">
        <v>44433</v>
      </c>
      <c r="H40" s="65" t="s">
        <v>10</v>
      </c>
    </row>
    <row r="41" customFormat="false" ht="18.6" hidden="false" customHeight="true" outlineLevel="0" collapsed="false">
      <c r="A41" s="182"/>
      <c r="B41" s="136" t="s">
        <v>351</v>
      </c>
      <c r="C41" s="17" t="s">
        <v>352</v>
      </c>
      <c r="D41" s="154" t="n">
        <v>19132</v>
      </c>
      <c r="E41" s="50" t="s">
        <v>353</v>
      </c>
      <c r="F41" s="19" t="n">
        <v>44423</v>
      </c>
      <c r="G41" s="22" t="n">
        <v>44425</v>
      </c>
      <c r="H41" s="65" t="s">
        <v>10</v>
      </c>
    </row>
    <row r="42" customFormat="false" ht="18.6" hidden="false" customHeight="true" outlineLevel="0" collapsed="false">
      <c r="A42" s="182"/>
      <c r="B42" s="136" t="s">
        <v>354</v>
      </c>
      <c r="C42" s="17"/>
      <c r="D42" s="154" t="n">
        <v>8612</v>
      </c>
      <c r="E42" s="50" t="s">
        <v>355</v>
      </c>
      <c r="F42" s="19" t="n">
        <v>44423</v>
      </c>
      <c r="G42" s="22" t="n">
        <v>44425</v>
      </c>
      <c r="H42" s="65" t="s">
        <v>10</v>
      </c>
    </row>
    <row r="43" customFormat="false" ht="18.6" hidden="false" customHeight="true" outlineLevel="0" collapsed="false">
      <c r="A43" s="182"/>
      <c r="B43" s="136" t="s">
        <v>356</v>
      </c>
      <c r="C43" s="17" t="s">
        <v>357</v>
      </c>
      <c r="D43" s="154" t="n">
        <v>49.2</v>
      </c>
      <c r="E43" s="50" t="s">
        <v>358</v>
      </c>
      <c r="F43" s="19" t="n">
        <v>44428</v>
      </c>
      <c r="G43" s="22" t="n">
        <v>44428</v>
      </c>
      <c r="H43" s="65" t="s">
        <v>10</v>
      </c>
    </row>
    <row r="44" customFormat="false" ht="18.6" hidden="false" customHeight="true" outlineLevel="0" collapsed="false">
      <c r="A44" s="182"/>
      <c r="B44" s="136" t="s">
        <v>177</v>
      </c>
      <c r="C44" s="17"/>
      <c r="D44" s="154" t="n">
        <v>1911.68</v>
      </c>
      <c r="E44" s="50" t="s">
        <v>359</v>
      </c>
      <c r="F44" s="19" t="n">
        <v>44428</v>
      </c>
      <c r="G44" s="22" t="n">
        <v>44435</v>
      </c>
      <c r="H44" s="65" t="s">
        <v>10</v>
      </c>
    </row>
    <row r="45" customFormat="false" ht="18.6" hidden="false" customHeight="true" outlineLevel="0" collapsed="false">
      <c r="A45" s="182"/>
      <c r="B45" s="140"/>
      <c r="C45" s="70"/>
      <c r="D45" s="154"/>
      <c r="E45" s="72"/>
      <c r="F45" s="73"/>
      <c r="G45" s="51"/>
      <c r="H45" s="65"/>
    </row>
    <row r="46" customFormat="false" ht="18.6" hidden="false" customHeight="true" outlineLevel="0" collapsed="false">
      <c r="A46" s="182"/>
      <c r="B46" s="140" t="s">
        <v>40</v>
      </c>
      <c r="C46" s="70" t="s">
        <v>360</v>
      </c>
      <c r="D46" s="154" t="n">
        <v>1164</v>
      </c>
      <c r="E46" s="72" t="s">
        <v>361</v>
      </c>
      <c r="F46" s="73" t="n">
        <v>44433</v>
      </c>
      <c r="G46" s="51" t="n">
        <v>44435</v>
      </c>
      <c r="H46" s="65" t="s">
        <v>10</v>
      </c>
    </row>
    <row r="47" customFormat="false" ht="18.6" hidden="false" customHeight="true" outlineLevel="0" collapsed="false">
      <c r="A47" s="182"/>
      <c r="B47" s="140" t="s">
        <v>276</v>
      </c>
      <c r="C47" s="70" t="s">
        <v>362</v>
      </c>
      <c r="D47" s="154" t="n">
        <v>10.16</v>
      </c>
      <c r="E47" s="72" t="s">
        <v>363</v>
      </c>
      <c r="F47" s="73" t="n">
        <v>44433</v>
      </c>
      <c r="G47" s="51" t="n">
        <v>44433</v>
      </c>
      <c r="H47" s="65" t="s">
        <v>10</v>
      </c>
    </row>
    <row r="48" customFormat="false" ht="18.6" hidden="false" customHeight="true" outlineLevel="0" collapsed="false">
      <c r="A48" s="182"/>
      <c r="B48" s="140" t="s">
        <v>179</v>
      </c>
      <c r="C48" s="70"/>
      <c r="D48" s="154" t="n">
        <v>1297.66</v>
      </c>
      <c r="E48" s="72" t="s">
        <v>359</v>
      </c>
      <c r="F48" s="73" t="n">
        <v>44435</v>
      </c>
      <c r="G48" s="51" t="n">
        <v>44428</v>
      </c>
      <c r="H48" s="65" t="s">
        <v>10</v>
      </c>
    </row>
    <row r="49" customFormat="false" ht="18.6" hidden="false" customHeight="true" outlineLevel="0" collapsed="false">
      <c r="A49" s="182"/>
      <c r="B49" s="140" t="s">
        <v>181</v>
      </c>
      <c r="C49" s="70" t="s">
        <v>364</v>
      </c>
      <c r="D49" s="154" t="n">
        <v>1156.3</v>
      </c>
      <c r="E49" s="72" t="s">
        <v>212</v>
      </c>
      <c r="F49" s="73" t="n">
        <v>44439</v>
      </c>
      <c r="G49" s="51" t="n">
        <v>44439</v>
      </c>
      <c r="H49" s="65" t="s">
        <v>10</v>
      </c>
    </row>
    <row r="50" customFormat="false" ht="18.6" hidden="false" customHeight="true" outlineLevel="0" collapsed="false">
      <c r="A50" s="182"/>
      <c r="B50" s="140" t="s">
        <v>282</v>
      </c>
      <c r="C50" s="70" t="s">
        <v>365</v>
      </c>
      <c r="D50" s="154" t="n">
        <v>796.49</v>
      </c>
      <c r="E50" s="184" t="s">
        <v>235</v>
      </c>
      <c r="F50" s="73" t="n">
        <v>44439</v>
      </c>
      <c r="G50" s="51"/>
      <c r="H50" s="185" t="s">
        <v>10</v>
      </c>
    </row>
    <row r="51" customFormat="false" ht="18.6" hidden="false" customHeight="true" outlineLevel="0" collapsed="false">
      <c r="A51" s="182"/>
      <c r="B51" s="136" t="s">
        <v>366</v>
      </c>
      <c r="C51" s="70" t="s">
        <v>367</v>
      </c>
      <c r="D51" s="186" t="n">
        <v>258.72</v>
      </c>
      <c r="E51" s="72"/>
      <c r="F51" s="19" t="n">
        <v>44438</v>
      </c>
      <c r="G51" s="51" t="n">
        <v>44439</v>
      </c>
      <c r="H51" s="65" t="s">
        <v>10</v>
      </c>
    </row>
    <row r="52" customFormat="false" ht="18.6" hidden="false" customHeight="true" outlineLevel="0" collapsed="false">
      <c r="A52" s="182"/>
      <c r="B52" s="136" t="s">
        <v>368</v>
      </c>
      <c r="C52" s="70" t="s">
        <v>369</v>
      </c>
      <c r="D52" s="186" t="n">
        <v>678.22</v>
      </c>
      <c r="E52" s="72"/>
      <c r="F52" s="19" t="n">
        <v>44426</v>
      </c>
      <c r="G52" s="51" t="n">
        <v>44426</v>
      </c>
      <c r="H52" s="65" t="s">
        <v>10</v>
      </c>
    </row>
    <row r="53" customFormat="false" ht="18.6" hidden="false" customHeight="true" outlineLevel="0" collapsed="false">
      <c r="A53" s="182"/>
      <c r="B53" s="140" t="s">
        <v>273</v>
      </c>
      <c r="C53" s="70" t="s">
        <v>370</v>
      </c>
      <c r="D53" s="186" t="n">
        <v>993.9</v>
      </c>
      <c r="E53" s="72" t="s">
        <v>371</v>
      </c>
      <c r="F53" s="73" t="n">
        <v>44418</v>
      </c>
      <c r="G53" s="51" t="n">
        <v>44438</v>
      </c>
      <c r="H53" s="187" t="s">
        <v>10</v>
      </c>
    </row>
    <row r="54" customFormat="false" ht="18.6" hidden="false" customHeight="true" outlineLevel="0" collapsed="false">
      <c r="A54" s="182"/>
      <c r="B54" s="140"/>
      <c r="C54" s="70"/>
      <c r="D54" s="186"/>
      <c r="E54" s="72"/>
      <c r="F54" s="73"/>
      <c r="G54" s="51"/>
      <c r="H54" s="187"/>
    </row>
    <row r="55" customFormat="false" ht="18.6" hidden="false" customHeight="true" outlineLevel="0" collapsed="false">
      <c r="A55" s="182"/>
      <c r="B55" s="171" t="s">
        <v>372</v>
      </c>
      <c r="C55" s="171"/>
      <c r="D55" s="172" t="n">
        <f aca="false">SUM(D36:D51)</f>
        <v>38121.07</v>
      </c>
      <c r="E55" s="173"/>
      <c r="F55" s="174"/>
      <c r="G55" s="175"/>
      <c r="H55" s="54"/>
    </row>
    <row r="56" customFormat="false" ht="10.5" hidden="false" customHeight="true" outlineLevel="0" collapsed="false">
      <c r="A56" s="188"/>
      <c r="B56" s="177"/>
      <c r="C56" s="177"/>
      <c r="D56" s="178"/>
      <c r="E56" s="179"/>
      <c r="F56" s="180"/>
      <c r="G56" s="181"/>
      <c r="H56" s="62"/>
    </row>
    <row r="57" customFormat="false" ht="18.6" hidden="false" customHeight="true" outlineLevel="0" collapsed="false">
      <c r="A57" s="120" t="s">
        <v>42</v>
      </c>
      <c r="B57" s="189" t="s">
        <v>373</v>
      </c>
      <c r="C57" s="190"/>
      <c r="D57" s="191" t="n">
        <v>600</v>
      </c>
      <c r="E57" s="192"/>
      <c r="F57" s="193" t="n">
        <v>44413</v>
      </c>
      <c r="G57" s="194" t="n">
        <v>44420</v>
      </c>
      <c r="H57" s="195" t="s">
        <v>10</v>
      </c>
    </row>
    <row r="58" customFormat="false" ht="18.6" hidden="false" customHeight="true" outlineLevel="0" collapsed="false">
      <c r="A58" s="120"/>
      <c r="B58" s="136" t="s">
        <v>374</v>
      </c>
      <c r="C58" s="29"/>
      <c r="D58" s="183" t="n">
        <v>940</v>
      </c>
      <c r="E58" s="64" t="s">
        <v>375</v>
      </c>
      <c r="F58" s="19" t="n">
        <v>44413</v>
      </c>
      <c r="G58" s="22" t="n">
        <v>44411</v>
      </c>
      <c r="H58" s="65" t="s">
        <v>10</v>
      </c>
    </row>
    <row r="59" customFormat="false" ht="18.6" hidden="false" customHeight="true" outlineLevel="0" collapsed="false">
      <c r="A59" s="120"/>
      <c r="B59" s="136" t="s">
        <v>376</v>
      </c>
      <c r="C59" s="12"/>
      <c r="D59" s="151" t="n">
        <v>590</v>
      </c>
      <c r="E59" s="48" t="s">
        <v>377</v>
      </c>
      <c r="F59" s="19" t="n">
        <v>44413</v>
      </c>
      <c r="G59" s="51" t="n">
        <v>44420</v>
      </c>
      <c r="H59" s="65" t="s">
        <v>10</v>
      </c>
    </row>
    <row r="60" customFormat="false" ht="18.6" hidden="false" customHeight="true" outlineLevel="0" collapsed="false">
      <c r="A60" s="120"/>
      <c r="B60" s="136" t="s">
        <v>378</v>
      </c>
      <c r="C60" s="17" t="s">
        <v>379</v>
      </c>
      <c r="D60" s="154" t="n">
        <v>479.74</v>
      </c>
      <c r="E60" s="50" t="s">
        <v>380</v>
      </c>
      <c r="F60" s="19" t="n">
        <v>44418</v>
      </c>
      <c r="G60" s="51"/>
      <c r="H60" s="65"/>
    </row>
    <row r="61" customFormat="false" ht="18.6" hidden="false" customHeight="true" outlineLevel="0" collapsed="false">
      <c r="A61" s="120"/>
      <c r="B61" s="136" t="s">
        <v>381</v>
      </c>
      <c r="C61" s="17" t="s">
        <v>382</v>
      </c>
      <c r="D61" s="154" t="n">
        <v>6000</v>
      </c>
      <c r="E61" s="50" t="s">
        <v>235</v>
      </c>
      <c r="F61" s="19" t="n">
        <v>44418</v>
      </c>
      <c r="G61" s="51" t="n">
        <v>44418</v>
      </c>
      <c r="H61" s="65" t="s">
        <v>10</v>
      </c>
    </row>
    <row r="62" customFormat="false" ht="18.6" hidden="false" customHeight="true" outlineLevel="0" collapsed="false">
      <c r="A62" s="120"/>
      <c r="B62" s="136" t="s">
        <v>383</v>
      </c>
      <c r="C62" s="70" t="s">
        <v>384</v>
      </c>
      <c r="D62" s="186" t="n">
        <v>5000</v>
      </c>
      <c r="E62" s="72" t="s">
        <v>160</v>
      </c>
      <c r="F62" s="19" t="n">
        <v>44420</v>
      </c>
      <c r="G62" s="51" t="n">
        <v>44420</v>
      </c>
      <c r="H62" s="65" t="s">
        <v>10</v>
      </c>
    </row>
    <row r="63" customFormat="false" ht="18.6" hidden="false" customHeight="true" outlineLevel="0" collapsed="false">
      <c r="A63" s="120"/>
      <c r="B63" s="136" t="s">
        <v>43</v>
      </c>
      <c r="C63" s="70" t="s">
        <v>385</v>
      </c>
      <c r="D63" s="186" t="n">
        <v>2863.5</v>
      </c>
      <c r="E63" s="72" t="s">
        <v>212</v>
      </c>
      <c r="F63" s="19" t="n">
        <v>44423</v>
      </c>
      <c r="G63" s="51" t="s">
        <v>386</v>
      </c>
      <c r="H63" s="65" t="s">
        <v>10</v>
      </c>
    </row>
    <row r="64" customFormat="false" ht="18.6" hidden="false" customHeight="true" outlineLevel="0" collapsed="false">
      <c r="A64" s="120"/>
      <c r="B64" s="136" t="s">
        <v>43</v>
      </c>
      <c r="C64" s="70" t="s">
        <v>387</v>
      </c>
      <c r="D64" s="186" t="n">
        <v>2598.16</v>
      </c>
      <c r="E64" s="72" t="s">
        <v>212</v>
      </c>
      <c r="F64" s="19" t="n">
        <v>44423</v>
      </c>
      <c r="G64" s="51" t="s">
        <v>386</v>
      </c>
      <c r="H64" s="65" t="s">
        <v>10</v>
      </c>
    </row>
    <row r="65" customFormat="false" ht="18.6" hidden="false" customHeight="true" outlineLevel="0" collapsed="false">
      <c r="A65" s="120"/>
      <c r="B65" s="136" t="s">
        <v>43</v>
      </c>
      <c r="C65" s="70" t="s">
        <v>388</v>
      </c>
      <c r="D65" s="186" t="n">
        <v>3011.21</v>
      </c>
      <c r="E65" s="72" t="s">
        <v>380</v>
      </c>
      <c r="F65" s="19" t="n">
        <v>44423</v>
      </c>
      <c r="G65" s="51" t="s">
        <v>386</v>
      </c>
      <c r="H65" s="65" t="s">
        <v>10</v>
      </c>
    </row>
    <row r="66" customFormat="false" ht="18.6" hidden="false" customHeight="true" outlineLevel="0" collapsed="false">
      <c r="A66" s="120"/>
      <c r="B66" s="136" t="s">
        <v>43</v>
      </c>
      <c r="C66" s="70" t="s">
        <v>389</v>
      </c>
      <c r="D66" s="186" t="n">
        <v>425.99</v>
      </c>
      <c r="E66" s="72" t="s">
        <v>390</v>
      </c>
      <c r="F66" s="19" t="n">
        <v>44423</v>
      </c>
      <c r="G66" s="51" t="s">
        <v>386</v>
      </c>
      <c r="H66" s="65" t="s">
        <v>10</v>
      </c>
    </row>
    <row r="67" customFormat="false" ht="18.6" hidden="false" customHeight="true" outlineLevel="0" collapsed="false">
      <c r="A67" s="120"/>
      <c r="B67" s="136" t="s">
        <v>43</v>
      </c>
      <c r="C67" s="70" t="s">
        <v>391</v>
      </c>
      <c r="D67" s="186" t="n">
        <v>25.68</v>
      </c>
      <c r="E67" s="72" t="s">
        <v>289</v>
      </c>
      <c r="F67" s="19" t="n">
        <v>44423</v>
      </c>
      <c r="G67" s="51" t="s">
        <v>386</v>
      </c>
      <c r="H67" s="65" t="s">
        <v>10</v>
      </c>
    </row>
    <row r="68" customFormat="false" ht="18.6" hidden="false" customHeight="true" outlineLevel="0" collapsed="false">
      <c r="A68" s="120"/>
      <c r="B68" s="136" t="s">
        <v>43</v>
      </c>
      <c r="C68" s="70" t="s">
        <v>392</v>
      </c>
      <c r="D68" s="186" t="n">
        <v>13.61</v>
      </c>
      <c r="E68" s="72" t="s">
        <v>143</v>
      </c>
      <c r="F68" s="19" t="n">
        <v>44423</v>
      </c>
      <c r="G68" s="51" t="s">
        <v>386</v>
      </c>
      <c r="H68" s="65" t="s">
        <v>10</v>
      </c>
    </row>
    <row r="69" customFormat="false" ht="18.6" hidden="false" customHeight="true" outlineLevel="0" collapsed="false">
      <c r="A69" s="120"/>
      <c r="B69" s="136" t="s">
        <v>43</v>
      </c>
      <c r="C69" s="70" t="s">
        <v>393</v>
      </c>
      <c r="D69" s="186" t="n">
        <v>24.02</v>
      </c>
      <c r="E69" s="72" t="s">
        <v>250</v>
      </c>
      <c r="F69" s="19" t="n">
        <v>44423</v>
      </c>
      <c r="G69" s="51" t="s">
        <v>386</v>
      </c>
      <c r="H69" s="65" t="s">
        <v>10</v>
      </c>
    </row>
    <row r="70" customFormat="false" ht="18.6" hidden="false" customHeight="true" outlineLevel="0" collapsed="false">
      <c r="A70" s="120"/>
      <c r="B70" s="136" t="s">
        <v>43</v>
      </c>
      <c r="C70" s="70" t="s">
        <v>394</v>
      </c>
      <c r="D70" s="186" t="n">
        <v>66.82</v>
      </c>
      <c r="E70" s="72" t="s">
        <v>395</v>
      </c>
      <c r="F70" s="19" t="n">
        <v>44423</v>
      </c>
      <c r="G70" s="51" t="s">
        <v>386</v>
      </c>
      <c r="H70" s="65" t="s">
        <v>10</v>
      </c>
    </row>
    <row r="71" customFormat="false" ht="18.6" hidden="false" customHeight="true" outlineLevel="0" collapsed="false">
      <c r="A71" s="120"/>
      <c r="B71" s="136" t="s">
        <v>43</v>
      </c>
      <c r="C71" s="70" t="s">
        <v>396</v>
      </c>
      <c r="D71" s="186" t="n">
        <v>546.96</v>
      </c>
      <c r="E71" s="64" t="s">
        <v>397</v>
      </c>
      <c r="F71" s="19" t="n">
        <v>44423</v>
      </c>
      <c r="G71" s="51" t="s">
        <v>386</v>
      </c>
      <c r="H71" s="65" t="s">
        <v>10</v>
      </c>
    </row>
    <row r="72" customFormat="false" ht="18.6" hidden="false" customHeight="true" outlineLevel="0" collapsed="false">
      <c r="A72" s="120"/>
      <c r="B72" s="136" t="s">
        <v>43</v>
      </c>
      <c r="C72" s="70" t="s">
        <v>398</v>
      </c>
      <c r="D72" s="186" t="n">
        <v>2859.61</v>
      </c>
      <c r="E72" s="72" t="s">
        <v>57</v>
      </c>
      <c r="F72" s="19" t="n">
        <v>44423</v>
      </c>
      <c r="G72" s="51" t="s">
        <v>386</v>
      </c>
      <c r="H72" s="65" t="s">
        <v>10</v>
      </c>
    </row>
    <row r="73" customFormat="false" ht="18.6" hidden="false" customHeight="true" outlineLevel="0" collapsed="false">
      <c r="A73" s="120"/>
      <c r="B73" s="136" t="s">
        <v>43</v>
      </c>
      <c r="C73" s="70" t="s">
        <v>399</v>
      </c>
      <c r="D73" s="186" t="n">
        <v>179.52</v>
      </c>
      <c r="E73" s="72" t="s">
        <v>400</v>
      </c>
      <c r="F73" s="19" t="n">
        <v>44423</v>
      </c>
      <c r="G73" s="51" t="s">
        <v>386</v>
      </c>
      <c r="H73" s="65" t="s">
        <v>10</v>
      </c>
    </row>
    <row r="74" customFormat="false" ht="18" hidden="false" customHeight="true" outlineLevel="0" collapsed="false">
      <c r="A74" s="120"/>
      <c r="B74" s="136" t="s">
        <v>43</v>
      </c>
      <c r="C74" s="70" t="s">
        <v>401</v>
      </c>
      <c r="D74" s="186" t="n">
        <v>1200.37</v>
      </c>
      <c r="E74" s="72" t="s">
        <v>397</v>
      </c>
      <c r="F74" s="19" t="n">
        <v>44423</v>
      </c>
      <c r="G74" s="51" t="s">
        <v>386</v>
      </c>
      <c r="H74" s="65" t="s">
        <v>10</v>
      </c>
    </row>
    <row r="75" customFormat="false" ht="18" hidden="false" customHeight="true" outlineLevel="0" collapsed="false">
      <c r="A75" s="120"/>
      <c r="B75" s="136" t="s">
        <v>43</v>
      </c>
      <c r="C75" s="70" t="s">
        <v>402</v>
      </c>
      <c r="D75" s="186" t="n">
        <v>1071.08</v>
      </c>
      <c r="E75" s="72" t="s">
        <v>403</v>
      </c>
      <c r="F75" s="19" t="n">
        <v>44423</v>
      </c>
      <c r="G75" s="51" t="s">
        <v>386</v>
      </c>
      <c r="H75" s="65" t="s">
        <v>10</v>
      </c>
    </row>
    <row r="76" customFormat="false" ht="18" hidden="false" customHeight="true" outlineLevel="0" collapsed="false">
      <c r="A76" s="120"/>
      <c r="B76" s="136" t="s">
        <v>43</v>
      </c>
      <c r="C76" s="70" t="s">
        <v>404</v>
      </c>
      <c r="D76" s="186" t="n">
        <v>677.46</v>
      </c>
      <c r="E76" s="72" t="s">
        <v>235</v>
      </c>
      <c r="F76" s="73" t="n">
        <v>44423</v>
      </c>
      <c r="G76" s="51" t="s">
        <v>386</v>
      </c>
      <c r="H76" s="52" t="s">
        <v>10</v>
      </c>
    </row>
    <row r="77" customFormat="false" ht="18" hidden="false" customHeight="true" outlineLevel="0" collapsed="false">
      <c r="A77" s="120"/>
      <c r="B77" s="136" t="s">
        <v>43</v>
      </c>
      <c r="C77" s="70" t="s">
        <v>405</v>
      </c>
      <c r="D77" s="186" t="n">
        <v>2576.06</v>
      </c>
      <c r="E77" s="64" t="s">
        <v>406</v>
      </c>
      <c r="F77" s="73" t="n">
        <v>44423</v>
      </c>
      <c r="G77" s="51" t="s">
        <v>386</v>
      </c>
      <c r="H77" s="52" t="s">
        <v>10</v>
      </c>
    </row>
    <row r="78" customFormat="false" ht="18" hidden="false" customHeight="true" outlineLevel="0" collapsed="false">
      <c r="A78" s="120"/>
      <c r="B78" s="136" t="s">
        <v>43</v>
      </c>
      <c r="C78" s="70" t="s">
        <v>407</v>
      </c>
      <c r="D78" s="186" t="n">
        <v>995.33</v>
      </c>
      <c r="E78" s="72" t="s">
        <v>212</v>
      </c>
      <c r="F78" s="73" t="n">
        <v>44423</v>
      </c>
      <c r="G78" s="51" t="s">
        <v>386</v>
      </c>
      <c r="H78" s="52" t="s">
        <v>10</v>
      </c>
    </row>
    <row r="79" customFormat="false" ht="18" hidden="false" customHeight="true" outlineLevel="0" collapsed="false">
      <c r="A79" s="120"/>
      <c r="B79" s="136" t="s">
        <v>43</v>
      </c>
      <c r="C79" s="70" t="s">
        <v>408</v>
      </c>
      <c r="D79" s="186" t="n">
        <v>947.58</v>
      </c>
      <c r="E79" s="64" t="s">
        <v>339</v>
      </c>
      <c r="F79" s="73" t="n">
        <v>44423</v>
      </c>
      <c r="G79" s="51" t="s">
        <v>386</v>
      </c>
      <c r="H79" s="52" t="s">
        <v>10</v>
      </c>
    </row>
    <row r="80" customFormat="false" ht="18" hidden="false" customHeight="true" outlineLevel="0" collapsed="false">
      <c r="A80" s="120"/>
      <c r="B80" s="136" t="s">
        <v>43</v>
      </c>
      <c r="C80" s="70" t="s">
        <v>409</v>
      </c>
      <c r="D80" s="186" t="n">
        <v>1137.32</v>
      </c>
      <c r="E80" s="72" t="s">
        <v>243</v>
      </c>
      <c r="F80" s="73" t="n">
        <v>44423</v>
      </c>
      <c r="G80" s="51" t="s">
        <v>386</v>
      </c>
      <c r="H80" s="52" t="s">
        <v>10</v>
      </c>
    </row>
    <row r="81" customFormat="false" ht="18" hidden="false" customHeight="true" outlineLevel="0" collapsed="false">
      <c r="A81" s="120"/>
      <c r="B81" s="136" t="s">
        <v>43</v>
      </c>
      <c r="C81" s="70" t="s">
        <v>410</v>
      </c>
      <c r="D81" s="186" t="n">
        <v>1022.78</v>
      </c>
      <c r="E81" s="72" t="s">
        <v>245</v>
      </c>
      <c r="F81" s="73" t="n">
        <v>44423</v>
      </c>
      <c r="G81" s="51" t="s">
        <v>386</v>
      </c>
      <c r="H81" s="52" t="s">
        <v>10</v>
      </c>
    </row>
    <row r="82" customFormat="false" ht="18" hidden="false" customHeight="true" outlineLevel="0" collapsed="false">
      <c r="A82" s="120"/>
      <c r="B82" s="140" t="s">
        <v>43</v>
      </c>
      <c r="C82" s="70" t="s">
        <v>411</v>
      </c>
      <c r="D82" s="186" t="n">
        <v>1610.12</v>
      </c>
      <c r="E82" s="72" t="s">
        <v>322</v>
      </c>
      <c r="F82" s="73" t="n">
        <v>44423</v>
      </c>
      <c r="G82" s="51" t="s">
        <v>386</v>
      </c>
      <c r="H82" s="52" t="s">
        <v>10</v>
      </c>
    </row>
    <row r="83" customFormat="false" ht="18.6" hidden="false" customHeight="true" outlineLevel="0" collapsed="false">
      <c r="A83" s="120"/>
      <c r="B83" s="196" t="s">
        <v>381</v>
      </c>
      <c r="C83" s="197" t="s">
        <v>412</v>
      </c>
      <c r="D83" s="198" t="n">
        <v>4250</v>
      </c>
      <c r="E83" s="199" t="s">
        <v>235</v>
      </c>
      <c r="F83" s="200" t="n">
        <v>44423</v>
      </c>
      <c r="G83" s="201"/>
      <c r="H83" s="202"/>
    </row>
    <row r="84" customFormat="false" ht="18.6" hidden="false" customHeight="true" outlineLevel="0" collapsed="false">
      <c r="A84" s="120"/>
      <c r="B84" s="196" t="s">
        <v>413</v>
      </c>
      <c r="C84" s="197" t="s">
        <v>414</v>
      </c>
      <c r="D84" s="198" t="n">
        <v>900</v>
      </c>
      <c r="E84" s="199" t="s">
        <v>415</v>
      </c>
      <c r="F84" s="200" t="n">
        <v>44430</v>
      </c>
      <c r="G84" s="201"/>
      <c r="H84" s="202"/>
    </row>
    <row r="85" customFormat="false" ht="18.6" hidden="false" customHeight="true" outlineLevel="0" collapsed="false">
      <c r="A85" s="120"/>
      <c r="B85" s="203" t="s">
        <v>416</v>
      </c>
      <c r="C85" s="204" t="s">
        <v>417</v>
      </c>
      <c r="D85" s="205" t="n">
        <v>5746.72</v>
      </c>
      <c r="E85" s="206" t="s">
        <v>418</v>
      </c>
      <c r="F85" s="207" t="n">
        <v>44434</v>
      </c>
      <c r="G85" s="208" t="n">
        <v>44454</v>
      </c>
      <c r="H85" s="209" t="s">
        <v>10</v>
      </c>
    </row>
    <row r="86" customFormat="false" ht="18.6" hidden="false" customHeight="true" outlineLevel="0" collapsed="false">
      <c r="A86" s="120"/>
      <c r="B86" s="203" t="s">
        <v>419</v>
      </c>
      <c r="C86" s="204" t="s">
        <v>420</v>
      </c>
      <c r="D86" s="205" t="n">
        <v>2322.62</v>
      </c>
      <c r="E86" s="206" t="s">
        <v>421</v>
      </c>
      <c r="F86" s="207" t="n">
        <v>44438</v>
      </c>
      <c r="G86" s="208" t="n">
        <v>44460</v>
      </c>
      <c r="H86" s="209" t="s">
        <v>10</v>
      </c>
    </row>
    <row r="87" customFormat="false" ht="18.6" hidden="false" customHeight="true" outlineLevel="0" collapsed="false">
      <c r="A87" s="120"/>
      <c r="B87" s="203" t="s">
        <v>419</v>
      </c>
      <c r="C87" s="204" t="s">
        <v>422</v>
      </c>
      <c r="D87" s="205" t="n">
        <v>13920</v>
      </c>
      <c r="E87" s="206" t="s">
        <v>421</v>
      </c>
      <c r="F87" s="207" t="n">
        <v>44438</v>
      </c>
      <c r="G87" s="208" t="n">
        <v>44460</v>
      </c>
      <c r="H87" s="209" t="s">
        <v>10</v>
      </c>
    </row>
    <row r="88" customFormat="false" ht="18.6" hidden="false" customHeight="true" outlineLevel="0" collapsed="false">
      <c r="A88" s="120"/>
      <c r="B88" s="140" t="s">
        <v>297</v>
      </c>
      <c r="C88" s="70" t="s">
        <v>423</v>
      </c>
      <c r="D88" s="186" t="n">
        <v>29111.05</v>
      </c>
      <c r="E88" s="72" t="s">
        <v>235</v>
      </c>
      <c r="F88" s="73" t="n">
        <v>44439</v>
      </c>
      <c r="G88" s="51" t="n">
        <v>44448</v>
      </c>
      <c r="H88" s="52" t="s">
        <v>10</v>
      </c>
    </row>
    <row r="89" customFormat="false" ht="18.6" hidden="false" customHeight="true" outlineLevel="0" collapsed="false">
      <c r="A89" s="120"/>
      <c r="B89" s="140"/>
      <c r="C89" s="70"/>
      <c r="D89" s="186"/>
      <c r="E89" s="72"/>
      <c r="F89" s="73"/>
      <c r="G89" s="51"/>
      <c r="H89" s="52"/>
    </row>
    <row r="90" customFormat="false" ht="18.6" hidden="false" customHeight="true" outlineLevel="0" collapsed="false">
      <c r="A90" s="120"/>
      <c r="B90" s="140"/>
      <c r="C90" s="70"/>
      <c r="D90" s="186"/>
      <c r="E90" s="72"/>
      <c r="F90" s="73"/>
      <c r="G90" s="51"/>
      <c r="H90" s="52"/>
    </row>
    <row r="91" customFormat="false" ht="18.6" hidden="false" customHeight="true" outlineLevel="0" collapsed="false">
      <c r="A91" s="120"/>
      <c r="B91" s="140"/>
      <c r="C91" s="70"/>
      <c r="D91" s="186"/>
      <c r="E91" s="72"/>
      <c r="F91" s="73"/>
      <c r="G91" s="51"/>
      <c r="H91" s="52"/>
    </row>
    <row r="92" customFormat="false" ht="18.6" hidden="false" customHeight="true" outlineLevel="0" collapsed="false">
      <c r="A92" s="120"/>
      <c r="B92" s="171" t="s">
        <v>424</v>
      </c>
      <c r="C92" s="171"/>
      <c r="D92" s="172" t="n">
        <f aca="false">SUM(D57:D91)</f>
        <v>93713.31</v>
      </c>
      <c r="E92" s="173"/>
      <c r="F92" s="174"/>
      <c r="G92" s="175"/>
      <c r="H92" s="54"/>
    </row>
    <row r="93" customFormat="false" ht="18.6" hidden="false" customHeight="true" outlineLevel="0" collapsed="false">
      <c r="A93" s="77" t="s">
        <v>47</v>
      </c>
      <c r="B93" s="139"/>
      <c r="C93" s="29"/>
      <c r="D93" s="183"/>
      <c r="E93" s="64"/>
      <c r="F93" s="34"/>
      <c r="G93" s="31"/>
      <c r="H93" s="52"/>
    </row>
    <row r="94" customFormat="false" ht="18.6" hidden="false" customHeight="true" outlineLevel="0" collapsed="false">
      <c r="A94" s="77"/>
      <c r="B94" s="210"/>
      <c r="C94" s="211"/>
      <c r="D94" s="212"/>
      <c r="E94" s="213"/>
      <c r="F94" s="214"/>
      <c r="G94" s="215"/>
      <c r="H94" s="216"/>
    </row>
    <row r="95" customFormat="false" ht="18.6" hidden="false" customHeight="true" outlineLevel="0" collapsed="false">
      <c r="A95" s="77"/>
      <c r="B95" s="136"/>
      <c r="C95" s="17"/>
      <c r="D95" s="154"/>
      <c r="E95" s="50"/>
      <c r="F95" s="19"/>
      <c r="G95" s="22"/>
      <c r="H95" s="52"/>
    </row>
    <row r="96" customFormat="false" ht="18.6" hidden="false" customHeight="true" outlineLevel="0" collapsed="false">
      <c r="A96" s="77"/>
      <c r="B96" s="217" t="s">
        <v>425</v>
      </c>
      <c r="C96" s="217"/>
      <c r="D96" s="218" t="n">
        <f aca="false">SUM(D94:D95)</f>
        <v>0</v>
      </c>
      <c r="E96" s="219"/>
      <c r="F96" s="220"/>
      <c r="G96" s="221"/>
      <c r="H96" s="222"/>
    </row>
    <row r="97" customFormat="false" ht="21" hidden="false" customHeight="true" outlineLevel="0" collapsed="false">
      <c r="A97" s="223" t="s">
        <v>48</v>
      </c>
      <c r="B97" s="224"/>
      <c r="C97" s="224"/>
      <c r="D97" s="225" t="n">
        <f aca="false">D96+D55+D34+D92</f>
        <v>192275.01</v>
      </c>
      <c r="E97" s="226"/>
      <c r="F97" s="227"/>
      <c r="G97" s="228"/>
      <c r="H97" s="229"/>
    </row>
  </sheetData>
  <mergeCells count="4">
    <mergeCell ref="A3:A34"/>
    <mergeCell ref="A36:A55"/>
    <mergeCell ref="A57:A92"/>
    <mergeCell ref="A93:A96"/>
  </mergeCells>
  <conditionalFormatting sqref="G57:G58 F83:G83 B84:G91 B37:G47 B93:G95 B57:F61 B62:G82 H58:H75 G60:G61 B51:H54 B10:F13 H10:H11 B14:H36 B3:H9">
    <cfRule type="expression" priority="2" aboveAverage="0" equalAverage="0" bottom="0" percent="0" rank="0" text="" dxfId="91">
      <formula>MOD(ROW(),2)=1</formula>
    </cfRule>
  </conditionalFormatting>
  <conditionalFormatting sqref="F3:F4">
    <cfRule type="timePeriod" priority="3" timePeriod="yesterday" dxfId="92"/>
    <cfRule type="timePeriod" priority="4" timePeriod="today" dxfId="93"/>
    <cfRule type="cellIs" priority="5" operator="lessThan" aboveAverage="0" equalAverage="0" bottom="0" percent="0" rank="0" text="" dxfId="94">
      <formula>_xludf.today()</formula>
    </cfRule>
  </conditionalFormatting>
  <conditionalFormatting sqref="F3:F11 E12 F93:F95 F57:F91 F51:F54 F13:F47">
    <cfRule type="cellIs" priority="6" operator="lessThan" aboveAverage="0" equalAverage="0" bottom="0" percent="0" rank="0" text="" dxfId="95">
      <formula>TODAY()</formula>
    </cfRule>
    <cfRule type="timePeriod" priority="7" timePeriod="last7Days" dxfId="96"/>
    <cfRule type="timePeriod" priority="8" timePeriod="yesterday" dxfId="97"/>
    <cfRule type="timePeriod" priority="9" timePeriod="lastMonth" dxfId="98"/>
    <cfRule type="timePeriod" priority="10" timePeriod="yesterday" dxfId="99"/>
    <cfRule type="timePeriod" priority="11" timePeriod="today" dxfId="100"/>
  </conditionalFormatting>
  <conditionalFormatting sqref="G59">
    <cfRule type="expression" priority="12" aboveAverage="0" equalAverage="0" bottom="0" percent="0" rank="0" text="" dxfId="101">
      <formula>MOD(ROW(),2)=1</formula>
    </cfRule>
  </conditionalFormatting>
  <conditionalFormatting sqref="H76:H91 H93:H95">
    <cfRule type="expression" priority="13" aboveAverage="0" equalAverage="0" bottom="0" percent="0" rank="0" text="" dxfId="102">
      <formula>MOD(ROW(),2)=1</formula>
    </cfRule>
  </conditionalFormatting>
  <conditionalFormatting sqref="B83:E83">
    <cfRule type="expression" priority="15" aboveAverage="0" equalAverage="0" bottom="0" percent="0" rank="0" text="" dxfId="103">
      <formula>MOD(ROW(),2)=1</formula>
    </cfRule>
  </conditionalFormatting>
  <conditionalFormatting sqref="F12">
    <cfRule type="cellIs" priority="16" operator="lessThan" aboveAverage="0" equalAverage="0" bottom="0" percent="0" rank="0" text="" dxfId="104">
      <formula>TODAY()</formula>
    </cfRule>
    <cfRule type="timePeriod" priority="17" timePeriod="last7Days" dxfId="105"/>
    <cfRule type="timePeriod" priority="18" timePeriod="yesterday" dxfId="106"/>
    <cfRule type="timePeriod" priority="19" timePeriod="lastMonth" dxfId="107"/>
    <cfRule type="timePeriod" priority="20" timePeriod="yesterday" dxfId="108"/>
    <cfRule type="timePeriod" priority="21" timePeriod="today" dxfId="109"/>
  </conditionalFormatting>
  <conditionalFormatting sqref="H37:H47 H57">
    <cfRule type="expression" priority="22" aboveAverage="0" equalAverage="0" bottom="0" percent="0" rank="0" text="" dxfId="110">
      <formula>MOD(ROW(),2)=1</formula>
    </cfRule>
  </conditionalFormatting>
  <conditionalFormatting sqref="B48:G54">
    <cfRule type="expression" priority="24" aboveAverage="0" equalAverage="0" bottom="0" percent="0" rank="0" text="" dxfId="111">
      <formula>MOD(ROW(),2)=1</formula>
    </cfRule>
  </conditionalFormatting>
  <conditionalFormatting sqref="F48:F54">
    <cfRule type="cellIs" priority="25" operator="lessThan" aboveAverage="0" equalAverage="0" bottom="0" percent="0" rank="0" text="" dxfId="112">
      <formula>TODAY()</formula>
    </cfRule>
    <cfRule type="timePeriod" priority="26" timePeriod="last7Days" dxfId="113"/>
    <cfRule type="timePeriod" priority="27" timePeriod="yesterday" dxfId="114"/>
    <cfRule type="timePeriod" priority="28" timePeriod="lastMonth" dxfId="115"/>
    <cfRule type="timePeriod" priority="29" timePeriod="yesterday" dxfId="116"/>
    <cfRule type="timePeriod" priority="30" timePeriod="today" dxfId="117"/>
  </conditionalFormatting>
  <conditionalFormatting sqref="H48:H54">
    <cfRule type="expression" priority="31" aboveAverage="0" equalAverage="0" bottom="0" percent="0" rank="0" text="" dxfId="118">
      <formula>MOD(ROW(),2)=1</formula>
    </cfRule>
  </conditionalFormatting>
  <conditionalFormatting sqref="B55:H56">
    <cfRule type="expression" priority="32" aboveAverage="0" equalAverage="0" bottom="0" percent="0" rank="0" text="" dxfId="119">
      <formula>MOD(ROW(),2)=1</formula>
    </cfRule>
  </conditionalFormatting>
  <conditionalFormatting sqref="F55:F56">
    <cfRule type="cellIs" priority="33" operator="lessThan" aboveAverage="0" equalAverage="0" bottom="0" percent="0" rank="0" text="" dxfId="120">
      <formula>TODAY()</formula>
    </cfRule>
    <cfRule type="timePeriod" priority="34" timePeriod="last7Days" dxfId="121"/>
    <cfRule type="timePeriod" priority="35" timePeriod="yesterday" dxfId="122"/>
    <cfRule type="timePeriod" priority="36" timePeriod="lastMonth" dxfId="123"/>
    <cfRule type="timePeriod" priority="37" timePeriod="yesterday" dxfId="124"/>
    <cfRule type="timePeriod" priority="38" timePeriod="today" dxfId="125"/>
  </conditionalFormatting>
  <conditionalFormatting sqref="B92:H92">
    <cfRule type="expression" priority="39" aboveAverage="0" equalAverage="0" bottom="0" percent="0" rank="0" text="" dxfId="126">
      <formula>MOD(ROW(),2)=1</formula>
    </cfRule>
  </conditionalFormatting>
  <conditionalFormatting sqref="F92">
    <cfRule type="cellIs" priority="40" operator="lessThan" aboveAverage="0" equalAverage="0" bottom="0" percent="0" rank="0" text="" dxfId="127">
      <formula>TODAY()</formula>
    </cfRule>
    <cfRule type="timePeriod" priority="41" timePeriod="last7Days" dxfId="128"/>
    <cfRule type="timePeriod" priority="42" timePeriod="yesterday" dxfId="129"/>
    <cfRule type="timePeriod" priority="43" timePeriod="lastMonth" dxfId="130"/>
    <cfRule type="timePeriod" priority="44" timePeriod="yesterday" dxfId="131"/>
    <cfRule type="timePeriod" priority="45" timePeriod="today" dxfId="132"/>
  </conditionalFormatting>
  <conditionalFormatting sqref="B96:H96">
    <cfRule type="expression" priority="46" aboveAverage="0" equalAverage="0" bottom="0" percent="0" rank="0" text="" dxfId="133">
      <formula>MOD(ROW(),2)=1</formula>
    </cfRule>
  </conditionalFormatting>
  <conditionalFormatting sqref="F96">
    <cfRule type="cellIs" priority="47" operator="lessThan" aboveAverage="0" equalAverage="0" bottom="0" percent="0" rank="0" text="" dxfId="134">
      <formula>TODAY()</formula>
    </cfRule>
    <cfRule type="timePeriod" priority="48" timePeriod="last7Days" dxfId="135"/>
    <cfRule type="timePeriod" priority="49" timePeriod="yesterday" dxfId="136"/>
    <cfRule type="timePeriod" priority="50" timePeriod="lastMonth" dxfId="137"/>
    <cfRule type="timePeriod" priority="51" timePeriod="yesterday" dxfId="138"/>
    <cfRule type="timePeriod" priority="52" timePeriod="today" dxfId="139"/>
  </conditionalFormatting>
  <conditionalFormatting sqref="G10:G13">
    <cfRule type="expression" priority="53" aboveAverage="0" equalAverage="0" bottom="0" percent="0" rank="0" text="" dxfId="140">
      <formula>MOD(ROW(),2)=1</formula>
    </cfRule>
  </conditionalFormatting>
  <printOptions headings="false" gridLines="false" gridLinesSet="true" horizontalCentered="true" verticalCentered="false"/>
  <pageMargins left="0.511805555555555" right="0.511805555555555" top="0.511805555555555" bottom="0.747916666666667" header="0.196527777777778" footer="0.315277777777778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&amp;C&amp;"+,Normal"&amp;12SUIVI FOURNISSEUR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28FD812E-D654-4B2F-8F80-2FE31FD9814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H76:H91 H93:H95</xm:sqref>
        </x14:conditionalFormatting>
        <x14:conditionalFormatting xmlns:xm="http://schemas.microsoft.com/office/excel/2006/main">
          <x14:cfRule type="iconSet" priority="23" id="{30F51384-C81F-4439-821A-7E3E93BC56C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H37:H47 H57</xm:sqref>
        </x14:conditionalFormatting>
        <x14:conditionalFormatting xmlns:xm="http://schemas.microsoft.com/office/excel/2006/main">
          <x14:cfRule type="iconSet" priority="54" id="{6C11794A-BD18-43E7-AE68-6E7572E09FE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5" id="{A64F2AAD-6BB4-4F3D-8860-E6E940179BD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</xm:sqref>
        </x14:conditionalFormatting>
        <x14:conditionalFormatting xmlns:xm="http://schemas.microsoft.com/office/excel/2006/main">
          <x14:cfRule type="iconSet" priority="56" id="{5048EF46-507B-4075-BF10-9326FC87605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A93</xm:sqref>
        </x14:conditionalFormatting>
        <x14:conditionalFormatting xmlns:xm="http://schemas.microsoft.com/office/excel/2006/main">
          <x14:cfRule type="iconSet" priority="57" id="{83E56B70-D016-48B0-9149-B27E31A0479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A57 A36 A3</xm:sqref>
        </x14:conditionalFormatting>
        <x14:conditionalFormatting xmlns:xm="http://schemas.microsoft.com/office/excel/2006/main">
          <x14:cfRule type="iconSet" priority="58" id="{6CDF4E90-CB15-4680-A319-E69B608A8AD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H36</xm:sqref>
        </x14:conditionalFormatting>
        <x14:conditionalFormatting xmlns:xm="http://schemas.microsoft.com/office/excel/2006/main">
          <x14:cfRule type="iconSet" priority="59" id="{681C78CA-1C99-48A9-BEF4-A42D7041562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H48:H50</xm:sqref>
        </x14:conditionalFormatting>
        <x14:conditionalFormatting xmlns:xm="http://schemas.microsoft.com/office/excel/2006/main">
          <x14:cfRule type="iconSet" priority="60" id="{D42532CE-807D-456D-BECB-A22E774116D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H55:H56</xm:sqref>
        </x14:conditionalFormatting>
        <x14:conditionalFormatting xmlns:xm="http://schemas.microsoft.com/office/excel/2006/main">
          <x14:cfRule type="iconSet" priority="61" id="{8ADD6CA0-6FAC-417D-AACF-4BA07CF3C14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H92</xm:sqref>
        </x14:conditionalFormatting>
        <x14:conditionalFormatting xmlns:xm="http://schemas.microsoft.com/office/excel/2006/main">
          <x14:cfRule type="iconSet" priority="62" id="{AC333320-89E7-45CD-A59E-86EC0064F99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H96</xm:sqref>
        </x14:conditionalFormatting>
        <x14:conditionalFormatting xmlns:xm="http://schemas.microsoft.com/office/excel/2006/main">
          <x14:cfRule type="iconSet" priority="63" id="{8C8CBA21-F85A-4331-B04E-F7F93010C21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H58:H75 H51:H54</xm:sqref>
        </x14:conditionalFormatting>
        <x14:conditionalFormatting xmlns:xm="http://schemas.microsoft.com/office/excel/2006/main">
          <x14:cfRule type="iconSet" priority="64" id="{43F81B63-724A-4184-BEB1-7940D0E931F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H14:H35 H4:H11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true"/>
  </sheetPr>
  <dimension ref="A1:H70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7" activePane="bottomLeft" state="frozen"/>
      <selection pane="topLeft" activeCell="A1" activeCellId="0" sqref="A1"/>
      <selection pane="bottomLeft" activeCell="G41" activeCellId="0" sqref="G41"/>
    </sheetView>
  </sheetViews>
  <sheetFormatPr defaultColWidth="9.12109375" defaultRowHeight="21" zeroHeight="false" outlineLevelRow="0" outlineLevelCol="0"/>
  <cols>
    <col collapsed="false" customWidth="true" hidden="false" outlineLevel="0" max="1" min="1" style="1" width="17.72"/>
    <col collapsed="false" customWidth="true" hidden="false" outlineLevel="0" max="2" min="2" style="133" width="35.44"/>
    <col collapsed="false" customWidth="true" hidden="false" outlineLevel="0" max="3" min="3" style="2" width="28.43"/>
    <col collapsed="false" customWidth="true" hidden="false" outlineLevel="0" max="4" min="4" style="2" width="28.02"/>
    <col collapsed="false" customWidth="true" hidden="false" outlineLevel="0" max="5" min="5" style="42" width="39.01"/>
    <col collapsed="false" customWidth="true" hidden="false" outlineLevel="0" max="6" min="6" style="3" width="20.42"/>
    <col collapsed="false" customWidth="true" hidden="false" outlineLevel="0" max="7" min="7" style="43" width="21"/>
    <col collapsed="false" customWidth="true" hidden="false" outlineLevel="0" max="8" min="8" style="2" width="11.85"/>
    <col collapsed="false" customWidth="false" hidden="false" outlineLevel="0" max="1024" min="9" style="2" width="9.13"/>
  </cols>
  <sheetData>
    <row r="1" s="7" customFormat="true" ht="24" hidden="false" customHeight="true" outlineLevel="0" collapsed="false">
      <c r="A1" s="8" t="s">
        <v>2</v>
      </c>
      <c r="B1" s="8" t="s">
        <v>50</v>
      </c>
      <c r="C1" s="8" t="s">
        <v>51</v>
      </c>
      <c r="D1" s="8" t="s">
        <v>4</v>
      </c>
      <c r="E1" s="45" t="s">
        <v>52</v>
      </c>
      <c r="F1" s="9" t="s">
        <v>5</v>
      </c>
      <c r="G1" s="45" t="s">
        <v>6</v>
      </c>
      <c r="H1" s="46" t="s">
        <v>7</v>
      </c>
    </row>
    <row r="2" s="7" customFormat="true" ht="11.25" hidden="false" customHeight="true" outlineLevel="0" collapsed="false">
      <c r="A2" s="8"/>
      <c r="B2" s="8"/>
      <c r="C2" s="8"/>
      <c r="D2" s="8"/>
      <c r="E2" s="45"/>
      <c r="F2" s="9"/>
      <c r="G2" s="45"/>
      <c r="H2" s="134"/>
    </row>
    <row r="3" customFormat="false" ht="18.6" hidden="false" customHeight="true" outlineLevel="0" collapsed="false">
      <c r="A3" s="230" t="s">
        <v>8</v>
      </c>
      <c r="B3" s="135" t="s">
        <v>33</v>
      </c>
      <c r="C3" s="17" t="s">
        <v>426</v>
      </c>
      <c r="D3" s="154" t="n">
        <v>790.7</v>
      </c>
      <c r="E3" s="50" t="s">
        <v>427</v>
      </c>
      <c r="F3" s="19" t="n">
        <v>44459</v>
      </c>
      <c r="G3" s="15" t="n">
        <v>44459</v>
      </c>
      <c r="H3" s="49" t="s">
        <v>10</v>
      </c>
    </row>
    <row r="4" customFormat="false" ht="18.6" hidden="false" customHeight="true" outlineLevel="0" collapsed="false">
      <c r="A4" s="230"/>
      <c r="B4" s="136" t="s">
        <v>33</v>
      </c>
      <c r="C4" s="17" t="s">
        <v>428</v>
      </c>
      <c r="D4" s="212" t="n">
        <v>1205.16</v>
      </c>
      <c r="E4" s="50" t="s">
        <v>235</v>
      </c>
      <c r="F4" s="19" t="n">
        <v>44459</v>
      </c>
      <c r="G4" s="22" t="n">
        <v>44459</v>
      </c>
      <c r="H4" s="49" t="s">
        <v>10</v>
      </c>
    </row>
    <row r="5" customFormat="false" ht="18.6" hidden="false" customHeight="true" outlineLevel="0" collapsed="false">
      <c r="A5" s="230"/>
      <c r="B5" s="136" t="s">
        <v>429</v>
      </c>
      <c r="C5" s="17" t="s">
        <v>430</v>
      </c>
      <c r="D5" s="154" t="n">
        <v>2395.68</v>
      </c>
      <c r="E5" s="50" t="s">
        <v>235</v>
      </c>
      <c r="F5" s="19" t="n">
        <v>44469</v>
      </c>
      <c r="G5" s="22" t="n">
        <v>44469</v>
      </c>
      <c r="H5" s="49" t="s">
        <v>10</v>
      </c>
    </row>
    <row r="6" customFormat="false" ht="18.6" hidden="false" customHeight="true" outlineLevel="0" collapsed="false">
      <c r="A6" s="230"/>
      <c r="B6" s="136" t="s">
        <v>69</v>
      </c>
      <c r="C6" s="17"/>
      <c r="D6" s="154" t="n">
        <v>823.27</v>
      </c>
      <c r="E6" s="50" t="s">
        <v>141</v>
      </c>
      <c r="F6" s="19" t="n">
        <v>44469</v>
      </c>
      <c r="G6" s="22" t="n">
        <v>44469</v>
      </c>
      <c r="H6" s="49" t="s">
        <v>10</v>
      </c>
    </row>
    <row r="7" customFormat="false" ht="18.6" hidden="false" customHeight="true" outlineLevel="0" collapsed="false">
      <c r="A7" s="230"/>
      <c r="B7" s="136" t="s">
        <v>335</v>
      </c>
      <c r="C7" s="17" t="s">
        <v>431</v>
      </c>
      <c r="D7" s="154" t="n">
        <v>233.76</v>
      </c>
      <c r="E7" s="50" t="s">
        <v>427</v>
      </c>
      <c r="F7" s="19" t="n">
        <v>44469</v>
      </c>
      <c r="G7" s="22" t="n">
        <v>44469</v>
      </c>
      <c r="H7" s="49" t="s">
        <v>10</v>
      </c>
    </row>
    <row r="8" customFormat="false" ht="18.6" hidden="false" customHeight="true" outlineLevel="0" collapsed="false">
      <c r="A8" s="230"/>
      <c r="B8" s="136" t="s">
        <v>335</v>
      </c>
      <c r="C8" s="17" t="s">
        <v>432</v>
      </c>
      <c r="D8" s="154" t="n">
        <v>4760.64</v>
      </c>
      <c r="E8" s="50" t="s">
        <v>235</v>
      </c>
      <c r="F8" s="19" t="n">
        <v>44469</v>
      </c>
      <c r="G8" s="22" t="n">
        <v>44469</v>
      </c>
      <c r="H8" s="49" t="s">
        <v>10</v>
      </c>
    </row>
    <row r="9" customFormat="false" ht="18.6" hidden="false" customHeight="true" outlineLevel="0" collapsed="false">
      <c r="A9" s="230"/>
      <c r="B9" s="136" t="s">
        <v>62</v>
      </c>
      <c r="C9" s="17"/>
      <c r="D9" s="154" t="n">
        <v>9102.68</v>
      </c>
      <c r="E9" s="231"/>
      <c r="F9" s="19" t="n">
        <v>44469</v>
      </c>
      <c r="G9" s="22" t="n">
        <v>44469</v>
      </c>
      <c r="H9" s="49" t="s">
        <v>10</v>
      </c>
    </row>
    <row r="10" customFormat="false" ht="18.6" hidden="false" customHeight="true" outlineLevel="0" collapsed="false">
      <c r="A10" s="230"/>
      <c r="B10" s="232" t="s">
        <v>65</v>
      </c>
      <c r="C10" s="233" t="s">
        <v>433</v>
      </c>
      <c r="D10" s="234" t="n">
        <v>-532.64</v>
      </c>
      <c r="E10" s="235"/>
      <c r="F10" s="236"/>
      <c r="G10" s="237"/>
      <c r="H10" s="238"/>
    </row>
    <row r="11" customFormat="false" ht="18.6" hidden="false" customHeight="true" outlineLevel="0" collapsed="false">
      <c r="A11" s="230"/>
      <c r="B11" s="136"/>
      <c r="C11" s="17"/>
      <c r="D11" s="154"/>
      <c r="E11" s="50"/>
      <c r="F11" s="19"/>
      <c r="G11" s="22"/>
      <c r="H11" s="49"/>
    </row>
    <row r="12" customFormat="false" ht="18.6" hidden="false" customHeight="true" outlineLevel="0" collapsed="false">
      <c r="A12" s="230"/>
      <c r="B12" s="136"/>
      <c r="C12" s="17"/>
      <c r="D12" s="154"/>
      <c r="E12" s="231"/>
      <c r="F12" s="19"/>
      <c r="G12" s="49"/>
    </row>
    <row r="13" customFormat="false" ht="18.6" hidden="false" customHeight="true" outlineLevel="0" collapsed="false">
      <c r="A13" s="230"/>
      <c r="B13" s="136"/>
      <c r="C13" s="17"/>
      <c r="D13" s="154"/>
      <c r="E13" s="50"/>
      <c r="F13" s="19"/>
      <c r="G13" s="22"/>
      <c r="H13" s="49"/>
    </row>
    <row r="14" customFormat="false" ht="18.6" hidden="false" customHeight="true" outlineLevel="0" collapsed="false">
      <c r="A14" s="230"/>
      <c r="B14" s="136"/>
      <c r="C14" s="17"/>
      <c r="D14" s="154"/>
      <c r="E14" s="50"/>
      <c r="F14" s="19"/>
      <c r="G14" s="22"/>
      <c r="H14" s="49"/>
    </row>
    <row r="15" customFormat="false" ht="18.6" hidden="false" customHeight="true" outlineLevel="0" collapsed="false">
      <c r="A15" s="230"/>
      <c r="B15" s="136"/>
      <c r="C15" s="17"/>
      <c r="D15" s="154"/>
      <c r="E15" s="50"/>
      <c r="F15" s="19"/>
      <c r="G15" s="22"/>
      <c r="H15" s="49"/>
    </row>
    <row r="16" customFormat="false" ht="18.6" hidden="false" customHeight="true" outlineLevel="0" collapsed="false">
      <c r="A16" s="230"/>
      <c r="B16" s="136"/>
      <c r="C16" s="17"/>
      <c r="D16" s="154"/>
      <c r="E16" s="50"/>
      <c r="F16" s="19"/>
      <c r="G16" s="22"/>
      <c r="H16" s="49"/>
    </row>
    <row r="17" customFormat="false" ht="18.6" hidden="false" customHeight="true" outlineLevel="0" collapsed="false">
      <c r="A17" s="230"/>
      <c r="B17" s="136"/>
      <c r="C17" s="17"/>
      <c r="D17" s="154"/>
      <c r="E17" s="50"/>
      <c r="F17" s="19"/>
      <c r="G17" s="51"/>
      <c r="H17" s="52"/>
    </row>
    <row r="18" customFormat="false" ht="18.6" hidden="false" customHeight="true" outlineLevel="0" collapsed="false">
      <c r="A18" s="230"/>
      <c r="B18" s="239" t="s">
        <v>343</v>
      </c>
      <c r="C18" s="239"/>
      <c r="D18" s="240" t="n">
        <f aca="false">SUM(D3:D17)</f>
        <v>18779.25</v>
      </c>
      <c r="E18" s="241"/>
      <c r="F18" s="242"/>
      <c r="G18" s="243"/>
      <c r="H18" s="244"/>
    </row>
    <row r="19" customFormat="false" ht="18.6" hidden="false" customHeight="true" outlineLevel="0" collapsed="false">
      <c r="A19" s="230"/>
      <c r="B19" s="56"/>
      <c r="C19" s="57"/>
      <c r="D19" s="245"/>
      <c r="E19" s="59"/>
      <c r="F19" s="60"/>
      <c r="G19" s="61"/>
      <c r="H19" s="62"/>
    </row>
    <row r="20" customFormat="false" ht="18.6" hidden="false" customHeight="true" outlineLevel="0" collapsed="false">
      <c r="A20" s="182" t="s">
        <v>35</v>
      </c>
      <c r="B20" s="189" t="s">
        <v>434</v>
      </c>
      <c r="C20" s="190" t="s">
        <v>435</v>
      </c>
      <c r="D20" s="191" t="n">
        <v>751.01</v>
      </c>
      <c r="E20" s="192"/>
      <c r="F20" s="193" t="n">
        <v>44440</v>
      </c>
      <c r="G20" s="194"/>
      <c r="H20" s="195" t="s">
        <v>10</v>
      </c>
    </row>
    <row r="21" customFormat="false" ht="18.6" hidden="false" customHeight="true" outlineLevel="0" collapsed="false">
      <c r="A21" s="182"/>
      <c r="B21" s="136" t="s">
        <v>276</v>
      </c>
      <c r="C21" s="17" t="s">
        <v>436</v>
      </c>
      <c r="D21" s="183" t="n">
        <v>36.86</v>
      </c>
      <c r="E21" s="50" t="s">
        <v>437</v>
      </c>
      <c r="F21" s="19" t="n">
        <v>44445</v>
      </c>
      <c r="G21" s="22"/>
      <c r="H21" s="65" t="s">
        <v>10</v>
      </c>
    </row>
    <row r="22" customFormat="false" ht="18.6" hidden="false" customHeight="true" outlineLevel="0" collapsed="false">
      <c r="A22" s="182"/>
      <c r="B22" s="136" t="s">
        <v>276</v>
      </c>
      <c r="C22" s="17" t="s">
        <v>438</v>
      </c>
      <c r="D22" s="154" t="n">
        <v>122.6</v>
      </c>
      <c r="E22" s="50" t="s">
        <v>278</v>
      </c>
      <c r="F22" s="19" t="n">
        <v>44448</v>
      </c>
      <c r="G22" s="22"/>
      <c r="H22" s="65" t="s">
        <v>10</v>
      </c>
    </row>
    <row r="23" customFormat="false" ht="18.6" hidden="false" customHeight="true" outlineLevel="0" collapsed="false">
      <c r="A23" s="182"/>
      <c r="B23" s="136" t="s">
        <v>87</v>
      </c>
      <c r="C23" s="17" t="s">
        <v>439</v>
      </c>
      <c r="D23" s="154" t="n">
        <v>842.18</v>
      </c>
      <c r="E23" s="50"/>
      <c r="F23" s="19" t="n">
        <v>44449</v>
      </c>
      <c r="G23" s="22"/>
      <c r="H23" s="65" t="s">
        <v>10</v>
      </c>
    </row>
    <row r="24" customFormat="false" ht="18.6" hidden="false" customHeight="true" outlineLevel="0" collapsed="false">
      <c r="A24" s="182"/>
      <c r="B24" s="136" t="s">
        <v>440</v>
      </c>
      <c r="C24" s="17" t="s">
        <v>441</v>
      </c>
      <c r="D24" s="154" t="n">
        <v>2034.65</v>
      </c>
      <c r="E24" s="50" t="s">
        <v>235</v>
      </c>
      <c r="F24" s="19" t="n">
        <v>44454</v>
      </c>
      <c r="G24" s="22"/>
      <c r="H24" s="65" t="s">
        <v>10</v>
      </c>
    </row>
    <row r="25" customFormat="false" ht="18.6" hidden="false" customHeight="true" outlineLevel="0" collapsed="false">
      <c r="A25" s="182"/>
      <c r="B25" s="136" t="s">
        <v>354</v>
      </c>
      <c r="C25" s="17"/>
      <c r="D25" s="154" t="n">
        <v>4817</v>
      </c>
      <c r="E25" s="50"/>
      <c r="F25" s="19" t="n">
        <v>44454</v>
      </c>
      <c r="G25" s="22"/>
      <c r="H25" s="65" t="s">
        <v>10</v>
      </c>
    </row>
    <row r="26" customFormat="false" ht="18.6" hidden="false" customHeight="true" outlineLevel="0" collapsed="false">
      <c r="A26" s="182"/>
      <c r="B26" s="136" t="s">
        <v>38</v>
      </c>
      <c r="C26" s="17"/>
      <c r="D26" s="154" t="n">
        <v>691.47</v>
      </c>
      <c r="E26" s="50"/>
      <c r="F26" s="19" t="n">
        <v>44454</v>
      </c>
      <c r="G26" s="22" t="n">
        <v>44455</v>
      </c>
      <c r="H26" s="65" t="s">
        <v>10</v>
      </c>
    </row>
    <row r="27" customFormat="false" ht="18.6" hidden="false" customHeight="true" outlineLevel="0" collapsed="false">
      <c r="A27" s="182"/>
      <c r="B27" s="136" t="s">
        <v>356</v>
      </c>
      <c r="C27" s="17" t="s">
        <v>442</v>
      </c>
      <c r="D27" s="154" t="n">
        <v>49.2</v>
      </c>
      <c r="E27" s="50" t="s">
        <v>443</v>
      </c>
      <c r="F27" s="19" t="n">
        <v>44459</v>
      </c>
      <c r="G27" s="22" t="n">
        <v>44459</v>
      </c>
      <c r="H27" s="65" t="s">
        <v>10</v>
      </c>
    </row>
    <row r="28" customFormat="false" ht="18.6" hidden="false" customHeight="true" outlineLevel="0" collapsed="false">
      <c r="A28" s="182"/>
      <c r="B28" s="136" t="s">
        <v>87</v>
      </c>
      <c r="C28" s="17" t="s">
        <v>444</v>
      </c>
      <c r="D28" s="154" t="n">
        <v>1348.69</v>
      </c>
      <c r="E28" s="50"/>
      <c r="F28" s="19" t="n">
        <v>44464</v>
      </c>
      <c r="G28" s="22" t="n">
        <v>44466</v>
      </c>
      <c r="H28" s="65" t="s">
        <v>10</v>
      </c>
    </row>
    <row r="29" customFormat="false" ht="18.6" hidden="false" customHeight="true" outlineLevel="0" collapsed="false">
      <c r="A29" s="182"/>
      <c r="B29" s="136" t="s">
        <v>276</v>
      </c>
      <c r="C29" s="70" t="s">
        <v>445</v>
      </c>
      <c r="D29" s="186" t="n">
        <v>35.65</v>
      </c>
      <c r="E29" s="72" t="s">
        <v>446</v>
      </c>
      <c r="F29" s="19" t="n">
        <v>44466</v>
      </c>
      <c r="G29" s="22" t="n">
        <v>44466</v>
      </c>
      <c r="H29" s="52" t="s">
        <v>10</v>
      </c>
    </row>
    <row r="30" customFormat="false" ht="18.6" hidden="false" customHeight="true" outlineLevel="0" collapsed="false">
      <c r="A30" s="182"/>
      <c r="B30" s="136" t="s">
        <v>37</v>
      </c>
      <c r="C30" s="70"/>
      <c r="D30" s="186" t="n">
        <v>1016.83</v>
      </c>
      <c r="E30" s="72"/>
      <c r="F30" s="19" t="n">
        <v>44469</v>
      </c>
      <c r="G30" s="51" t="n">
        <v>44455</v>
      </c>
      <c r="H30" s="52" t="s">
        <v>10</v>
      </c>
    </row>
    <row r="31" customFormat="false" ht="18.6" hidden="false" customHeight="true" outlineLevel="0" collapsed="false">
      <c r="A31" s="182"/>
      <c r="B31" s="136" t="s">
        <v>447</v>
      </c>
      <c r="C31" s="70" t="s">
        <v>448</v>
      </c>
      <c r="D31" s="186" t="n">
        <v>577.37</v>
      </c>
      <c r="E31" s="72"/>
      <c r="F31" s="19" t="n">
        <v>44469</v>
      </c>
      <c r="G31" s="51" t="n">
        <v>44469</v>
      </c>
      <c r="H31" s="52" t="s">
        <v>10</v>
      </c>
    </row>
    <row r="32" customFormat="false" ht="18.6" hidden="false" customHeight="true" outlineLevel="0" collapsed="false">
      <c r="A32" s="182"/>
      <c r="B32" s="246" t="s">
        <v>449</v>
      </c>
      <c r="C32" s="247" t="s">
        <v>450</v>
      </c>
      <c r="D32" s="234" t="n">
        <v>796.49</v>
      </c>
      <c r="E32" s="248" t="s">
        <v>235</v>
      </c>
      <c r="F32" s="249" t="n">
        <v>44469</v>
      </c>
      <c r="G32" s="250"/>
      <c r="H32" s="251" t="s">
        <v>10</v>
      </c>
    </row>
    <row r="33" customFormat="false" ht="18.6" hidden="false" customHeight="true" outlineLevel="0" collapsed="false">
      <c r="A33" s="182"/>
      <c r="B33" s="140" t="s">
        <v>40</v>
      </c>
      <c r="C33" s="70" t="s">
        <v>451</v>
      </c>
      <c r="D33" s="154" t="n">
        <v>1128</v>
      </c>
      <c r="E33" s="72"/>
      <c r="F33" s="73" t="n">
        <v>44464</v>
      </c>
      <c r="G33" s="51"/>
      <c r="H33" s="65" t="s">
        <v>10</v>
      </c>
    </row>
    <row r="34" customFormat="false" ht="18.6" hidden="false" customHeight="true" outlineLevel="0" collapsed="false">
      <c r="A34" s="182"/>
      <c r="B34" s="140"/>
      <c r="C34" s="70"/>
      <c r="D34" s="154"/>
      <c r="E34" s="72"/>
      <c r="F34" s="73"/>
      <c r="G34" s="51"/>
      <c r="H34" s="65"/>
    </row>
    <row r="35" customFormat="false" ht="18.6" hidden="false" customHeight="true" outlineLevel="0" collapsed="false">
      <c r="A35" s="182"/>
      <c r="B35" s="136"/>
      <c r="C35" s="17"/>
      <c r="D35" s="154"/>
      <c r="E35" s="50"/>
      <c r="F35" s="19"/>
      <c r="G35" s="22"/>
      <c r="H35" s="65"/>
    </row>
    <row r="36" customFormat="false" ht="18.6" hidden="false" customHeight="true" outlineLevel="0" collapsed="false">
      <c r="A36" s="182"/>
      <c r="B36" s="252" t="s">
        <v>372</v>
      </c>
      <c r="C36" s="252"/>
      <c r="D36" s="253" t="n">
        <f aca="false">SUM(D20:D35)</f>
        <v>14248</v>
      </c>
      <c r="E36" s="254"/>
      <c r="F36" s="255"/>
      <c r="G36" s="256"/>
      <c r="H36" s="257"/>
    </row>
    <row r="37" customFormat="false" ht="11.25" hidden="false" customHeight="true" outlineLevel="0" collapsed="false">
      <c r="A37" s="258"/>
      <c r="B37" s="259"/>
      <c r="C37" s="260"/>
      <c r="D37" s="260"/>
      <c r="E37" s="260"/>
      <c r="F37" s="260"/>
      <c r="G37" s="260"/>
      <c r="H37" s="261"/>
    </row>
    <row r="38" customFormat="false" ht="18.6" hidden="false" customHeight="true" outlineLevel="0" collapsed="false">
      <c r="A38" s="262" t="s">
        <v>42</v>
      </c>
      <c r="B38" s="263" t="s">
        <v>90</v>
      </c>
      <c r="C38" s="263" t="s">
        <v>284</v>
      </c>
      <c r="D38" s="264" t="n">
        <v>30174.19</v>
      </c>
      <c r="E38" s="265" t="s">
        <v>57</v>
      </c>
      <c r="F38" s="266" t="n">
        <v>44377</v>
      </c>
      <c r="G38" s="267" t="n">
        <v>44484</v>
      </c>
      <c r="H38" s="268" t="s">
        <v>10</v>
      </c>
    </row>
    <row r="39" customFormat="false" ht="18.6" hidden="false" customHeight="true" outlineLevel="0" collapsed="false">
      <c r="A39" s="262"/>
      <c r="B39" s="263" t="s">
        <v>381</v>
      </c>
      <c r="C39" s="263" t="s">
        <v>412</v>
      </c>
      <c r="D39" s="264" t="n">
        <v>4250</v>
      </c>
      <c r="E39" s="265" t="s">
        <v>235</v>
      </c>
      <c r="F39" s="266" t="n">
        <v>44423</v>
      </c>
      <c r="G39" s="267" t="n">
        <v>44481</v>
      </c>
      <c r="H39" s="268" t="s">
        <v>10</v>
      </c>
    </row>
    <row r="40" customFormat="false" ht="18.6" hidden="false" customHeight="true" outlineLevel="0" collapsed="false">
      <c r="A40" s="262"/>
      <c r="B40" s="263" t="s">
        <v>413</v>
      </c>
      <c r="C40" s="263" t="s">
        <v>414</v>
      </c>
      <c r="D40" s="264" t="n">
        <v>900</v>
      </c>
      <c r="E40" s="265" t="s">
        <v>415</v>
      </c>
      <c r="F40" s="266" t="n">
        <v>44430</v>
      </c>
      <c r="G40" s="267"/>
      <c r="H40" s="268" t="s">
        <v>452</v>
      </c>
    </row>
    <row r="41" customFormat="false" ht="18.6" hidden="false" customHeight="true" outlineLevel="0" collapsed="false">
      <c r="A41" s="262"/>
      <c r="B41" s="269" t="s">
        <v>453</v>
      </c>
      <c r="C41" s="270" t="s">
        <v>454</v>
      </c>
      <c r="D41" s="271" t="n">
        <v>280.8</v>
      </c>
      <c r="E41" s="272" t="s">
        <v>141</v>
      </c>
      <c r="F41" s="273" t="n">
        <v>44441</v>
      </c>
      <c r="G41" s="274" t="n">
        <v>44418</v>
      </c>
      <c r="H41" s="275" t="s">
        <v>10</v>
      </c>
    </row>
    <row r="42" customFormat="false" ht="18.6" hidden="false" customHeight="true" outlineLevel="0" collapsed="false">
      <c r="A42" s="262"/>
      <c r="B42" s="135" t="s">
        <v>455</v>
      </c>
      <c r="C42" s="17"/>
      <c r="D42" s="154" t="n">
        <v>1100</v>
      </c>
      <c r="E42" s="276" t="s">
        <v>456</v>
      </c>
      <c r="F42" s="19" t="n">
        <v>44444</v>
      </c>
      <c r="G42" s="22" t="n">
        <v>44452</v>
      </c>
      <c r="H42" s="49" t="s">
        <v>10</v>
      </c>
    </row>
    <row r="43" customFormat="false" ht="18.6" hidden="false" customHeight="true" outlineLevel="0" collapsed="false">
      <c r="A43" s="262"/>
      <c r="B43" s="136" t="s">
        <v>457</v>
      </c>
      <c r="C43" s="12" t="s">
        <v>458</v>
      </c>
      <c r="D43" s="151" t="n">
        <v>2526.93</v>
      </c>
      <c r="E43" s="48" t="s">
        <v>235</v>
      </c>
      <c r="F43" s="19" t="n">
        <v>44446</v>
      </c>
      <c r="G43" s="22" t="n">
        <v>44448</v>
      </c>
      <c r="H43" s="65" t="s">
        <v>10</v>
      </c>
    </row>
    <row r="44" customFormat="false" ht="18.6" hidden="false" customHeight="true" outlineLevel="0" collapsed="false">
      <c r="A44" s="262"/>
      <c r="B44" s="136" t="s">
        <v>459</v>
      </c>
      <c r="C44" s="17" t="s">
        <v>460</v>
      </c>
      <c r="D44" s="154" t="n">
        <v>660</v>
      </c>
      <c r="E44" s="50" t="s">
        <v>235</v>
      </c>
      <c r="F44" s="19" t="n">
        <v>44447</v>
      </c>
      <c r="G44" s="32" t="n">
        <v>44454</v>
      </c>
      <c r="H44" s="65" t="s">
        <v>10</v>
      </c>
    </row>
    <row r="45" customFormat="false" ht="18.6" hidden="false" customHeight="true" outlineLevel="0" collapsed="false">
      <c r="A45" s="262"/>
      <c r="B45" s="136" t="s">
        <v>459</v>
      </c>
      <c r="C45" s="17" t="s">
        <v>461</v>
      </c>
      <c r="D45" s="154" t="n">
        <v>720</v>
      </c>
      <c r="E45" s="50" t="s">
        <v>235</v>
      </c>
      <c r="F45" s="19" t="n">
        <v>44447</v>
      </c>
      <c r="G45" s="22" t="n">
        <v>44454</v>
      </c>
      <c r="H45" s="52" t="s">
        <v>10</v>
      </c>
    </row>
    <row r="46" customFormat="false" ht="18.6" hidden="false" customHeight="true" outlineLevel="0" collapsed="false">
      <c r="A46" s="262"/>
      <c r="B46" s="277" t="s">
        <v>462</v>
      </c>
      <c r="C46" s="278" t="s">
        <v>463</v>
      </c>
      <c r="D46" s="279" t="n">
        <v>929.4</v>
      </c>
      <c r="E46" s="280" t="s">
        <v>235</v>
      </c>
      <c r="F46" s="281" t="n">
        <v>44450</v>
      </c>
      <c r="G46" s="22" t="n">
        <v>44460</v>
      </c>
      <c r="H46" s="52" t="s">
        <v>10</v>
      </c>
    </row>
    <row r="47" customFormat="false" ht="18.6" hidden="false" customHeight="true" outlineLevel="0" collapsed="false">
      <c r="A47" s="262"/>
      <c r="B47" s="277" t="s">
        <v>464</v>
      </c>
      <c r="C47" s="282" t="s">
        <v>465</v>
      </c>
      <c r="D47" s="283" t="n">
        <v>303.6</v>
      </c>
      <c r="E47" s="284" t="s">
        <v>466</v>
      </c>
      <c r="F47" s="281" t="n">
        <v>44450</v>
      </c>
      <c r="G47" s="22"/>
      <c r="H47" s="49"/>
    </row>
    <row r="48" customFormat="false" ht="18.6" hidden="false" customHeight="true" outlineLevel="0" collapsed="false">
      <c r="A48" s="262"/>
      <c r="B48" s="136" t="s">
        <v>462</v>
      </c>
      <c r="C48" s="70" t="s">
        <v>467</v>
      </c>
      <c r="D48" s="186" t="n">
        <v>180</v>
      </c>
      <c r="E48" s="72" t="s">
        <v>235</v>
      </c>
      <c r="F48" s="19" t="n">
        <v>44451</v>
      </c>
      <c r="G48" s="15" t="n">
        <v>44454</v>
      </c>
      <c r="H48" s="52" t="s">
        <v>10</v>
      </c>
    </row>
    <row r="49" customFormat="false" ht="18.6" hidden="false" customHeight="true" outlineLevel="0" collapsed="false">
      <c r="A49" s="262"/>
      <c r="B49" s="136" t="s">
        <v>376</v>
      </c>
      <c r="C49" s="70"/>
      <c r="D49" s="186" t="n">
        <v>590</v>
      </c>
      <c r="E49" s="184" t="s">
        <v>468</v>
      </c>
      <c r="F49" s="19" t="n">
        <v>44452</v>
      </c>
      <c r="G49" s="15" t="n">
        <v>44452</v>
      </c>
      <c r="H49" s="52" t="s">
        <v>10</v>
      </c>
    </row>
    <row r="50" customFormat="false" ht="18.6" hidden="false" customHeight="true" outlineLevel="0" collapsed="false">
      <c r="A50" s="262"/>
      <c r="B50" s="136" t="s">
        <v>374</v>
      </c>
      <c r="C50" s="70"/>
      <c r="D50" s="186" t="n">
        <v>940</v>
      </c>
      <c r="E50" s="184" t="s">
        <v>469</v>
      </c>
      <c r="F50" s="19" t="n">
        <v>44452</v>
      </c>
      <c r="G50" s="31" t="n">
        <v>44452</v>
      </c>
      <c r="H50" s="52" t="s">
        <v>10</v>
      </c>
    </row>
    <row r="51" customFormat="false" ht="18.6" hidden="false" customHeight="true" outlineLevel="0" collapsed="false">
      <c r="A51" s="262"/>
      <c r="B51" s="136" t="s">
        <v>470</v>
      </c>
      <c r="C51" s="70" t="s">
        <v>471</v>
      </c>
      <c r="D51" s="186" t="n">
        <v>8208.1</v>
      </c>
      <c r="E51" s="72" t="s">
        <v>235</v>
      </c>
      <c r="F51" s="19" t="n">
        <v>44453</v>
      </c>
      <c r="G51" s="15" t="n">
        <v>44460</v>
      </c>
      <c r="H51" s="52" t="s">
        <v>10</v>
      </c>
    </row>
    <row r="52" customFormat="false" ht="18.6" hidden="false" customHeight="true" outlineLevel="0" collapsed="false">
      <c r="A52" s="262"/>
      <c r="B52" s="136" t="s">
        <v>470</v>
      </c>
      <c r="C52" s="70" t="s">
        <v>472</v>
      </c>
      <c r="D52" s="186" t="n">
        <v>6757.93</v>
      </c>
      <c r="E52" s="72" t="s">
        <v>235</v>
      </c>
      <c r="F52" s="19" t="n">
        <v>44453</v>
      </c>
      <c r="G52" s="22" t="n">
        <v>44460</v>
      </c>
      <c r="H52" s="52" t="s">
        <v>10</v>
      </c>
    </row>
    <row r="53" customFormat="false" ht="18.6" hidden="false" customHeight="true" outlineLevel="0" collapsed="false">
      <c r="A53" s="262"/>
      <c r="B53" s="136" t="s">
        <v>470</v>
      </c>
      <c r="C53" s="70" t="s">
        <v>473</v>
      </c>
      <c r="D53" s="186" t="n">
        <v>9569.22</v>
      </c>
      <c r="E53" s="72" t="s">
        <v>235</v>
      </c>
      <c r="F53" s="19" t="n">
        <v>44453</v>
      </c>
      <c r="G53" s="51" t="n">
        <v>44460</v>
      </c>
      <c r="H53" s="52" t="s">
        <v>10</v>
      </c>
    </row>
    <row r="54" customFormat="false" ht="18.6" hidden="false" customHeight="true" outlineLevel="0" collapsed="false">
      <c r="A54" s="262"/>
      <c r="B54" s="136" t="s">
        <v>43</v>
      </c>
      <c r="C54" s="70" t="s">
        <v>474</v>
      </c>
      <c r="D54" s="186" t="n">
        <v>34363.58</v>
      </c>
      <c r="E54" s="72"/>
      <c r="F54" s="19" t="n">
        <v>44454</v>
      </c>
      <c r="G54" s="51" t="n">
        <v>44454</v>
      </c>
      <c r="H54" s="52" t="s">
        <v>10</v>
      </c>
    </row>
    <row r="55" customFormat="false" ht="18.6" hidden="false" customHeight="true" outlineLevel="0" collapsed="false">
      <c r="A55" s="262"/>
      <c r="B55" s="136" t="s">
        <v>475</v>
      </c>
      <c r="C55" s="70" t="s">
        <v>476</v>
      </c>
      <c r="D55" s="186" t="n">
        <v>7257.71</v>
      </c>
      <c r="E55" s="64" t="s">
        <v>235</v>
      </c>
      <c r="F55" s="19" t="n">
        <v>44454</v>
      </c>
      <c r="G55" s="51" t="n">
        <v>44454</v>
      </c>
      <c r="H55" s="52" t="s">
        <v>10</v>
      </c>
    </row>
    <row r="56" customFormat="false" ht="18" hidden="false" customHeight="true" outlineLevel="0" collapsed="false">
      <c r="A56" s="262"/>
      <c r="B56" s="136" t="s">
        <v>39</v>
      </c>
      <c r="C56" s="70"/>
      <c r="D56" s="186" t="n">
        <v>5</v>
      </c>
      <c r="E56" s="72"/>
      <c r="F56" s="19" t="n">
        <v>44454</v>
      </c>
      <c r="G56" s="51" t="n">
        <v>44454</v>
      </c>
      <c r="H56" s="52" t="s">
        <v>10</v>
      </c>
    </row>
    <row r="57" customFormat="false" ht="18" hidden="false" customHeight="true" outlineLevel="0" collapsed="false">
      <c r="A57" s="262"/>
      <c r="B57" s="232" t="s">
        <v>477</v>
      </c>
      <c r="C57" s="247"/>
      <c r="D57" s="285" t="n">
        <v>674.85</v>
      </c>
      <c r="E57" s="248" t="s">
        <v>478</v>
      </c>
      <c r="F57" s="236" t="n">
        <v>44454</v>
      </c>
      <c r="G57" s="250" t="n">
        <v>44483</v>
      </c>
      <c r="H57" s="286" t="s">
        <v>10</v>
      </c>
    </row>
    <row r="58" customFormat="false" ht="18" hidden="false" customHeight="true" outlineLevel="0" collapsed="false">
      <c r="A58" s="262"/>
      <c r="B58" s="232" t="s">
        <v>479</v>
      </c>
      <c r="C58" s="247" t="s">
        <v>480</v>
      </c>
      <c r="D58" s="285" t="n">
        <v>742.56</v>
      </c>
      <c r="E58" s="248" t="s">
        <v>235</v>
      </c>
      <c r="F58" s="236" t="n">
        <v>44469</v>
      </c>
      <c r="G58" s="250" t="n">
        <v>44484</v>
      </c>
      <c r="H58" s="286" t="s">
        <v>10</v>
      </c>
    </row>
    <row r="59" customFormat="false" ht="18" hidden="false" customHeight="true" outlineLevel="0" collapsed="false">
      <c r="A59" s="262"/>
      <c r="B59" s="232" t="s">
        <v>419</v>
      </c>
      <c r="C59" s="233" t="s">
        <v>481</v>
      </c>
      <c r="D59" s="234" t="n">
        <v>3000</v>
      </c>
      <c r="E59" s="235" t="s">
        <v>235</v>
      </c>
      <c r="F59" s="249" t="n">
        <v>44469</v>
      </c>
      <c r="G59" s="237" t="n">
        <v>44484</v>
      </c>
      <c r="H59" s="238" t="s">
        <v>10</v>
      </c>
    </row>
    <row r="60" customFormat="false" ht="18" hidden="false" customHeight="true" outlineLevel="0" collapsed="false">
      <c r="A60" s="262"/>
      <c r="B60" s="136" t="s">
        <v>482</v>
      </c>
      <c r="C60" s="70" t="s">
        <v>483</v>
      </c>
      <c r="D60" s="186" t="n">
        <v>469.92</v>
      </c>
      <c r="E60" s="72"/>
      <c r="F60" s="73" t="n">
        <v>44469</v>
      </c>
      <c r="G60" s="51" t="n">
        <v>44476</v>
      </c>
      <c r="H60" s="52" t="s">
        <v>10</v>
      </c>
    </row>
    <row r="61" customFormat="false" ht="18" hidden="false" customHeight="true" outlineLevel="0" collapsed="false">
      <c r="A61" s="262"/>
      <c r="B61" s="287" t="s">
        <v>484</v>
      </c>
      <c r="C61" s="288" t="s">
        <v>485</v>
      </c>
      <c r="D61" s="289" t="n">
        <v>1500</v>
      </c>
      <c r="E61" s="290" t="s">
        <v>486</v>
      </c>
      <c r="F61" s="291" t="n">
        <v>44469</v>
      </c>
      <c r="G61" s="292" t="n">
        <v>44484</v>
      </c>
      <c r="H61" s="293" t="s">
        <v>10</v>
      </c>
    </row>
    <row r="62" customFormat="false" ht="18.6" hidden="false" customHeight="true" outlineLevel="0" collapsed="false">
      <c r="A62" s="262"/>
      <c r="B62" s="136" t="s">
        <v>487</v>
      </c>
      <c r="C62" s="17"/>
      <c r="D62" s="154" t="n">
        <v>500</v>
      </c>
      <c r="E62" s="276"/>
      <c r="F62" s="73"/>
      <c r="G62" s="22" t="n">
        <v>44452</v>
      </c>
      <c r="H62" s="49" t="s">
        <v>10</v>
      </c>
    </row>
    <row r="63" customFormat="false" ht="18.6" hidden="false" customHeight="true" outlineLevel="0" collapsed="false">
      <c r="A63" s="262"/>
      <c r="B63" s="294"/>
      <c r="C63" s="294"/>
      <c r="D63" s="295"/>
      <c r="E63" s="296"/>
      <c r="F63" s="297"/>
      <c r="G63" s="298"/>
      <c r="H63" s="293"/>
    </row>
    <row r="64" customFormat="false" ht="18.6" hidden="false" customHeight="true" outlineLevel="0" collapsed="false">
      <c r="A64" s="262"/>
      <c r="B64" s="140"/>
      <c r="C64" s="70"/>
      <c r="D64" s="186"/>
      <c r="E64" s="72"/>
      <c r="F64" s="73"/>
      <c r="G64" s="51"/>
      <c r="H64" s="52"/>
    </row>
    <row r="65" customFormat="false" ht="18.6" hidden="false" customHeight="true" outlineLevel="0" collapsed="false">
      <c r="A65" s="262"/>
      <c r="B65" s="140"/>
      <c r="C65" s="70"/>
      <c r="D65" s="186"/>
      <c r="E65" s="72"/>
      <c r="F65" s="73"/>
      <c r="G65" s="51"/>
      <c r="H65" s="52"/>
    </row>
    <row r="66" customFormat="false" ht="18.6" hidden="false" customHeight="true" outlineLevel="0" collapsed="false">
      <c r="A66" s="262"/>
      <c r="B66" s="140"/>
      <c r="C66" s="70"/>
      <c r="D66" s="186"/>
      <c r="E66" s="72"/>
      <c r="F66" s="73"/>
      <c r="G66" s="51"/>
      <c r="H66" s="52"/>
    </row>
    <row r="67" customFormat="false" ht="18.6" hidden="false" customHeight="true" outlineLevel="0" collapsed="false">
      <c r="A67" s="262"/>
      <c r="B67" s="140"/>
      <c r="C67" s="70"/>
      <c r="D67" s="186"/>
      <c r="E67" s="72"/>
      <c r="F67" s="73"/>
      <c r="G67" s="51"/>
      <c r="H67" s="52"/>
    </row>
    <row r="68" customFormat="false" ht="18.6" hidden="false" customHeight="true" outlineLevel="0" collapsed="false">
      <c r="A68" s="262"/>
      <c r="B68" s="239" t="s">
        <v>424</v>
      </c>
      <c r="C68" s="239"/>
      <c r="D68" s="240" t="n">
        <f aca="false">SUM(D41:D67)</f>
        <v>81279.6</v>
      </c>
      <c r="E68" s="241"/>
      <c r="F68" s="242"/>
      <c r="G68" s="243"/>
      <c r="H68" s="244"/>
    </row>
    <row r="69" customFormat="false" ht="18.6" hidden="false" customHeight="true" outlineLevel="0" collapsed="false">
      <c r="A69" s="262"/>
      <c r="B69" s="139"/>
      <c r="C69" s="29"/>
      <c r="D69" s="183"/>
      <c r="E69" s="64" t="s">
        <v>488</v>
      </c>
      <c r="F69" s="34"/>
      <c r="G69" s="31"/>
      <c r="H69" s="52"/>
    </row>
    <row r="70" customFormat="false" ht="21" hidden="false" customHeight="true" outlineLevel="0" collapsed="false">
      <c r="A70" s="39" t="s">
        <v>87</v>
      </c>
      <c r="B70" s="224"/>
      <c r="C70" s="224"/>
      <c r="D70" s="299" t="n">
        <f aca="false">SUM(D36+D68+D18)</f>
        <v>114306.85</v>
      </c>
      <c r="E70" s="226"/>
      <c r="F70" s="227"/>
      <c r="G70" s="228"/>
      <c r="H70" s="229"/>
    </row>
  </sheetData>
  <mergeCells count="3">
    <mergeCell ref="A3:A19"/>
    <mergeCell ref="A20:A36"/>
    <mergeCell ref="A38:A69"/>
  </mergeCells>
  <conditionalFormatting sqref="C19:H19 F65:G65 G20:H20 B21:G31 B69:G69 H3:H9 B12:G12 B10:H11 B66:G67 B29:H31 B45:F51 G44:G51 H45:H51 B52:H58 H64:H67 B64:G64 B13:H18 B60:H60">
    <cfRule type="expression" priority="2" aboveAverage="0" equalAverage="0" bottom="0" percent="0" rank="0" text="" dxfId="141">
      <formula>MOD(ROW(),2)=1</formula>
    </cfRule>
  </conditionalFormatting>
  <conditionalFormatting sqref="E12 F69 F10:F11 F21:F31 F43:F58 F64:F67 F13:F19 F60">
    <cfRule type="cellIs" priority="3" operator="lessThan" aboveAverage="0" equalAverage="0" bottom="0" percent="0" rank="0" text="" dxfId="142">
      <formula>TODAY()</formula>
    </cfRule>
    <cfRule type="timePeriod" priority="4" timePeriod="last7Days" dxfId="143"/>
    <cfRule type="timePeriod" priority="5" timePeriod="yesterday" dxfId="144"/>
    <cfRule type="timePeriod" priority="6" timePeriod="lastMonth" dxfId="145"/>
    <cfRule type="timePeriod" priority="7" timePeriod="yesterday" dxfId="146"/>
    <cfRule type="timePeriod" priority="8" timePeriod="today" dxfId="147"/>
  </conditionalFormatting>
  <conditionalFormatting sqref="G43">
    <cfRule type="expression" priority="9" aboveAverage="0" equalAverage="0" bottom="0" percent="0" rank="0" text="" dxfId="148">
      <formula>MOD(ROW(),2)=1</formula>
    </cfRule>
  </conditionalFormatting>
  <conditionalFormatting sqref="H69">
    <cfRule type="expression" priority="10" aboveAverage="0" equalAverage="0" bottom="0" percent="0" rank="0" text="" dxfId="149">
      <formula>MOD(ROW(),2)=1</formula>
    </cfRule>
  </conditionalFormatting>
  <conditionalFormatting sqref="B43:F43 B44:D44 F44">
    <cfRule type="expression" priority="11" aboveAverage="0" equalAverage="0" bottom="0" percent="0" rank="0" text="" dxfId="150">
      <formula>MOD(ROW(),2)=1</formula>
    </cfRule>
  </conditionalFormatting>
  <conditionalFormatting sqref="B65:E65">
    <cfRule type="expression" priority="12" aboveAverage="0" equalAverage="0" bottom="0" percent="0" rank="0" text="" dxfId="151">
      <formula>MOD(ROW(),2)=1</formula>
    </cfRule>
  </conditionalFormatting>
  <conditionalFormatting sqref="F12">
    <cfRule type="cellIs" priority="13" operator="lessThan" aboveAverage="0" equalAverage="0" bottom="0" percent="0" rank="0" text="" dxfId="152">
      <formula>TODAY()</formula>
    </cfRule>
    <cfRule type="timePeriod" priority="14" timePeriod="last7Days" dxfId="153"/>
    <cfRule type="timePeriod" priority="15" timePeriod="yesterday" dxfId="154"/>
    <cfRule type="timePeriod" priority="16" timePeriod="lastMonth" dxfId="155"/>
    <cfRule type="timePeriod" priority="17" timePeriod="yesterday" dxfId="156"/>
    <cfRule type="timePeriod" priority="18" timePeriod="today" dxfId="157"/>
  </conditionalFormatting>
  <conditionalFormatting sqref="H21:H31 H43:H44">
    <cfRule type="expression" priority="19" aboveAverage="0" equalAverage="0" bottom="0" percent="0" rank="0" text="" dxfId="158">
      <formula>MOD(ROW(),2)=1</formula>
    </cfRule>
  </conditionalFormatting>
  <conditionalFormatting sqref="B35:F35 H35">
    <cfRule type="expression" priority="20" aboveAverage="0" equalAverage="0" bottom="0" percent="0" rank="0" text="" dxfId="159">
      <formula>MOD(ROW(),2)=1</formula>
    </cfRule>
  </conditionalFormatting>
  <conditionalFormatting sqref="E35">
    <cfRule type="cellIs" priority="21" operator="lessThan" aboveAverage="0" equalAverage="0" bottom="0" percent="0" rank="0" text="" dxfId="160">
      <formula>TODAY()</formula>
    </cfRule>
    <cfRule type="timePeriod" priority="22" timePeriod="last7Days" dxfId="161"/>
    <cfRule type="timePeriod" priority="23" timePeriod="yesterday" dxfId="162"/>
    <cfRule type="timePeriod" priority="24" timePeriod="lastMonth" dxfId="163"/>
    <cfRule type="timePeriod" priority="25" timePeriod="yesterday" dxfId="164"/>
    <cfRule type="timePeriod" priority="26" timePeriod="today" dxfId="165"/>
  </conditionalFormatting>
  <conditionalFormatting sqref="G35">
    <cfRule type="expression" priority="27" aboveAverage="0" equalAverage="0" bottom="0" percent="0" rank="0" text="" dxfId="166">
      <formula>MOD(ROW(),2)=1</formula>
    </cfRule>
  </conditionalFormatting>
  <conditionalFormatting sqref="B32:G35">
    <cfRule type="expression" priority="29" aboveAverage="0" equalAverage="0" bottom="0" percent="0" rank="0" text="" dxfId="167">
      <formula>MOD(ROW(),2)=1</formula>
    </cfRule>
  </conditionalFormatting>
  <conditionalFormatting sqref="F32:F35">
    <cfRule type="cellIs" priority="30" operator="lessThan" aboveAverage="0" equalAverage="0" bottom="0" percent="0" rank="0" text="" dxfId="168">
      <formula>TODAY()</formula>
    </cfRule>
    <cfRule type="timePeriod" priority="31" timePeriod="last7Days" dxfId="169"/>
    <cfRule type="timePeriod" priority="32" timePeriod="yesterday" dxfId="170"/>
    <cfRule type="timePeriod" priority="33" timePeriod="lastMonth" dxfId="171"/>
    <cfRule type="timePeriod" priority="34" timePeriod="yesterday" dxfId="172"/>
    <cfRule type="timePeriod" priority="35" timePeriod="today" dxfId="173"/>
  </conditionalFormatting>
  <conditionalFormatting sqref="H32:H35">
    <cfRule type="expression" priority="36" aboveAverage="0" equalAverage="0" bottom="0" percent="0" rank="0" text="" dxfId="174">
      <formula>MOD(ROW(),2)=1</formula>
    </cfRule>
  </conditionalFormatting>
  <conditionalFormatting sqref="B36:H36 B37">
    <cfRule type="expression" priority="38" aboveAverage="0" equalAverage="0" bottom="0" percent="0" rank="0" text="" dxfId="175">
      <formula>MOD(ROW(),2)=1</formula>
    </cfRule>
  </conditionalFormatting>
  <conditionalFormatting sqref="F36">
    <cfRule type="cellIs" priority="39" operator="lessThan" aboveAverage="0" equalAverage="0" bottom="0" percent="0" rank="0" text="" dxfId="176">
      <formula>TODAY()</formula>
    </cfRule>
    <cfRule type="timePeriod" priority="40" timePeriod="last7Days" dxfId="177"/>
    <cfRule type="timePeriod" priority="41" timePeriod="yesterday" dxfId="178"/>
    <cfRule type="timePeriod" priority="42" timePeriod="lastMonth" dxfId="179"/>
    <cfRule type="timePeriod" priority="43" timePeriod="yesterday" dxfId="180"/>
    <cfRule type="timePeriod" priority="44" timePeriod="today" dxfId="181"/>
  </conditionalFormatting>
  <conditionalFormatting sqref="B3:G9">
    <cfRule type="expression" priority="45" aboveAverage="0" equalAverage="0" bottom="0" percent="0" rank="0" text="" dxfId="182">
      <formula>MOD(ROW(),2)=1</formula>
    </cfRule>
  </conditionalFormatting>
  <conditionalFormatting sqref="F3:F4">
    <cfRule type="timePeriod" priority="46" timePeriod="yesterday" dxfId="183"/>
    <cfRule type="timePeriod" priority="47" timePeriod="today" dxfId="184"/>
    <cfRule type="cellIs" priority="48" operator="lessThan" aboveAverage="0" equalAverage="0" bottom="0" percent="0" rank="0" text="" dxfId="185">
      <formula>_xludf.today()</formula>
    </cfRule>
  </conditionalFormatting>
  <conditionalFormatting sqref="F3:F9">
    <cfRule type="cellIs" priority="49" operator="lessThan" aboveAverage="0" equalAverage="0" bottom="0" percent="0" rank="0" text="" dxfId="186">
      <formula>TODAY()</formula>
    </cfRule>
    <cfRule type="timePeriod" priority="50" timePeriod="last7Days" dxfId="187"/>
    <cfRule type="timePeriod" priority="51" timePeriod="yesterday" dxfId="188"/>
    <cfRule type="timePeriod" priority="52" timePeriod="lastMonth" dxfId="189"/>
    <cfRule type="timePeriod" priority="53" timePeriod="yesterday" dxfId="190"/>
    <cfRule type="timePeriod" priority="54" timePeriod="today" dxfId="191"/>
  </conditionalFormatting>
  <conditionalFormatting sqref="B20:F20">
    <cfRule type="expression" priority="55" aboveAverage="0" equalAverage="0" bottom="0" percent="0" rank="0" text="" dxfId="192">
      <formula>MOD(ROW(),2)=1</formula>
    </cfRule>
  </conditionalFormatting>
  <conditionalFormatting sqref="F20">
    <cfRule type="cellIs" priority="56" operator="lessThan" aboveAverage="0" equalAverage="0" bottom="0" percent="0" rank="0" text="" dxfId="193">
      <formula>TODAY()</formula>
    </cfRule>
    <cfRule type="timePeriod" priority="57" timePeriod="last7Days" dxfId="194"/>
    <cfRule type="timePeriod" priority="58" timePeriod="yesterday" dxfId="195"/>
    <cfRule type="timePeriod" priority="59" timePeriod="lastMonth" dxfId="196"/>
    <cfRule type="timePeriod" priority="60" timePeriod="yesterday" dxfId="197"/>
    <cfRule type="timePeriod" priority="61" timePeriod="today" dxfId="198"/>
  </conditionalFormatting>
  <conditionalFormatting sqref="G41:H41">
    <cfRule type="expression" priority="62" aboveAverage="0" equalAverage="0" bottom="0" percent="0" rank="0" text="" dxfId="199">
      <formula>MOD(ROW(),2)=1</formula>
    </cfRule>
  </conditionalFormatting>
  <conditionalFormatting sqref="B41:F41">
    <cfRule type="expression" priority="63" aboveAverage="0" equalAverage="0" bottom="0" percent="0" rank="0" text="" dxfId="200">
      <formula>MOD(ROW(),2)=1</formula>
    </cfRule>
  </conditionalFormatting>
  <conditionalFormatting sqref="F41">
    <cfRule type="cellIs" priority="64" operator="lessThan" aboveAverage="0" equalAverage="0" bottom="0" percent="0" rank="0" text="" dxfId="201">
      <formula>TODAY()</formula>
    </cfRule>
    <cfRule type="timePeriod" priority="65" timePeriod="last7Days" dxfId="202"/>
    <cfRule type="timePeriod" priority="66" timePeriod="yesterday" dxfId="203"/>
    <cfRule type="timePeriod" priority="67" timePeriod="lastMonth" dxfId="204"/>
    <cfRule type="timePeriod" priority="68" timePeriod="yesterday" dxfId="205"/>
    <cfRule type="timePeriod" priority="69" timePeriod="today" dxfId="206"/>
  </conditionalFormatting>
  <conditionalFormatting sqref="H42">
    <cfRule type="expression" priority="70" aboveAverage="0" equalAverage="0" bottom="0" percent="0" rank="0" text="" dxfId="207">
      <formula>MOD(ROW(),2)=1</formula>
    </cfRule>
  </conditionalFormatting>
  <conditionalFormatting sqref="B42:G42">
    <cfRule type="expression" priority="72" aboveAverage="0" equalAverage="0" bottom="0" percent="0" rank="0" text="" dxfId="208">
      <formula>MOD(ROW(),2)=1</formula>
    </cfRule>
  </conditionalFormatting>
  <conditionalFormatting sqref="F42">
    <cfRule type="cellIs" priority="73" operator="lessThan" aboveAverage="0" equalAverage="0" bottom="0" percent="0" rank="0" text="" dxfId="209">
      <formula>TODAY()</formula>
    </cfRule>
    <cfRule type="timePeriod" priority="74" timePeriod="last7Days" dxfId="210"/>
    <cfRule type="timePeriod" priority="75" timePeriod="yesterday" dxfId="211"/>
    <cfRule type="timePeriod" priority="76" timePeriod="lastMonth" dxfId="212"/>
    <cfRule type="timePeriod" priority="77" timePeriod="yesterday" dxfId="213"/>
    <cfRule type="timePeriod" priority="78" timePeriod="today" dxfId="214"/>
  </conditionalFormatting>
  <conditionalFormatting sqref="E44">
    <cfRule type="expression" priority="79" aboveAverage="0" equalAverage="0" bottom="0" percent="0" rank="0" text="" dxfId="215">
      <formula>MOD(ROW(),2)=1</formula>
    </cfRule>
  </conditionalFormatting>
  <conditionalFormatting sqref="B68:H68">
    <cfRule type="expression" priority="80" aboveAverage="0" equalAverage="0" bottom="0" percent="0" rank="0" text="" dxfId="216">
      <formula>MOD(ROW(),2)=1</formula>
    </cfRule>
  </conditionalFormatting>
  <conditionalFormatting sqref="F68">
    <cfRule type="cellIs" priority="81" operator="lessThan" aboveAverage="0" equalAverage="0" bottom="0" percent="0" rank="0" text="" dxfId="217">
      <formula>TODAY()</formula>
    </cfRule>
    <cfRule type="timePeriod" priority="82" timePeriod="last7Days" dxfId="218"/>
    <cfRule type="timePeriod" priority="83" timePeriod="yesterday" dxfId="219"/>
    <cfRule type="timePeriod" priority="84" timePeriod="lastMonth" dxfId="220"/>
    <cfRule type="timePeriod" priority="85" timePeriod="yesterday" dxfId="221"/>
    <cfRule type="timePeriod" priority="86" timePeriod="today" dxfId="222"/>
  </conditionalFormatting>
  <conditionalFormatting sqref="H38">
    <cfRule type="expression" priority="87" aboveAverage="0" equalAverage="0" bottom="0" percent="0" rank="0" text="" dxfId="223">
      <formula>MOD(ROW(),2)=1</formula>
    </cfRule>
  </conditionalFormatting>
  <conditionalFormatting sqref="B38:G38">
    <cfRule type="expression" priority="89" aboveAverage="0" equalAverage="0" bottom="0" percent="0" rank="0" text="" dxfId="224">
      <formula>MOD(ROW(),2)=1</formula>
    </cfRule>
  </conditionalFormatting>
  <conditionalFormatting sqref="F38">
    <cfRule type="timePeriod" priority="90" timePeriod="yesterday" dxfId="225"/>
    <cfRule type="timePeriod" priority="91" timePeriod="today" dxfId="226"/>
    <cfRule type="cellIs" priority="92" operator="lessThan" aboveAverage="0" equalAverage="0" bottom="0" percent="0" rank="0" text="" dxfId="227">
      <formula>_xludf.today()</formula>
    </cfRule>
  </conditionalFormatting>
  <conditionalFormatting sqref="F38">
    <cfRule type="cellIs" priority="93" operator="lessThan" aboveAverage="0" equalAverage="0" bottom="0" percent="0" rank="0" text="" dxfId="228">
      <formula>TODAY()</formula>
    </cfRule>
    <cfRule type="timePeriod" priority="94" timePeriod="last7Days" dxfId="229"/>
    <cfRule type="timePeriod" priority="95" timePeriod="yesterday" dxfId="230"/>
    <cfRule type="timePeriod" priority="96" timePeriod="lastMonth" dxfId="231"/>
    <cfRule type="timePeriod" priority="97" timePeriod="yesterday" dxfId="232"/>
    <cfRule type="timePeriod" priority="98" timePeriod="today" dxfId="233"/>
  </conditionalFormatting>
  <conditionalFormatting sqref="B7:F9">
    <cfRule type="expression" priority="99" aboveAverage="0" equalAverage="0" bottom="0" percent="0" rank="0" text="" dxfId="234">
      <formula>MOD(ROW(),2)=1</formula>
    </cfRule>
  </conditionalFormatting>
  <conditionalFormatting sqref="E9 F7:F8">
    <cfRule type="cellIs" priority="100" operator="lessThan" aboveAverage="0" equalAverage="0" bottom="0" percent="0" rank="0" text="" dxfId="235">
      <formula>TODAY()</formula>
    </cfRule>
    <cfRule type="timePeriod" priority="101" timePeriod="last7Days" dxfId="236"/>
    <cfRule type="timePeriod" priority="102" timePeriod="yesterday" dxfId="237"/>
    <cfRule type="timePeriod" priority="103" timePeriod="lastMonth" dxfId="238"/>
    <cfRule type="timePeriod" priority="104" timePeriod="yesterday" dxfId="239"/>
    <cfRule type="timePeriod" priority="105" timePeriod="today" dxfId="240"/>
  </conditionalFormatting>
  <conditionalFormatting sqref="F9">
    <cfRule type="cellIs" priority="106" operator="lessThan" aboveAverage="0" equalAverage="0" bottom="0" percent="0" rank="0" text="" dxfId="241">
      <formula>TODAY()</formula>
    </cfRule>
    <cfRule type="timePeriod" priority="107" timePeriod="last7Days" dxfId="242"/>
    <cfRule type="timePeriod" priority="108" timePeriod="yesterday" dxfId="243"/>
    <cfRule type="timePeriod" priority="109" timePeriod="lastMonth" dxfId="244"/>
    <cfRule type="timePeriod" priority="110" timePeriod="yesterday" dxfId="245"/>
    <cfRule type="timePeriod" priority="111" timePeriod="today" dxfId="246"/>
  </conditionalFormatting>
  <conditionalFormatting sqref="G61">
    <cfRule type="expression" priority="112" aboveAverage="0" equalAverage="0" bottom="0" percent="0" rank="0" text="" dxfId="247">
      <formula>MOD(ROW(),2)=1</formula>
    </cfRule>
  </conditionalFormatting>
  <conditionalFormatting sqref="H61">
    <cfRule type="expression" priority="113" aboveAverage="0" equalAverage="0" bottom="0" percent="0" rank="0" text="" dxfId="248">
      <formula>MOD(ROW(),2)=1</formula>
    </cfRule>
  </conditionalFormatting>
  <conditionalFormatting sqref="B61:E61">
    <cfRule type="expression" priority="115" aboveAverage="0" equalAverage="0" bottom="0" percent="0" rank="0" text="" dxfId="249">
      <formula>MOD(ROW(),2)=1</formula>
    </cfRule>
  </conditionalFormatting>
  <conditionalFormatting sqref="B62:E62 G62:H62">
    <cfRule type="expression" priority="116" aboveAverage="0" equalAverage="0" bottom="0" percent="0" rank="0" text="" dxfId="250">
      <formula>MOD(ROW(),2)=1</formula>
    </cfRule>
  </conditionalFormatting>
  <conditionalFormatting sqref="B63:E63 G63:H63">
    <cfRule type="expression" priority="117" aboveAverage="0" equalAverage="0" bottom="0" percent="0" rank="0" text="" dxfId="251">
      <formula>MOD(ROW(),2)=1</formula>
    </cfRule>
  </conditionalFormatting>
  <conditionalFormatting sqref="F61:F63">
    <cfRule type="expression" priority="118" aboveAverage="0" equalAverage="0" bottom="0" percent="0" rank="0" text="" dxfId="252">
      <formula>MOD(ROW(),2)=1</formula>
    </cfRule>
  </conditionalFormatting>
  <conditionalFormatting sqref="F61:F63">
    <cfRule type="cellIs" priority="119" operator="lessThan" aboveAverage="0" equalAverage="0" bottom="0" percent="0" rank="0" text="" dxfId="253">
      <formula>TODAY()</formula>
    </cfRule>
    <cfRule type="timePeriod" priority="120" timePeriod="last7Days" dxfId="254"/>
    <cfRule type="timePeriod" priority="121" timePeriod="yesterday" dxfId="255"/>
    <cfRule type="timePeriod" priority="122" timePeriod="lastMonth" dxfId="256"/>
    <cfRule type="timePeriod" priority="123" timePeriod="yesterday" dxfId="257"/>
    <cfRule type="timePeriod" priority="124" timePeriod="today" dxfId="258"/>
  </conditionalFormatting>
  <conditionalFormatting sqref="B59:E59 G59:H59">
    <cfRule type="expression" priority="125" aboveAverage="0" equalAverage="0" bottom="0" percent="0" rank="0" text="" dxfId="259">
      <formula>MOD(ROW(),2)=1</formula>
    </cfRule>
  </conditionalFormatting>
  <conditionalFormatting sqref="F59">
    <cfRule type="expression" priority="126" aboveAverage="0" equalAverage="0" bottom="0" percent="0" rank="0" text="" dxfId="260">
      <formula>MOD(ROW(),2)=1</formula>
    </cfRule>
  </conditionalFormatting>
  <conditionalFormatting sqref="F59">
    <cfRule type="cellIs" priority="127" operator="lessThan" aboveAverage="0" equalAverage="0" bottom="0" percent="0" rank="0" text="" dxfId="261">
      <formula>TODAY()</formula>
    </cfRule>
    <cfRule type="timePeriod" priority="128" timePeriod="last7Days" dxfId="262"/>
    <cfRule type="timePeriod" priority="129" timePeriod="yesterday" dxfId="263"/>
    <cfRule type="timePeriod" priority="130" timePeriod="lastMonth" dxfId="264"/>
    <cfRule type="timePeriod" priority="131" timePeriod="yesterday" dxfId="265"/>
    <cfRule type="timePeriod" priority="132" timePeriod="today" dxfId="266"/>
  </conditionalFormatting>
  <conditionalFormatting sqref="H39:H40">
    <cfRule type="expression" priority="133" aboveAverage="0" equalAverage="0" bottom="0" percent="0" rank="0" text="" dxfId="267">
      <formula>MOD(ROW(),2)=1</formula>
    </cfRule>
  </conditionalFormatting>
  <conditionalFormatting sqref="B39:G40">
    <cfRule type="expression" priority="135" aboveAverage="0" equalAverage="0" bottom="0" percent="0" rank="0" text="" dxfId="268">
      <formula>MOD(ROW(),2)=1</formula>
    </cfRule>
  </conditionalFormatting>
  <conditionalFormatting sqref="F39:F40">
    <cfRule type="timePeriod" priority="136" timePeriod="yesterday" dxfId="269"/>
    <cfRule type="timePeriod" priority="137" timePeriod="today" dxfId="270"/>
    <cfRule type="cellIs" priority="138" operator="lessThan" aboveAverage="0" equalAverage="0" bottom="0" percent="0" rank="0" text="" dxfId="271">
      <formula>_xludf.today()</formula>
    </cfRule>
  </conditionalFormatting>
  <conditionalFormatting sqref="F39:F40">
    <cfRule type="cellIs" priority="139" operator="lessThan" aboveAverage="0" equalAverage="0" bottom="0" percent="0" rank="0" text="" dxfId="272">
      <formula>TODAY()</formula>
    </cfRule>
    <cfRule type="timePeriod" priority="140" timePeriod="last7Days" dxfId="273"/>
    <cfRule type="timePeriod" priority="141" timePeriod="yesterday" dxfId="274"/>
    <cfRule type="timePeriod" priority="142" timePeriod="lastMonth" dxfId="275"/>
    <cfRule type="timePeriod" priority="143" timePeriod="yesterday" dxfId="276"/>
    <cfRule type="timePeriod" priority="144" timePeriod="today" dxfId="277"/>
  </conditionalFormatting>
  <printOptions headings="false" gridLines="false" gridLinesSet="true" horizontalCentered="true" verticalCentered="false"/>
  <pageMargins left="0.511805555555555" right="0.511805555555555" top="0.511805555555555" bottom="0.747916666666667" header="0.196527777777778" footer="0.315277777777778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&amp;C&amp;"+,Normal"&amp;12SUIVI FOURNISSEUR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534AC710-67CC-4929-823E-9A716075573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G35</xm:sqref>
        </x14:conditionalFormatting>
        <x14:conditionalFormatting xmlns:xm="http://schemas.microsoft.com/office/excel/2006/main">
          <x14:cfRule type="iconSet" priority="37" id="{307AE77F-8CEB-4843-B4EF-3C7F7110F8F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H32:H35</xm:sqref>
        </x14:conditionalFormatting>
        <x14:conditionalFormatting xmlns:xm="http://schemas.microsoft.com/office/excel/2006/main">
          <x14:cfRule type="iconSet" priority="71" id="{1337E947-3B11-4F22-9C4E-63EFD48BF5F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H42</xm:sqref>
        </x14:conditionalFormatting>
        <x14:conditionalFormatting xmlns:xm="http://schemas.microsoft.com/office/excel/2006/main">
          <x14:cfRule type="iconSet" priority="88" id="{2DFDEF80-BF22-492B-ABCD-909F36A2385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H38</xm:sqref>
        </x14:conditionalFormatting>
        <x14:conditionalFormatting xmlns:xm="http://schemas.microsoft.com/office/excel/2006/main">
          <x14:cfRule type="iconSet" priority="114" id="{19A5DED5-91E0-484E-881D-428AC64FAD4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134" id="{FAC410BE-80A9-405F-94AA-4E9EABDA286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H39:H40</xm:sqref>
        </x14:conditionalFormatting>
        <x14:conditionalFormatting xmlns:xm="http://schemas.microsoft.com/office/excel/2006/main">
          <x14:cfRule type="iconSet" priority="145" id="{DC1AE945-E6C4-4AB3-8FD7-876AA8166BA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</xm:sqref>
        </x14:conditionalFormatting>
        <x14:conditionalFormatting xmlns:xm="http://schemas.microsoft.com/office/excel/2006/main">
          <x14:cfRule type="iconSet" priority="146" id="{88F240BF-80EC-4273-B9ED-E07236A6F4E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A38 A20 A3</xm:sqref>
        </x14:conditionalFormatting>
        <x14:conditionalFormatting xmlns:xm="http://schemas.microsoft.com/office/excel/2006/main">
          <x14:cfRule type="iconSet" priority="147" id="{EE5FE81A-821A-4972-959D-10AC6EC4DCE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H20</xm:sqref>
        </x14:conditionalFormatting>
        <x14:conditionalFormatting xmlns:xm="http://schemas.microsoft.com/office/excel/2006/main">
          <x14:cfRule type="iconSet" priority="148" id="{401E7F7E-FBC5-42E6-A1E5-83B34A705BA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H69 H29:H31 H45:H58 H60 H64:H67</xm:sqref>
        </x14:conditionalFormatting>
        <x14:conditionalFormatting xmlns:xm="http://schemas.microsoft.com/office/excel/2006/main">
          <x14:cfRule type="iconSet" priority="149" id="{651D987E-D965-4F48-B65B-20398CF8D8F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H43:H44 H21:H28</xm:sqref>
        </x14:conditionalFormatting>
        <x14:conditionalFormatting xmlns:xm="http://schemas.microsoft.com/office/excel/2006/main">
          <x14:cfRule type="iconSet" priority="150" id="{E59C4553-D0CF-4DD0-8610-C3AFDCF2F3E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H36</xm:sqref>
        </x14:conditionalFormatting>
        <x14:conditionalFormatting xmlns:xm="http://schemas.microsoft.com/office/excel/2006/main">
          <x14:cfRule type="iconSet" priority="151" id="{9EA08824-333F-43FD-A1D6-D4388018823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H41</xm:sqref>
        </x14:conditionalFormatting>
        <x14:conditionalFormatting xmlns:xm="http://schemas.microsoft.com/office/excel/2006/main">
          <x14:cfRule type="iconSet" priority="152" id="{C7594B97-81E3-41E6-8448-BD1DB03B715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H68</xm:sqref>
        </x14:conditionalFormatting>
        <x14:conditionalFormatting xmlns:xm="http://schemas.microsoft.com/office/excel/2006/main">
          <x14:cfRule type="iconSet" priority="153" id="{A6B89FED-D6E2-4CB2-BCB0-A0A0E8E2F9D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4" id="{D83227AA-2A62-4CC7-A87E-392F51EB170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155" id="{64C1F7AB-36E9-42B6-90BE-62BD88BF811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H63</xm:sqref>
        </x14:conditionalFormatting>
        <x14:conditionalFormatting xmlns:xm="http://schemas.microsoft.com/office/excel/2006/main">
          <x14:cfRule type="iconSet" priority="156" id="{745C71E0-45E0-4DF9-A443-FB601B1892F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7" id="{19206D8E-2218-41FC-91C1-16DD98A27FF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H59</xm:sqref>
        </x14:conditionalFormatting>
        <x14:conditionalFormatting xmlns:xm="http://schemas.microsoft.com/office/excel/2006/main">
          <x14:cfRule type="iconSet" priority="158" id="{F3D53995-8A8C-4E74-A8A8-19C96C1612D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H4:H11 H13:H19 G12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true"/>
  </sheetPr>
  <dimension ref="A1:L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D68" activeCellId="0" sqref="D68"/>
    </sheetView>
  </sheetViews>
  <sheetFormatPr defaultColWidth="9.12109375" defaultRowHeight="21" zeroHeight="false" outlineLevelRow="0" outlineLevelCol="0"/>
  <cols>
    <col collapsed="false" customWidth="true" hidden="false" outlineLevel="0" max="1" min="1" style="1" width="17.72"/>
    <col collapsed="false" customWidth="true" hidden="false" outlineLevel="0" max="2" min="2" style="133" width="35.44"/>
    <col collapsed="false" customWidth="true" hidden="false" outlineLevel="0" max="3" min="3" style="2" width="28.43"/>
    <col collapsed="false" customWidth="true" hidden="false" outlineLevel="0" max="4" min="4" style="2" width="19.86"/>
    <col collapsed="false" customWidth="true" hidden="false" outlineLevel="0" max="5" min="5" style="42" width="39.01"/>
    <col collapsed="false" customWidth="true" hidden="false" outlineLevel="0" max="6" min="6" style="3" width="20.42"/>
    <col collapsed="false" customWidth="true" hidden="false" outlineLevel="0" max="7" min="7" style="43" width="21"/>
    <col collapsed="false" customWidth="true" hidden="false" outlineLevel="0" max="8" min="8" style="2" width="11.85"/>
    <col collapsed="false" customWidth="false" hidden="false" outlineLevel="0" max="11" min="9" style="2" width="9.13"/>
    <col collapsed="false" customWidth="true" hidden="false" outlineLevel="0" max="12" min="12" style="2" width="12.14"/>
    <col collapsed="false" customWidth="false" hidden="false" outlineLevel="0" max="1024" min="13" style="2" width="9.13"/>
  </cols>
  <sheetData>
    <row r="1" s="7" customFormat="true" ht="24" hidden="false" customHeight="true" outlineLevel="0" collapsed="false">
      <c r="A1" s="8" t="s">
        <v>2</v>
      </c>
      <c r="B1" s="8" t="s">
        <v>50</v>
      </c>
      <c r="C1" s="8" t="s">
        <v>51</v>
      </c>
      <c r="D1" s="8" t="s">
        <v>4</v>
      </c>
      <c r="E1" s="45" t="s">
        <v>52</v>
      </c>
      <c r="F1" s="9" t="s">
        <v>5</v>
      </c>
      <c r="G1" s="45" t="s">
        <v>6</v>
      </c>
      <c r="H1" s="46" t="s">
        <v>7</v>
      </c>
    </row>
    <row r="2" s="7" customFormat="true" ht="11.25" hidden="false" customHeight="true" outlineLevel="0" collapsed="false">
      <c r="A2" s="8"/>
      <c r="B2" s="300"/>
      <c r="C2" s="300"/>
      <c r="D2" s="300"/>
      <c r="E2" s="301"/>
      <c r="F2" s="302"/>
      <c r="G2" s="301"/>
      <c r="H2" s="134"/>
    </row>
    <row r="3" customFormat="false" ht="18.6" hidden="false" customHeight="true" outlineLevel="0" collapsed="false">
      <c r="A3" s="303" t="s">
        <v>8</v>
      </c>
      <c r="B3" s="304" t="s">
        <v>33</v>
      </c>
      <c r="C3" s="305" t="s">
        <v>489</v>
      </c>
      <c r="D3" s="306" t="n">
        <v>1570.8</v>
      </c>
      <c r="E3" s="307" t="s">
        <v>235</v>
      </c>
      <c r="F3" s="308" t="n">
        <v>44489</v>
      </c>
      <c r="G3" s="309" t="n">
        <v>44489</v>
      </c>
      <c r="H3" s="310" t="s">
        <v>10</v>
      </c>
      <c r="J3" s="2" t="s">
        <v>490</v>
      </c>
      <c r="L3" s="311" t="e">
        <f aca="false">SUM(D41:D46)+D67+#REF!</f>
        <v>#REF!</v>
      </c>
    </row>
    <row r="4" customFormat="false" ht="18.6" hidden="false" customHeight="true" outlineLevel="0" collapsed="false">
      <c r="A4" s="303"/>
      <c r="B4" s="312" t="s">
        <v>491</v>
      </c>
      <c r="C4" s="313" t="s">
        <v>492</v>
      </c>
      <c r="D4" s="314" t="n">
        <v>38.32</v>
      </c>
      <c r="E4" s="315"/>
      <c r="F4" s="316" t="n">
        <v>44500</v>
      </c>
      <c r="G4" s="317" t="n">
        <v>44502</v>
      </c>
      <c r="H4" s="318" t="s">
        <v>10</v>
      </c>
      <c r="J4" s="2" t="s">
        <v>493</v>
      </c>
      <c r="L4" s="311" t="n">
        <f aca="false">SUM(D4:D19)+SUM(D48:D49)+SUM(D68:D70)</f>
        <v>53708.02</v>
      </c>
    </row>
    <row r="5" customFormat="false" ht="18.6" hidden="false" customHeight="true" outlineLevel="0" collapsed="false">
      <c r="A5" s="303"/>
      <c r="B5" s="312" t="s">
        <v>72</v>
      </c>
      <c r="C5" s="313" t="s">
        <v>494</v>
      </c>
      <c r="D5" s="314" t="n">
        <v>252.31</v>
      </c>
      <c r="E5" s="315"/>
      <c r="F5" s="316" t="n">
        <v>44500</v>
      </c>
      <c r="G5" s="317" t="n">
        <v>44504</v>
      </c>
      <c r="H5" s="318" t="s">
        <v>10</v>
      </c>
    </row>
    <row r="6" customFormat="false" ht="18.6" hidden="false" customHeight="true" outlineLevel="0" collapsed="false">
      <c r="A6" s="303"/>
      <c r="B6" s="312" t="s">
        <v>70</v>
      </c>
      <c r="C6" s="313" t="s">
        <v>495</v>
      </c>
      <c r="D6" s="314" t="n">
        <v>328.74</v>
      </c>
      <c r="E6" s="315"/>
      <c r="F6" s="316" t="n">
        <v>44500</v>
      </c>
      <c r="G6" s="317" t="n">
        <v>44502</v>
      </c>
      <c r="H6" s="318" t="s">
        <v>10</v>
      </c>
    </row>
    <row r="7" customFormat="false" ht="18.6" hidden="false" customHeight="true" outlineLevel="0" collapsed="false">
      <c r="A7" s="303"/>
      <c r="B7" s="312" t="s">
        <v>69</v>
      </c>
      <c r="C7" s="313" t="s">
        <v>496</v>
      </c>
      <c r="D7" s="319" t="n">
        <v>10463.6</v>
      </c>
      <c r="E7" s="315" t="s">
        <v>198</v>
      </c>
      <c r="F7" s="316" t="n">
        <v>44500</v>
      </c>
      <c r="G7" s="317" t="n">
        <v>44502</v>
      </c>
      <c r="H7" s="318" t="s">
        <v>10</v>
      </c>
    </row>
    <row r="8" customFormat="false" ht="18.6" hidden="false" customHeight="true" outlineLevel="0" collapsed="false">
      <c r="A8" s="303"/>
      <c r="B8" s="312" t="s">
        <v>69</v>
      </c>
      <c r="C8" s="313" t="s">
        <v>497</v>
      </c>
      <c r="D8" s="314" t="n">
        <v>5234.62</v>
      </c>
      <c r="E8" s="315" t="s">
        <v>427</v>
      </c>
      <c r="F8" s="316" t="n">
        <v>44500</v>
      </c>
      <c r="G8" s="317" t="n">
        <v>44502</v>
      </c>
      <c r="H8" s="318" t="s">
        <v>10</v>
      </c>
    </row>
    <row r="9" customFormat="false" ht="18.6" hidden="false" customHeight="true" outlineLevel="0" collapsed="false">
      <c r="A9" s="303"/>
      <c r="B9" s="312" t="s">
        <v>69</v>
      </c>
      <c r="C9" s="313" t="s">
        <v>498</v>
      </c>
      <c r="D9" s="314" t="n">
        <v>436.5</v>
      </c>
      <c r="E9" s="315" t="s">
        <v>499</v>
      </c>
      <c r="F9" s="316" t="n">
        <v>44500</v>
      </c>
      <c r="G9" s="317" t="n">
        <v>44502</v>
      </c>
      <c r="H9" s="318" t="s">
        <v>10</v>
      </c>
    </row>
    <row r="10" customFormat="false" ht="18.6" hidden="false" customHeight="true" outlineLevel="0" collapsed="false">
      <c r="A10" s="303"/>
      <c r="B10" s="312" t="s">
        <v>335</v>
      </c>
      <c r="C10" s="313" t="s">
        <v>500</v>
      </c>
      <c r="D10" s="314" t="n">
        <v>10798.8</v>
      </c>
      <c r="E10" s="315" t="s">
        <v>235</v>
      </c>
      <c r="F10" s="316" t="n">
        <v>44500</v>
      </c>
      <c r="G10" s="317" t="n">
        <v>44502</v>
      </c>
      <c r="H10" s="318" t="s">
        <v>10</v>
      </c>
    </row>
    <row r="11" customFormat="false" ht="18.6" hidden="false" customHeight="true" outlineLevel="0" collapsed="false">
      <c r="A11" s="303"/>
      <c r="B11" s="312" t="s">
        <v>335</v>
      </c>
      <c r="C11" s="313" t="s">
        <v>501</v>
      </c>
      <c r="D11" s="314" t="n">
        <v>4651.62</v>
      </c>
      <c r="E11" s="315" t="s">
        <v>502</v>
      </c>
      <c r="F11" s="316" t="n">
        <v>44500</v>
      </c>
      <c r="G11" s="317" t="n">
        <v>44502</v>
      </c>
      <c r="H11" s="318" t="s">
        <v>10</v>
      </c>
    </row>
    <row r="12" customFormat="false" ht="18.6" hidden="false" customHeight="true" outlineLevel="0" collapsed="false">
      <c r="A12" s="303"/>
      <c r="B12" s="312" t="s">
        <v>503</v>
      </c>
      <c r="C12" s="313" t="s">
        <v>504</v>
      </c>
      <c r="D12" s="314" t="n">
        <v>2102.28</v>
      </c>
      <c r="E12" s="315"/>
      <c r="F12" s="316" t="n">
        <v>44500</v>
      </c>
      <c r="G12" s="317" t="n">
        <v>44502</v>
      </c>
      <c r="H12" s="318" t="s">
        <v>10</v>
      </c>
    </row>
    <row r="13" customFormat="false" ht="18.6" hidden="false" customHeight="true" outlineLevel="0" collapsed="false">
      <c r="A13" s="303"/>
      <c r="B13" s="312" t="s">
        <v>503</v>
      </c>
      <c r="C13" s="313" t="s">
        <v>505</v>
      </c>
      <c r="D13" s="314" t="n">
        <v>267.69</v>
      </c>
      <c r="E13" s="315"/>
      <c r="F13" s="316" t="n">
        <v>44500</v>
      </c>
      <c r="G13" s="317" t="n">
        <v>44502</v>
      </c>
      <c r="H13" s="318" t="s">
        <v>10</v>
      </c>
    </row>
    <row r="14" customFormat="false" ht="18.6" hidden="false" customHeight="true" outlineLevel="0" collapsed="false">
      <c r="A14" s="303"/>
      <c r="B14" s="312" t="s">
        <v>503</v>
      </c>
      <c r="C14" s="313" t="s">
        <v>506</v>
      </c>
      <c r="D14" s="314" t="n">
        <v>676.12</v>
      </c>
      <c r="E14" s="315"/>
      <c r="F14" s="316" t="n">
        <v>44500</v>
      </c>
      <c r="G14" s="317" t="n">
        <v>44502</v>
      </c>
      <c r="H14" s="318" t="s">
        <v>10</v>
      </c>
    </row>
    <row r="15" customFormat="false" ht="18.6" hidden="false" customHeight="true" outlineLevel="0" collapsed="false">
      <c r="A15" s="303"/>
      <c r="B15" s="312" t="s">
        <v>503</v>
      </c>
      <c r="C15" s="313" t="s">
        <v>507</v>
      </c>
      <c r="D15" s="314" t="n">
        <v>257.22</v>
      </c>
      <c r="E15" s="315"/>
      <c r="F15" s="316" t="n">
        <v>44500</v>
      </c>
      <c r="G15" s="317" t="n">
        <v>44502</v>
      </c>
      <c r="H15" s="318" t="s">
        <v>10</v>
      </c>
    </row>
    <row r="16" customFormat="false" ht="18.6" hidden="false" customHeight="true" outlineLevel="0" collapsed="false">
      <c r="A16" s="303"/>
      <c r="B16" s="312" t="s">
        <v>503</v>
      </c>
      <c r="C16" s="313" t="s">
        <v>508</v>
      </c>
      <c r="D16" s="314" t="n">
        <v>12014.88</v>
      </c>
      <c r="E16" s="315"/>
      <c r="F16" s="316" t="n">
        <v>44500</v>
      </c>
      <c r="G16" s="317" t="n">
        <v>44502</v>
      </c>
      <c r="H16" s="318" t="s">
        <v>10</v>
      </c>
    </row>
    <row r="17" customFormat="false" ht="18.6" hidden="false" customHeight="true" outlineLevel="0" collapsed="false">
      <c r="A17" s="303"/>
      <c r="B17" s="312" t="s">
        <v>503</v>
      </c>
      <c r="C17" s="313" t="s">
        <v>509</v>
      </c>
      <c r="D17" s="314" t="n">
        <v>226.68</v>
      </c>
      <c r="E17" s="315"/>
      <c r="F17" s="316" t="n">
        <v>44500</v>
      </c>
      <c r="G17" s="317" t="n">
        <v>44502</v>
      </c>
      <c r="H17" s="318" t="s">
        <v>10</v>
      </c>
    </row>
    <row r="18" customFormat="false" ht="18.6" hidden="false" customHeight="true" outlineLevel="0" collapsed="false">
      <c r="A18" s="303"/>
      <c r="B18" s="312" t="s">
        <v>503</v>
      </c>
      <c r="C18" s="313" t="s">
        <v>510</v>
      </c>
      <c r="D18" s="314" t="n">
        <v>1189.66</v>
      </c>
      <c r="E18" s="315"/>
      <c r="F18" s="316" t="n">
        <v>44500</v>
      </c>
      <c r="G18" s="317" t="n">
        <v>44502</v>
      </c>
      <c r="H18" s="318" t="s">
        <v>10</v>
      </c>
    </row>
    <row r="19" customFormat="false" ht="18.6" hidden="false" customHeight="true" outlineLevel="0" collapsed="false">
      <c r="A19" s="303"/>
      <c r="B19" s="312"/>
      <c r="C19" s="313"/>
      <c r="D19" s="314"/>
      <c r="E19" s="320"/>
      <c r="F19" s="316"/>
      <c r="G19" s="317"/>
      <c r="H19" s="318"/>
    </row>
    <row r="20" customFormat="false" ht="18" hidden="false" customHeight="true" outlineLevel="0" collapsed="false">
      <c r="A20" s="303"/>
      <c r="B20" s="312"/>
      <c r="C20" s="313"/>
      <c r="D20" s="314"/>
      <c r="E20" s="315"/>
      <c r="F20" s="316"/>
      <c r="G20" s="317"/>
      <c r="H20" s="318"/>
    </row>
    <row r="21" customFormat="false" ht="18" hidden="false" customHeight="true" outlineLevel="0" collapsed="false">
      <c r="A21" s="303"/>
      <c r="B21" s="312"/>
      <c r="C21" s="313"/>
      <c r="D21" s="314"/>
      <c r="E21" s="315"/>
      <c r="F21" s="316"/>
      <c r="G21" s="317"/>
      <c r="H21" s="318"/>
    </row>
    <row r="22" customFormat="false" ht="18" hidden="false" customHeight="true" outlineLevel="0" collapsed="false">
      <c r="A22" s="303"/>
      <c r="B22" s="312"/>
      <c r="C22" s="313"/>
      <c r="D22" s="314"/>
      <c r="E22" s="315"/>
      <c r="F22" s="316"/>
      <c r="G22" s="317"/>
      <c r="H22" s="318"/>
    </row>
    <row r="23" customFormat="false" ht="18" hidden="false" customHeight="true" outlineLevel="0" collapsed="false">
      <c r="A23" s="303"/>
      <c r="B23" s="312"/>
      <c r="C23" s="313"/>
      <c r="D23" s="314"/>
      <c r="E23" s="315"/>
      <c r="F23" s="316"/>
      <c r="G23" s="317"/>
      <c r="H23" s="318"/>
    </row>
    <row r="24" customFormat="false" ht="18" hidden="false" customHeight="true" outlineLevel="0" collapsed="false">
      <c r="A24" s="303"/>
      <c r="B24" s="312"/>
      <c r="C24" s="313"/>
      <c r="D24" s="314"/>
      <c r="E24" s="315"/>
      <c r="F24" s="316"/>
      <c r="G24" s="317"/>
      <c r="H24" s="318"/>
    </row>
    <row r="25" customFormat="false" ht="18" hidden="false" customHeight="true" outlineLevel="0" collapsed="false">
      <c r="A25" s="303"/>
      <c r="B25" s="312"/>
      <c r="C25" s="313"/>
      <c r="D25" s="314"/>
      <c r="E25" s="315"/>
      <c r="F25" s="316"/>
      <c r="G25" s="317"/>
      <c r="H25" s="318"/>
    </row>
    <row r="26" customFormat="false" ht="18" hidden="false" customHeight="true" outlineLevel="0" collapsed="false">
      <c r="A26" s="303"/>
      <c r="B26" s="312"/>
      <c r="C26" s="313"/>
      <c r="D26" s="314"/>
      <c r="E26" s="315"/>
      <c r="F26" s="316"/>
      <c r="G26" s="317"/>
      <c r="H26" s="318"/>
    </row>
    <row r="27" customFormat="false" ht="18.6" hidden="false" customHeight="true" outlineLevel="0" collapsed="false">
      <c r="A27" s="303"/>
      <c r="B27" s="312"/>
      <c r="C27" s="313"/>
      <c r="D27" s="314"/>
      <c r="E27" s="315"/>
      <c r="F27" s="316"/>
      <c r="G27" s="317"/>
      <c r="H27" s="318"/>
    </row>
    <row r="28" customFormat="false" ht="18.6" hidden="false" customHeight="true" outlineLevel="0" collapsed="false">
      <c r="A28" s="303"/>
      <c r="B28" s="321" t="s">
        <v>343</v>
      </c>
      <c r="C28" s="322"/>
      <c r="D28" s="323" t="n">
        <f aca="false">SUM(D3:D27)</f>
        <v>50509.84</v>
      </c>
      <c r="E28" s="324"/>
      <c r="F28" s="325"/>
      <c r="G28" s="326"/>
      <c r="H28" s="327"/>
    </row>
    <row r="29" customFormat="false" ht="18.6" hidden="false" customHeight="true" outlineLevel="0" collapsed="false">
      <c r="A29" s="328" t="s">
        <v>511</v>
      </c>
      <c r="B29" s="304" t="s">
        <v>512</v>
      </c>
      <c r="C29" s="305" t="s">
        <v>513</v>
      </c>
      <c r="D29" s="306" t="n">
        <v>50</v>
      </c>
      <c r="E29" s="307"/>
      <c r="F29" s="308" t="n">
        <v>44475</v>
      </c>
      <c r="G29" s="309" t="n">
        <v>44505</v>
      </c>
      <c r="H29" s="310" t="s">
        <v>10</v>
      </c>
    </row>
    <row r="30" customFormat="false" ht="18.6" hidden="false" customHeight="true" outlineLevel="0" collapsed="false">
      <c r="A30" s="328"/>
      <c r="B30" s="329" t="s">
        <v>87</v>
      </c>
      <c r="C30" s="330" t="s">
        <v>514</v>
      </c>
      <c r="D30" s="331" t="n">
        <v>1847.64</v>
      </c>
      <c r="E30" s="332"/>
      <c r="F30" s="333" t="n">
        <v>44479</v>
      </c>
      <c r="G30" s="334" t="n">
        <v>44480</v>
      </c>
      <c r="H30" s="318" t="s">
        <v>10</v>
      </c>
    </row>
    <row r="31" customFormat="false" ht="18.6" hidden="false" customHeight="true" outlineLevel="0" collapsed="false">
      <c r="A31" s="328"/>
      <c r="B31" s="312" t="s">
        <v>354</v>
      </c>
      <c r="C31" s="313" t="s">
        <v>515</v>
      </c>
      <c r="D31" s="314" t="n">
        <v>9629</v>
      </c>
      <c r="E31" s="315" t="s">
        <v>516</v>
      </c>
      <c r="F31" s="316" t="n">
        <v>44484</v>
      </c>
      <c r="G31" s="317" t="n">
        <v>44484</v>
      </c>
      <c r="H31" s="318" t="s">
        <v>10</v>
      </c>
    </row>
    <row r="32" customFormat="false" ht="18.6" hidden="false" customHeight="true" outlineLevel="0" collapsed="false">
      <c r="A32" s="328"/>
      <c r="B32" s="312" t="s">
        <v>354</v>
      </c>
      <c r="C32" s="313" t="s">
        <v>517</v>
      </c>
      <c r="D32" s="314" t="n">
        <v>744</v>
      </c>
      <c r="E32" s="315" t="s">
        <v>516</v>
      </c>
      <c r="F32" s="316" t="n">
        <v>44484</v>
      </c>
      <c r="G32" s="317" t="n">
        <v>44484</v>
      </c>
      <c r="H32" s="318" t="s">
        <v>10</v>
      </c>
    </row>
    <row r="33" customFormat="false" ht="18.6" hidden="false" customHeight="true" outlineLevel="0" collapsed="false">
      <c r="A33" s="328"/>
      <c r="B33" s="335" t="s">
        <v>518</v>
      </c>
      <c r="C33" s="336"/>
      <c r="D33" s="337" t="n">
        <v>481.32</v>
      </c>
      <c r="E33" s="338"/>
      <c r="F33" s="339" t="n">
        <v>44484</v>
      </c>
      <c r="G33" s="317" t="n">
        <v>44484</v>
      </c>
      <c r="H33" s="318" t="s">
        <v>10</v>
      </c>
    </row>
    <row r="34" customFormat="false" ht="18.6" hidden="false" customHeight="true" outlineLevel="0" collapsed="false">
      <c r="A34" s="328"/>
      <c r="B34" s="335" t="s">
        <v>519</v>
      </c>
      <c r="C34" s="336"/>
      <c r="D34" s="337" t="n">
        <v>1416.76</v>
      </c>
      <c r="E34" s="338"/>
      <c r="F34" s="339" t="n">
        <v>44484</v>
      </c>
      <c r="G34" s="317" t="n">
        <v>44484</v>
      </c>
      <c r="H34" s="318" t="s">
        <v>10</v>
      </c>
    </row>
    <row r="35" customFormat="false" ht="18.6" hidden="false" customHeight="true" outlineLevel="0" collapsed="false">
      <c r="A35" s="328"/>
      <c r="B35" s="312" t="s">
        <v>518</v>
      </c>
      <c r="C35" s="313" t="s">
        <v>520</v>
      </c>
      <c r="D35" s="314" t="n">
        <v>1566.33</v>
      </c>
      <c r="E35" s="315" t="s">
        <v>521</v>
      </c>
      <c r="F35" s="316" t="n">
        <v>44484</v>
      </c>
      <c r="G35" s="317" t="n">
        <v>44487</v>
      </c>
      <c r="H35" s="318" t="s">
        <v>10</v>
      </c>
    </row>
    <row r="36" customFormat="false" ht="18.6" hidden="false" customHeight="true" outlineLevel="0" collapsed="false">
      <c r="A36" s="328"/>
      <c r="B36" s="312" t="s">
        <v>177</v>
      </c>
      <c r="C36" s="313"/>
      <c r="D36" s="314" t="n">
        <v>1977.69</v>
      </c>
      <c r="E36" s="315"/>
      <c r="F36" s="316" t="n">
        <v>44494</v>
      </c>
      <c r="G36" s="317" t="n">
        <v>44494</v>
      </c>
      <c r="H36" s="318" t="s">
        <v>10</v>
      </c>
    </row>
    <row r="37" customFormat="false" ht="18.6" hidden="false" customHeight="true" outlineLevel="0" collapsed="false">
      <c r="A37" s="328"/>
      <c r="B37" s="312" t="s">
        <v>177</v>
      </c>
      <c r="C37" s="313"/>
      <c r="D37" s="314" t="n">
        <v>132.73</v>
      </c>
      <c r="E37" s="315"/>
      <c r="F37" s="316" t="n">
        <v>44484</v>
      </c>
      <c r="G37" s="317" t="n">
        <v>44494</v>
      </c>
      <c r="H37" s="318" t="s">
        <v>10</v>
      </c>
    </row>
    <row r="38" customFormat="false" ht="18.6" hidden="false" customHeight="true" outlineLevel="0" collapsed="false">
      <c r="A38" s="328"/>
      <c r="B38" s="312" t="s">
        <v>522</v>
      </c>
      <c r="C38" s="313"/>
      <c r="D38" s="314" t="n">
        <v>1709.26</v>
      </c>
      <c r="E38" s="315"/>
      <c r="F38" s="316" t="n">
        <v>44484</v>
      </c>
      <c r="G38" s="317" t="n">
        <v>44484</v>
      </c>
      <c r="H38" s="318" t="s">
        <v>10</v>
      </c>
    </row>
    <row r="39" customFormat="false" ht="18.6" hidden="false" customHeight="true" outlineLevel="0" collapsed="false">
      <c r="A39" s="328"/>
      <c r="B39" s="312" t="s">
        <v>39</v>
      </c>
      <c r="C39" s="313"/>
      <c r="D39" s="314" t="n">
        <v>62</v>
      </c>
      <c r="E39" s="315"/>
      <c r="F39" s="316" t="n">
        <v>44484</v>
      </c>
      <c r="G39" s="317" t="n">
        <v>44490</v>
      </c>
      <c r="H39" s="318" t="s">
        <v>10</v>
      </c>
    </row>
    <row r="40" customFormat="false" ht="18.6" hidden="false" customHeight="true" outlineLevel="0" collapsed="false">
      <c r="A40" s="328"/>
      <c r="B40" s="312" t="s">
        <v>512</v>
      </c>
      <c r="C40" s="313" t="s">
        <v>523</v>
      </c>
      <c r="D40" s="314" t="n">
        <v>58.99</v>
      </c>
      <c r="E40" s="315" t="s">
        <v>524</v>
      </c>
      <c r="F40" s="316" t="n">
        <v>44488</v>
      </c>
      <c r="G40" s="317" t="n">
        <v>44488</v>
      </c>
      <c r="H40" s="318" t="s">
        <v>10</v>
      </c>
    </row>
    <row r="41" customFormat="false" ht="18.6" hidden="false" customHeight="true" outlineLevel="0" collapsed="false">
      <c r="A41" s="328"/>
      <c r="B41" s="312" t="s">
        <v>512</v>
      </c>
      <c r="C41" s="313" t="s">
        <v>525</v>
      </c>
      <c r="D41" s="314" t="n">
        <v>21</v>
      </c>
      <c r="E41" s="315"/>
      <c r="F41" s="316" t="n">
        <v>44490</v>
      </c>
      <c r="G41" s="317" t="n">
        <v>44490</v>
      </c>
      <c r="H41" s="318" t="s">
        <v>10</v>
      </c>
    </row>
    <row r="42" customFormat="false" ht="18.6" hidden="false" customHeight="true" outlineLevel="0" collapsed="false">
      <c r="A42" s="328"/>
      <c r="B42" s="312" t="s">
        <v>512</v>
      </c>
      <c r="C42" s="313" t="s">
        <v>526</v>
      </c>
      <c r="D42" s="314" t="n">
        <v>21</v>
      </c>
      <c r="E42" s="315"/>
      <c r="F42" s="316" t="n">
        <v>44490</v>
      </c>
      <c r="G42" s="317" t="n">
        <v>44490</v>
      </c>
      <c r="H42" s="318" t="s">
        <v>10</v>
      </c>
    </row>
    <row r="43" customFormat="false" ht="18.6" hidden="false" customHeight="true" outlineLevel="0" collapsed="false">
      <c r="A43" s="328"/>
      <c r="B43" s="312" t="s">
        <v>512</v>
      </c>
      <c r="C43" s="313" t="s">
        <v>527</v>
      </c>
      <c r="D43" s="314" t="n">
        <v>31</v>
      </c>
      <c r="E43" s="315"/>
      <c r="F43" s="316" t="n">
        <v>44490</v>
      </c>
      <c r="G43" s="317" t="n">
        <v>44490</v>
      </c>
      <c r="H43" s="318" t="s">
        <v>10</v>
      </c>
    </row>
    <row r="44" customFormat="false" ht="18.6" hidden="false" customHeight="true" outlineLevel="0" collapsed="false">
      <c r="A44" s="328"/>
      <c r="B44" s="312" t="s">
        <v>276</v>
      </c>
      <c r="C44" s="313" t="s">
        <v>528</v>
      </c>
      <c r="D44" s="314" t="n">
        <v>45.74</v>
      </c>
      <c r="E44" s="315" t="s">
        <v>529</v>
      </c>
      <c r="F44" s="316" t="n">
        <v>44494</v>
      </c>
      <c r="G44" s="317" t="n">
        <v>44494</v>
      </c>
      <c r="H44" s="318" t="s">
        <v>10</v>
      </c>
    </row>
    <row r="45" customFormat="false" ht="18.6" hidden="false" customHeight="true" outlineLevel="0" collapsed="false">
      <c r="A45" s="328"/>
      <c r="B45" s="312" t="s">
        <v>40</v>
      </c>
      <c r="C45" s="313" t="s">
        <v>530</v>
      </c>
      <c r="D45" s="314" t="n">
        <v>1236</v>
      </c>
      <c r="E45" s="315" t="s">
        <v>531</v>
      </c>
      <c r="F45" s="316" t="n">
        <v>44494</v>
      </c>
      <c r="G45" s="317" t="n">
        <v>44494</v>
      </c>
      <c r="H45" s="318" t="s">
        <v>10</v>
      </c>
    </row>
    <row r="46" customFormat="false" ht="18.6" hidden="false" customHeight="true" outlineLevel="0" collapsed="false">
      <c r="A46" s="328"/>
      <c r="B46" s="312" t="s">
        <v>87</v>
      </c>
      <c r="C46" s="313" t="s">
        <v>532</v>
      </c>
      <c r="D46" s="314" t="n">
        <v>2104.68</v>
      </c>
      <c r="E46" s="315"/>
      <c r="F46" s="316" t="n">
        <v>44494</v>
      </c>
      <c r="G46" s="317" t="n">
        <v>44494</v>
      </c>
      <c r="H46" s="318" t="s">
        <v>10</v>
      </c>
    </row>
    <row r="47" customFormat="false" ht="18.6" hidden="false" customHeight="true" outlineLevel="0" collapsed="false">
      <c r="A47" s="328"/>
      <c r="B47" s="312" t="s">
        <v>447</v>
      </c>
      <c r="C47" s="313" t="s">
        <v>533</v>
      </c>
      <c r="D47" s="314" t="n">
        <v>1412.16</v>
      </c>
      <c r="E47" s="315"/>
      <c r="F47" s="316" t="n">
        <v>44498</v>
      </c>
      <c r="G47" s="317" t="n">
        <v>44498</v>
      </c>
      <c r="H47" s="318" t="s">
        <v>10</v>
      </c>
    </row>
    <row r="48" customFormat="false" ht="18.6" hidden="false" customHeight="true" outlineLevel="0" collapsed="false">
      <c r="A48" s="328"/>
      <c r="B48" s="312" t="s">
        <v>534</v>
      </c>
      <c r="C48" s="313" t="s">
        <v>535</v>
      </c>
      <c r="D48" s="314" t="n">
        <v>170.17</v>
      </c>
      <c r="E48" s="315" t="s">
        <v>278</v>
      </c>
      <c r="F48" s="316" t="n">
        <v>44499</v>
      </c>
      <c r="G48" s="317" t="n">
        <v>44502</v>
      </c>
      <c r="H48" s="318" t="s">
        <v>10</v>
      </c>
    </row>
    <row r="49" customFormat="false" ht="18.6" hidden="false" customHeight="true" outlineLevel="0" collapsed="false">
      <c r="A49" s="328"/>
      <c r="B49" s="340" t="s">
        <v>282</v>
      </c>
      <c r="C49" s="341" t="s">
        <v>536</v>
      </c>
      <c r="D49" s="342" t="n">
        <v>796.49</v>
      </c>
      <c r="E49" s="343" t="s">
        <v>235</v>
      </c>
      <c r="F49" s="344" t="n">
        <v>44500</v>
      </c>
      <c r="G49" s="345" t="n">
        <v>44502</v>
      </c>
      <c r="H49" s="346" t="s">
        <v>10</v>
      </c>
    </row>
    <row r="50" customFormat="false" ht="18.6" hidden="false" customHeight="true" outlineLevel="0" collapsed="false">
      <c r="A50" s="328"/>
      <c r="B50" s="340"/>
      <c r="C50" s="341"/>
      <c r="D50" s="342"/>
      <c r="E50" s="343"/>
      <c r="F50" s="344"/>
      <c r="G50" s="347"/>
      <c r="H50" s="346"/>
    </row>
    <row r="51" customFormat="false" ht="18.6" hidden="false" customHeight="true" outlineLevel="0" collapsed="false">
      <c r="A51" s="328"/>
      <c r="B51" s="340"/>
      <c r="C51" s="341"/>
      <c r="D51" s="342"/>
      <c r="E51" s="343"/>
      <c r="F51" s="344"/>
      <c r="G51" s="347"/>
      <c r="H51" s="346"/>
    </row>
    <row r="52" customFormat="false" ht="18.6" hidden="false" customHeight="true" outlineLevel="0" collapsed="false">
      <c r="A52" s="328"/>
      <c r="B52" s="340"/>
      <c r="C52" s="341"/>
      <c r="D52" s="342"/>
      <c r="E52" s="343"/>
      <c r="F52" s="344"/>
      <c r="G52" s="347"/>
      <c r="H52" s="346"/>
    </row>
    <row r="53" customFormat="false" ht="18.6" hidden="false" customHeight="true" outlineLevel="0" collapsed="false">
      <c r="A53" s="328"/>
      <c r="B53" s="321" t="s">
        <v>372</v>
      </c>
      <c r="C53" s="322"/>
      <c r="D53" s="323" t="n">
        <f aca="false">SUM(D29:D50)</f>
        <v>25513.96</v>
      </c>
      <c r="E53" s="324"/>
      <c r="F53" s="325"/>
      <c r="G53" s="326"/>
      <c r="H53" s="327"/>
    </row>
    <row r="54" customFormat="false" ht="18.6" hidden="false" customHeight="true" outlineLevel="0" collapsed="false">
      <c r="A54" s="348" t="s">
        <v>42</v>
      </c>
      <c r="B54" s="349" t="s">
        <v>381</v>
      </c>
      <c r="C54" s="350" t="s">
        <v>412</v>
      </c>
      <c r="D54" s="351" t="n">
        <v>4250</v>
      </c>
      <c r="E54" s="352" t="s">
        <v>235</v>
      </c>
      <c r="F54" s="353" t="n">
        <v>44423</v>
      </c>
      <c r="G54" s="354" t="n">
        <v>44481</v>
      </c>
      <c r="H54" s="355" t="s">
        <v>10</v>
      </c>
    </row>
    <row r="55" customFormat="false" ht="18.6" hidden="false" customHeight="true" outlineLevel="0" collapsed="false">
      <c r="A55" s="348"/>
      <c r="B55" s="356" t="s">
        <v>464</v>
      </c>
      <c r="C55" s="357" t="s">
        <v>465</v>
      </c>
      <c r="D55" s="358" t="n">
        <v>303.6</v>
      </c>
      <c r="E55" s="359" t="s">
        <v>466</v>
      </c>
      <c r="F55" s="360" t="n">
        <v>44450</v>
      </c>
      <c r="G55" s="361"/>
      <c r="H55" s="362"/>
    </row>
    <row r="56" customFormat="false" ht="18.6" hidden="false" customHeight="true" outlineLevel="0" collapsed="false">
      <c r="A56" s="348"/>
      <c r="B56" s="349" t="s">
        <v>477</v>
      </c>
      <c r="C56" s="350" t="s">
        <v>537</v>
      </c>
      <c r="D56" s="351" t="n">
        <v>674.85</v>
      </c>
      <c r="E56" s="363" t="s">
        <v>478</v>
      </c>
      <c r="F56" s="353" t="n">
        <v>44454</v>
      </c>
      <c r="G56" s="361" t="n">
        <v>44479</v>
      </c>
      <c r="H56" s="362" t="s">
        <v>10</v>
      </c>
    </row>
    <row r="57" customFormat="false" ht="18.6" hidden="false" customHeight="true" outlineLevel="0" collapsed="false">
      <c r="A57" s="348"/>
      <c r="B57" s="349" t="s">
        <v>484</v>
      </c>
      <c r="C57" s="364" t="s">
        <v>485</v>
      </c>
      <c r="D57" s="365" t="n">
        <v>1500</v>
      </c>
      <c r="E57" s="366" t="s">
        <v>486</v>
      </c>
      <c r="F57" s="367" t="n">
        <v>44469</v>
      </c>
      <c r="G57" s="354" t="n">
        <v>44484</v>
      </c>
      <c r="H57" s="355" t="s">
        <v>10</v>
      </c>
    </row>
    <row r="58" customFormat="false" ht="18.6" hidden="false" customHeight="true" outlineLevel="0" collapsed="false">
      <c r="A58" s="348"/>
      <c r="B58" s="349" t="s">
        <v>453</v>
      </c>
      <c r="C58" s="350" t="s">
        <v>538</v>
      </c>
      <c r="D58" s="351" t="n">
        <v>606</v>
      </c>
      <c r="E58" s="363" t="s">
        <v>141</v>
      </c>
      <c r="F58" s="353" t="n">
        <v>44470</v>
      </c>
      <c r="G58" s="361" t="n">
        <v>44484</v>
      </c>
      <c r="H58" s="362" t="s">
        <v>10</v>
      </c>
    </row>
    <row r="59" customFormat="false" ht="18.6" hidden="false" customHeight="true" outlineLevel="0" collapsed="false">
      <c r="A59" s="348"/>
      <c r="B59" s="349" t="s">
        <v>381</v>
      </c>
      <c r="C59" s="350" t="s">
        <v>539</v>
      </c>
      <c r="D59" s="351" t="n">
        <v>4540</v>
      </c>
      <c r="E59" s="352" t="s">
        <v>235</v>
      </c>
      <c r="F59" s="353" t="n">
        <v>44477</v>
      </c>
      <c r="G59" s="354" t="n">
        <v>44481</v>
      </c>
      <c r="H59" s="355" t="s">
        <v>10</v>
      </c>
    </row>
    <row r="60" customFormat="false" ht="18.6" hidden="false" customHeight="true" outlineLevel="0" collapsed="false">
      <c r="A60" s="348"/>
      <c r="B60" s="349" t="s">
        <v>540</v>
      </c>
      <c r="C60" s="350" t="s">
        <v>541</v>
      </c>
      <c r="D60" s="351" t="n">
        <v>650</v>
      </c>
      <c r="E60" s="363" t="s">
        <v>235</v>
      </c>
      <c r="F60" s="353" t="n">
        <v>44479</v>
      </c>
      <c r="G60" s="361" t="n">
        <v>44481</v>
      </c>
      <c r="H60" s="362" t="s">
        <v>10</v>
      </c>
    </row>
    <row r="61" customFormat="false" ht="18.6" hidden="false" customHeight="true" outlineLevel="0" collapsed="false">
      <c r="A61" s="348"/>
      <c r="B61" s="349" t="s">
        <v>462</v>
      </c>
      <c r="C61" s="350" t="s">
        <v>542</v>
      </c>
      <c r="D61" s="351" t="n">
        <v>185.4</v>
      </c>
      <c r="E61" s="363" t="s">
        <v>235</v>
      </c>
      <c r="F61" s="353" t="n">
        <v>44484</v>
      </c>
      <c r="G61" s="354" t="n">
        <v>44484</v>
      </c>
      <c r="H61" s="355" t="s">
        <v>10</v>
      </c>
    </row>
    <row r="62" customFormat="false" ht="18.6" hidden="false" customHeight="true" outlineLevel="0" collapsed="false">
      <c r="A62" s="348"/>
      <c r="B62" s="349" t="s">
        <v>462</v>
      </c>
      <c r="C62" s="350" t="s">
        <v>543</v>
      </c>
      <c r="D62" s="351" t="n">
        <v>1854</v>
      </c>
      <c r="E62" s="363" t="s">
        <v>235</v>
      </c>
      <c r="F62" s="353" t="n">
        <v>44484</v>
      </c>
      <c r="G62" s="354" t="n">
        <v>44484</v>
      </c>
      <c r="H62" s="355" t="s">
        <v>10</v>
      </c>
    </row>
    <row r="63" customFormat="false" ht="18.6" hidden="false" customHeight="true" outlineLevel="0" collapsed="false">
      <c r="A63" s="348"/>
      <c r="B63" s="349" t="s">
        <v>462</v>
      </c>
      <c r="C63" s="350" t="s">
        <v>544</v>
      </c>
      <c r="D63" s="351" t="n">
        <v>710.7</v>
      </c>
      <c r="E63" s="363" t="s">
        <v>235</v>
      </c>
      <c r="F63" s="353" t="n">
        <v>44484</v>
      </c>
      <c r="G63" s="354" t="n">
        <v>44484</v>
      </c>
      <c r="H63" s="355" t="s">
        <v>10</v>
      </c>
    </row>
    <row r="64" customFormat="false" ht="18.6" hidden="false" customHeight="true" outlineLevel="0" collapsed="false">
      <c r="A64" s="348"/>
      <c r="B64" s="349" t="s">
        <v>545</v>
      </c>
      <c r="C64" s="350"/>
      <c r="D64" s="351" t="n">
        <v>441.2</v>
      </c>
      <c r="E64" s="363" t="s">
        <v>235</v>
      </c>
      <c r="F64" s="353" t="n">
        <v>44484</v>
      </c>
      <c r="G64" s="354" t="n">
        <v>44484</v>
      </c>
      <c r="H64" s="355" t="s">
        <v>10</v>
      </c>
    </row>
    <row r="65" customFormat="false" ht="18.6" hidden="false" customHeight="true" outlineLevel="0" collapsed="false">
      <c r="A65" s="348"/>
      <c r="B65" s="349" t="s">
        <v>453</v>
      </c>
      <c r="C65" s="350" t="s">
        <v>546</v>
      </c>
      <c r="D65" s="351" t="n">
        <v>91.2</v>
      </c>
      <c r="E65" s="363"/>
      <c r="F65" s="353" t="n">
        <v>44484</v>
      </c>
      <c r="G65" s="354" t="n">
        <v>44484</v>
      </c>
      <c r="H65" s="355" t="s">
        <v>10</v>
      </c>
    </row>
    <row r="66" customFormat="false" ht="18.6" hidden="false" customHeight="true" outlineLevel="0" collapsed="false">
      <c r="A66" s="348"/>
      <c r="B66" s="349" t="s">
        <v>547</v>
      </c>
      <c r="C66" s="350" t="s">
        <v>548</v>
      </c>
      <c r="D66" s="351" t="n">
        <v>7368.79</v>
      </c>
      <c r="E66" s="363" t="s">
        <v>198</v>
      </c>
      <c r="F66" s="353" t="n">
        <v>44484</v>
      </c>
      <c r="G66" s="354" t="n">
        <v>44489</v>
      </c>
      <c r="H66" s="355" t="s">
        <v>10</v>
      </c>
    </row>
    <row r="67" customFormat="false" ht="18.6" hidden="false" customHeight="true" outlineLevel="0" collapsed="false">
      <c r="A67" s="348"/>
      <c r="B67" s="349" t="s">
        <v>549</v>
      </c>
      <c r="C67" s="350"/>
      <c r="D67" s="351" t="n">
        <v>12791.55</v>
      </c>
      <c r="E67" s="363" t="s">
        <v>550</v>
      </c>
      <c r="F67" s="353" t="n">
        <v>44494</v>
      </c>
      <c r="G67" s="354" t="n">
        <v>44498</v>
      </c>
      <c r="H67" s="355" t="s">
        <v>10</v>
      </c>
    </row>
    <row r="68" customFormat="false" ht="18.6" hidden="false" customHeight="true" outlineLevel="0" collapsed="false">
      <c r="A68" s="348"/>
      <c r="B68" s="349" t="s">
        <v>551</v>
      </c>
      <c r="C68" s="350" t="s">
        <v>552</v>
      </c>
      <c r="D68" s="351" t="n">
        <v>3000</v>
      </c>
      <c r="E68" s="363" t="s">
        <v>235</v>
      </c>
      <c r="F68" s="353" t="n">
        <v>44499</v>
      </c>
      <c r="G68" s="354" t="n">
        <v>44498</v>
      </c>
      <c r="H68" s="355" t="s">
        <v>10</v>
      </c>
    </row>
    <row r="69" customFormat="false" ht="18.6" hidden="false" customHeight="true" outlineLevel="0" collapsed="false">
      <c r="A69" s="348"/>
      <c r="B69" s="349" t="s">
        <v>553</v>
      </c>
      <c r="C69" s="350" t="s">
        <v>554</v>
      </c>
      <c r="D69" s="351" t="n">
        <v>59.76</v>
      </c>
      <c r="E69" s="363" t="s">
        <v>555</v>
      </c>
      <c r="F69" s="353" t="n">
        <v>44499</v>
      </c>
      <c r="G69" s="354" t="n">
        <v>44504</v>
      </c>
      <c r="H69" s="355" t="s">
        <v>10</v>
      </c>
    </row>
    <row r="70" customFormat="false" ht="18.6" hidden="false" customHeight="true" outlineLevel="0" collapsed="false">
      <c r="A70" s="348"/>
      <c r="B70" s="349" t="s">
        <v>556</v>
      </c>
      <c r="C70" s="350" t="s">
        <v>557</v>
      </c>
      <c r="D70" s="351" t="n">
        <v>742.56</v>
      </c>
      <c r="E70" s="363" t="s">
        <v>235</v>
      </c>
      <c r="F70" s="353" t="n">
        <v>44500</v>
      </c>
      <c r="G70" s="354" t="n">
        <v>44497</v>
      </c>
      <c r="H70" s="355" t="s">
        <v>10</v>
      </c>
    </row>
    <row r="71" customFormat="false" ht="18.6" hidden="false" customHeight="true" outlineLevel="0" collapsed="false">
      <c r="A71" s="348"/>
      <c r="B71" s="356"/>
      <c r="C71" s="357"/>
      <c r="D71" s="358"/>
      <c r="E71" s="359"/>
      <c r="F71" s="360"/>
      <c r="G71" s="361"/>
      <c r="H71" s="362"/>
    </row>
    <row r="72" customFormat="false" ht="18.6" hidden="false" customHeight="true" outlineLevel="0" collapsed="false">
      <c r="A72" s="348"/>
      <c r="B72" s="356"/>
      <c r="C72" s="357"/>
      <c r="D72" s="358"/>
      <c r="E72" s="359"/>
      <c r="F72" s="360"/>
      <c r="G72" s="361"/>
      <c r="H72" s="362"/>
    </row>
    <row r="73" customFormat="false" ht="18.6" hidden="false" customHeight="true" outlineLevel="0" collapsed="false">
      <c r="A73" s="348"/>
      <c r="B73" s="356"/>
      <c r="C73" s="357"/>
      <c r="D73" s="358"/>
      <c r="E73" s="359"/>
      <c r="F73" s="360"/>
      <c r="G73" s="361"/>
      <c r="H73" s="362"/>
    </row>
    <row r="74" customFormat="false" ht="18.6" hidden="false" customHeight="true" outlineLevel="0" collapsed="false">
      <c r="A74" s="348"/>
      <c r="B74" s="368"/>
      <c r="C74" s="369"/>
      <c r="D74" s="370"/>
      <c r="E74" s="371"/>
      <c r="F74" s="372"/>
      <c r="G74" s="373"/>
      <c r="H74" s="374"/>
    </row>
    <row r="75" customFormat="false" ht="18.6" hidden="false" customHeight="true" outlineLevel="0" collapsed="false">
      <c r="A75" s="348"/>
      <c r="B75" s="375" t="s">
        <v>424</v>
      </c>
      <c r="C75" s="376"/>
      <c r="D75" s="377" t="n">
        <f aca="false">SUM(D54:D69)</f>
        <v>39027.05</v>
      </c>
      <c r="E75" s="378"/>
      <c r="F75" s="379"/>
      <c r="G75" s="380"/>
      <c r="H75" s="381"/>
    </row>
    <row r="76" customFormat="false" ht="21" hidden="false" customHeight="true" outlineLevel="0" collapsed="false">
      <c r="A76" s="223" t="s">
        <v>48</v>
      </c>
      <c r="B76" s="382" t="s">
        <v>425</v>
      </c>
      <c r="C76" s="382"/>
      <c r="D76" s="383" t="n">
        <f aca="false">D75+D53+D28</f>
        <v>115050.85</v>
      </c>
      <c r="E76" s="384"/>
      <c r="F76" s="385"/>
      <c r="G76" s="386"/>
      <c r="H76" s="387"/>
    </row>
    <row r="77" customFormat="false" ht="21" hidden="false" customHeight="true" outlineLevel="0" collapsed="false">
      <c r="B77" s="1"/>
      <c r="C77" s="1"/>
      <c r="D77" s="1"/>
      <c r="E77" s="1"/>
      <c r="F77" s="1"/>
      <c r="G77" s="1"/>
      <c r="H77" s="1"/>
    </row>
  </sheetData>
  <mergeCells count="3">
    <mergeCell ref="A3:A28"/>
    <mergeCell ref="A29:A53"/>
    <mergeCell ref="A54:A75"/>
  </mergeCells>
  <conditionalFormatting sqref="G57:G63 G64:H76 G31:H31 G30 G55 H55:H62 B3:F53 G32:G53 G13:H29 G3:H11 B55:F76 G39:H52">
    <cfRule type="expression" priority="2" aboveAverage="0" equalAverage="0" bottom="0" percent="0" rank="0" text="" dxfId="278">
      <formula>MOD(ROW(),2)=1</formula>
    </cfRule>
  </conditionalFormatting>
  <conditionalFormatting sqref="F3 F70">
    <cfRule type="timePeriod" priority="3" timePeriod="yesterday" dxfId="279"/>
    <cfRule type="timePeriod" priority="4" timePeriod="today" dxfId="280"/>
    <cfRule type="cellIs" priority="5" operator="lessThan" aboveAverage="0" equalAverage="0" bottom="0" percent="0" rank="0" text="" dxfId="281">
      <formula>_xludf.today()</formula>
    </cfRule>
  </conditionalFormatting>
  <conditionalFormatting sqref="F3:F10 F12:F38 F55:F61 F40:F52 F63:F67 F70:F74">
    <cfRule type="cellIs" priority="6" operator="lessThan" aboveAverage="0" equalAverage="0" bottom="0" percent="0" rank="0" text="" dxfId="282">
      <formula>TODAY()</formula>
    </cfRule>
    <cfRule type="timePeriod" priority="7" timePeriod="last7Days" dxfId="283"/>
    <cfRule type="timePeriod" priority="8" timePeriod="yesterday" dxfId="284"/>
    <cfRule type="timePeriod" priority="9" timePeriod="lastMonth" dxfId="285"/>
    <cfRule type="timePeriod" priority="10" timePeriod="yesterday" dxfId="286"/>
    <cfRule type="timePeriod" priority="11" timePeriod="today" dxfId="287"/>
  </conditionalFormatting>
  <conditionalFormatting sqref="G56">
    <cfRule type="expression" priority="12" aboveAverage="0" equalAverage="0" bottom="0" percent="0" rank="0" text="" dxfId="288">
      <formula>MOD(ROW(),2)=1</formula>
    </cfRule>
  </conditionalFormatting>
  <conditionalFormatting sqref="F11">
    <cfRule type="cellIs" priority="13" operator="lessThan" aboveAverage="0" equalAverage="0" bottom="0" percent="0" rank="0" text="" dxfId="289">
      <formula>TODAY()</formula>
    </cfRule>
    <cfRule type="timePeriod" priority="14" timePeriod="last7Days" dxfId="290"/>
    <cfRule type="timePeriod" priority="15" timePeriod="yesterday" dxfId="291"/>
    <cfRule type="timePeriod" priority="16" timePeriod="lastMonth" dxfId="292"/>
    <cfRule type="timePeriod" priority="17" timePeriod="yesterday" dxfId="293"/>
    <cfRule type="timePeriod" priority="18" timePeriod="today" dxfId="294"/>
  </conditionalFormatting>
  <conditionalFormatting sqref="H32:H38">
    <cfRule type="expression" priority="19" aboveAverage="0" equalAverage="0" bottom="0" percent="0" rank="0" text="" dxfId="295">
      <formula>MOD(ROW(),2)=1</formula>
    </cfRule>
  </conditionalFormatting>
  <conditionalFormatting sqref="H53">
    <cfRule type="expression" priority="20" aboveAverage="0" equalAverage="0" bottom="0" percent="0" rank="0" text="" dxfId="296">
      <formula>MOD(ROW(),2)=1</formula>
    </cfRule>
  </conditionalFormatting>
  <conditionalFormatting sqref="G53">
    <cfRule type="expression" priority="22" aboveAverage="0" equalAverage="0" bottom="0" percent="0" rank="0" text="" dxfId="297">
      <formula>MOD(ROW(),2)=1</formula>
    </cfRule>
  </conditionalFormatting>
  <conditionalFormatting sqref="H53">
    <cfRule type="expression" priority="24" aboveAverage="0" equalAverage="0" bottom="0" percent="0" rank="0" text="" dxfId="298">
      <formula>MOD(ROW(),2)=1</formula>
    </cfRule>
  </conditionalFormatting>
  <conditionalFormatting sqref="F53">
    <cfRule type="cellIs" priority="25" operator="lessThan" aboveAverage="0" equalAverage="0" bottom="0" percent="0" rank="0" text="" dxfId="299">
      <formula>TODAY()</formula>
    </cfRule>
    <cfRule type="timePeriod" priority="26" timePeriod="last7Days" dxfId="300"/>
    <cfRule type="timePeriod" priority="27" timePeriod="yesterday" dxfId="301"/>
    <cfRule type="timePeriod" priority="28" timePeriod="lastMonth" dxfId="302"/>
    <cfRule type="timePeriod" priority="29" timePeriod="yesterday" dxfId="303"/>
    <cfRule type="timePeriod" priority="30" timePeriod="today" dxfId="304"/>
  </conditionalFormatting>
  <conditionalFormatting sqref="F75">
    <cfRule type="cellIs" priority="31" operator="lessThan" aboveAverage="0" equalAverage="0" bottom="0" percent="0" rank="0" text="" dxfId="305">
      <formula>TODAY()</formula>
    </cfRule>
    <cfRule type="timePeriod" priority="32" timePeriod="last7Days" dxfId="306"/>
    <cfRule type="timePeriod" priority="33" timePeriod="yesterday" dxfId="307"/>
    <cfRule type="timePeriod" priority="34" timePeriod="lastMonth" dxfId="308"/>
    <cfRule type="timePeriod" priority="35" timePeriod="yesterday" dxfId="309"/>
    <cfRule type="timePeriod" priority="36" timePeriod="today" dxfId="310"/>
  </conditionalFormatting>
  <conditionalFormatting sqref="F76">
    <cfRule type="cellIs" priority="37" operator="lessThan" aboveAverage="0" equalAverage="0" bottom="0" percent="0" rank="0" text="" dxfId="311">
      <formula>TODAY()</formula>
    </cfRule>
    <cfRule type="timePeriod" priority="38" timePeriod="last7Days" dxfId="312"/>
    <cfRule type="timePeriod" priority="39" timePeriod="yesterday" dxfId="313"/>
    <cfRule type="timePeriod" priority="40" timePeriod="lastMonth" dxfId="314"/>
    <cfRule type="timePeriod" priority="41" timePeriod="yesterday" dxfId="315"/>
    <cfRule type="timePeriod" priority="42" timePeriod="today" dxfId="316"/>
  </conditionalFormatting>
  <conditionalFormatting sqref="H63">
    <cfRule type="expression" priority="43" aboveAverage="0" equalAverage="0" bottom="0" percent="0" rank="0" text="" dxfId="317">
      <formula>MOD(ROW(),2)=1</formula>
    </cfRule>
  </conditionalFormatting>
  <conditionalFormatting sqref="F62">
    <cfRule type="timePeriod" priority="45" timePeriod="yesterday" dxfId="318"/>
    <cfRule type="timePeriod" priority="46" timePeriod="today" dxfId="319"/>
    <cfRule type="cellIs" priority="47" operator="lessThan" aboveAverage="0" equalAverage="0" bottom="0" percent="0" rank="0" text="" dxfId="320">
      <formula>_xludf.today()</formula>
    </cfRule>
  </conditionalFormatting>
  <conditionalFormatting sqref="F62">
    <cfRule type="cellIs" priority="48" operator="lessThan" aboveAverage="0" equalAverage="0" bottom="0" percent="0" rank="0" text="" dxfId="321">
      <formula>TODAY()</formula>
    </cfRule>
    <cfRule type="timePeriod" priority="49" timePeriod="last7Days" dxfId="322"/>
    <cfRule type="timePeriod" priority="50" timePeriod="yesterday" dxfId="323"/>
    <cfRule type="timePeriod" priority="51" timePeriod="lastMonth" dxfId="324"/>
    <cfRule type="timePeriod" priority="52" timePeriod="yesterday" dxfId="325"/>
    <cfRule type="timePeriod" priority="53" timePeriod="today" dxfId="326"/>
  </conditionalFormatting>
  <conditionalFormatting sqref="B39:F39">
    <cfRule type="expression" priority="54" aboveAverage="0" equalAverage="0" bottom="0" percent="0" rank="0" text="" dxfId="327">
      <formula>MOD(ROW(),2)=1</formula>
    </cfRule>
  </conditionalFormatting>
  <conditionalFormatting sqref="F39">
    <cfRule type="cellIs" priority="55" operator="lessThan" aboveAverage="0" equalAverage="0" bottom="0" percent="0" rank="0" text="" dxfId="328">
      <formula>TODAY()</formula>
    </cfRule>
    <cfRule type="timePeriod" priority="56" timePeriod="last7Days" dxfId="329"/>
    <cfRule type="timePeriod" priority="57" timePeriod="yesterday" dxfId="330"/>
    <cfRule type="timePeriod" priority="58" timePeriod="lastMonth" dxfId="331"/>
    <cfRule type="timePeriod" priority="59" timePeriod="yesterday" dxfId="332"/>
    <cfRule type="timePeriod" priority="60" timePeriod="today" dxfId="333"/>
  </conditionalFormatting>
  <conditionalFormatting sqref="F68">
    <cfRule type="cellIs" priority="61" operator="lessThan" aboveAverage="0" equalAverage="0" bottom="0" percent="0" rank="0" text="" dxfId="334">
      <formula>TODAY()</formula>
    </cfRule>
    <cfRule type="timePeriod" priority="62" timePeriod="last7Days" dxfId="335"/>
    <cfRule type="timePeriod" priority="63" timePeriod="yesterday" dxfId="336"/>
    <cfRule type="timePeriod" priority="64" timePeriod="lastMonth" dxfId="337"/>
    <cfRule type="timePeriod" priority="65" timePeriod="yesterday" dxfId="338"/>
    <cfRule type="timePeriod" priority="66" timePeriod="today" dxfId="339"/>
  </conditionalFormatting>
  <conditionalFormatting sqref="F69">
    <cfRule type="timePeriod" priority="67" timePeriod="yesterday" dxfId="340"/>
    <cfRule type="timePeriod" priority="68" timePeriod="today" dxfId="341"/>
    <cfRule type="cellIs" priority="69" operator="lessThan" aboveAverage="0" equalAverage="0" bottom="0" percent="0" rank="0" text="" dxfId="342">
      <formula>_xludf.today()</formula>
    </cfRule>
  </conditionalFormatting>
  <conditionalFormatting sqref="F69">
    <cfRule type="cellIs" priority="70" operator="lessThan" aboveAverage="0" equalAverage="0" bottom="0" percent="0" rank="0" text="" dxfId="343">
      <formula>TODAY()</formula>
    </cfRule>
    <cfRule type="timePeriod" priority="71" timePeriod="last7Days" dxfId="344"/>
    <cfRule type="timePeriod" priority="72" timePeriod="yesterday" dxfId="345"/>
    <cfRule type="timePeriod" priority="73" timePeriod="lastMonth" dxfId="346"/>
    <cfRule type="timePeriod" priority="74" timePeriod="yesterday" dxfId="347"/>
    <cfRule type="timePeriod" priority="75" timePeriod="today" dxfId="348"/>
  </conditionalFormatting>
  <conditionalFormatting sqref="B54:H54">
    <cfRule type="expression" priority="76" aboveAverage="0" equalAverage="0" bottom="0" percent="0" rank="0" text="" dxfId="349">
      <formula>MOD(ROW(),2)=1</formula>
    </cfRule>
  </conditionalFormatting>
  <conditionalFormatting sqref="F54">
    <cfRule type="cellIs" priority="77" operator="lessThan" aboveAverage="0" equalAverage="0" bottom="0" percent="0" rank="0" text="" dxfId="350">
      <formula>TODAY()</formula>
    </cfRule>
    <cfRule type="timePeriod" priority="78" timePeriod="last7Days" dxfId="351"/>
    <cfRule type="timePeriod" priority="79" timePeriod="yesterday" dxfId="352"/>
    <cfRule type="timePeriod" priority="80" timePeriod="lastMonth" dxfId="353"/>
    <cfRule type="timePeriod" priority="81" timePeriod="yesterday" dxfId="354"/>
    <cfRule type="timePeriod" priority="82" timePeriod="today" dxfId="355"/>
  </conditionalFormatting>
  <conditionalFormatting sqref="H30">
    <cfRule type="expression" priority="83" aboveAverage="0" equalAverage="0" bottom="0" percent="0" rank="0" text="" dxfId="356">
      <formula>MOD(ROW(),2)=1</formula>
    </cfRule>
  </conditionalFormatting>
  <conditionalFormatting sqref="G12:H12">
    <cfRule type="expression" priority="85" aboveAverage="0" equalAverage="0" bottom="0" percent="0" rank="0" text="" dxfId="357">
      <formula>MOD(ROW(),2)=1</formula>
    </cfRule>
  </conditionalFormatting>
  <printOptions headings="false" gridLines="false" gridLinesSet="true" horizontalCentered="true" verticalCentered="false"/>
  <pageMargins left="0.511805555555555" right="0.511805555555555" top="0.511805555555555" bottom="0.747916666666667" header="0.196527777777778" footer="0.315277777777778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&amp;C&amp;"+,Normal"&amp;12SUIVI FOURNISSEUR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2B31B6FA-1580-4559-A930-80B8D910F33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H53</xm:sqref>
        </x14:conditionalFormatting>
        <x14:conditionalFormatting xmlns:xm="http://schemas.microsoft.com/office/excel/2006/main">
          <x14:cfRule type="iconSet" priority="23" id="{DE3B62DF-8954-4070-B369-CED0508CCCA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G53</xm:sqref>
        </x14:conditionalFormatting>
        <x14:conditionalFormatting xmlns:xm="http://schemas.microsoft.com/office/excel/2006/main">
          <x14:cfRule type="iconSet" priority="44" id="{BDF89845-3D6F-4670-9D88-5E9BFF92E31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H63</xm:sqref>
        </x14:conditionalFormatting>
        <x14:conditionalFormatting xmlns:xm="http://schemas.microsoft.com/office/excel/2006/main">
          <x14:cfRule type="iconSet" priority="84" id="{A7A410A0-79B0-415F-B77B-7EEBA38E8F9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H30</xm:sqref>
        </x14:conditionalFormatting>
        <x14:conditionalFormatting xmlns:xm="http://schemas.microsoft.com/office/excel/2006/main">
          <x14:cfRule type="iconSet" priority="86" id="{D4213D9E-D250-433F-8A20-119A3776E74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</xm:sqref>
        </x14:conditionalFormatting>
        <x14:conditionalFormatting xmlns:xm="http://schemas.microsoft.com/office/excel/2006/main">
          <x14:cfRule type="iconSet" priority="87" id="{4A69AE8D-915C-4438-91C2-51721333E1A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H31</xm:sqref>
        </x14:conditionalFormatting>
        <x14:conditionalFormatting xmlns:xm="http://schemas.microsoft.com/office/excel/2006/main">
          <x14:cfRule type="iconSet" priority="88" id="{57833C53-D228-41C3-A151-FB1BDC7E3C6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H75</xm:sqref>
        </x14:conditionalFormatting>
        <x14:conditionalFormatting xmlns:xm="http://schemas.microsoft.com/office/excel/2006/main">
          <x14:cfRule type="iconSet" priority="89" id="{9ABC7AC3-0098-40ED-A93B-5634D0D3818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H76</xm:sqref>
        </x14:conditionalFormatting>
        <x14:conditionalFormatting xmlns:xm="http://schemas.microsoft.com/office/excel/2006/main">
          <x14:cfRule type="iconSet" priority="90" id="{70706C66-B0DC-46C9-A5A3-BF979538FB8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H69</xm:sqref>
        </x14:conditionalFormatting>
        <x14:conditionalFormatting xmlns:xm="http://schemas.microsoft.com/office/excel/2006/main">
          <x14:cfRule type="iconSet" priority="91" id="{9A484975-A62B-4731-A9AE-CE70912F12F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H70:H74</xm:sqref>
        </x14:conditionalFormatting>
        <x14:conditionalFormatting xmlns:xm="http://schemas.microsoft.com/office/excel/2006/main">
          <x14:cfRule type="iconSet" priority="92" id="{2D6240B3-9D22-4D8A-8A3D-EAD5D210FC5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H58:H62 H64:H68 H39:H52</xm:sqref>
        </x14:conditionalFormatting>
        <x14:conditionalFormatting xmlns:xm="http://schemas.microsoft.com/office/excel/2006/main">
          <x14:cfRule type="iconSet" priority="93" id="{6F3CE110-D610-4AF1-883C-BF80907E39D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H13:H29 H4:H11</xm:sqref>
        </x14:conditionalFormatting>
        <x14:conditionalFormatting xmlns:xm="http://schemas.microsoft.com/office/excel/2006/main">
          <x14:cfRule type="iconSet" priority="94" id="{D4C88A5D-38C8-4483-83A1-CDE6BC26C15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A3</xm:sqref>
        </x14:conditionalFormatting>
        <x14:conditionalFormatting xmlns:xm="http://schemas.microsoft.com/office/excel/2006/main">
          <x14:cfRule type="iconSet" priority="95" id="{A87766D7-45E5-42BE-8ABA-525118E0C83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H54</xm:sqref>
        </x14:conditionalFormatting>
        <x14:conditionalFormatting xmlns:xm="http://schemas.microsoft.com/office/excel/2006/main">
          <x14:cfRule type="iconSet" priority="96" id="{924871B4-6080-48E4-B3A7-26E7FE51741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H55:H57 H32:H38</xm:sqref>
        </x14:conditionalFormatting>
        <x14:conditionalFormatting xmlns:xm="http://schemas.microsoft.com/office/excel/2006/main">
          <x14:cfRule type="iconSet" priority="97" id="{CC8A6910-8019-488B-A641-7BEEABBC45A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true"/>
  </sheetPr>
  <dimension ref="A1:L9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G81" activeCellId="0" sqref="G81"/>
    </sheetView>
  </sheetViews>
  <sheetFormatPr defaultColWidth="9.12109375" defaultRowHeight="21" zeroHeight="false" outlineLevelRow="0" outlineLevelCol="0"/>
  <cols>
    <col collapsed="false" customWidth="true" hidden="false" outlineLevel="0" max="1" min="1" style="1" width="17.72"/>
    <col collapsed="false" customWidth="true" hidden="false" outlineLevel="0" max="2" min="2" style="133" width="35.44"/>
    <col collapsed="false" customWidth="true" hidden="false" outlineLevel="0" max="3" min="3" style="2" width="28.43"/>
    <col collapsed="false" customWidth="true" hidden="false" outlineLevel="0" max="4" min="4" style="2" width="19.86"/>
    <col collapsed="false" customWidth="true" hidden="false" outlineLevel="0" max="5" min="5" style="42" width="39.01"/>
    <col collapsed="false" customWidth="true" hidden="false" outlineLevel="0" max="6" min="6" style="3" width="20.42"/>
    <col collapsed="false" customWidth="true" hidden="false" outlineLevel="0" max="7" min="7" style="43" width="21"/>
    <col collapsed="false" customWidth="true" hidden="false" outlineLevel="0" max="8" min="8" style="2" width="11.85"/>
    <col collapsed="false" customWidth="false" hidden="false" outlineLevel="0" max="11" min="9" style="2" width="9.13"/>
    <col collapsed="false" customWidth="true" hidden="false" outlineLevel="0" max="12" min="12" style="2" width="10.71"/>
    <col collapsed="false" customWidth="false" hidden="false" outlineLevel="0" max="1024" min="13" style="2" width="9.13"/>
  </cols>
  <sheetData>
    <row r="1" s="7" customFormat="true" ht="24" hidden="false" customHeight="true" outlineLevel="0" collapsed="false">
      <c r="A1" s="8" t="s">
        <v>2</v>
      </c>
      <c r="B1" s="8" t="s">
        <v>50</v>
      </c>
      <c r="C1" s="8" t="s">
        <v>51</v>
      </c>
      <c r="D1" s="8" t="s">
        <v>4</v>
      </c>
      <c r="E1" s="45" t="s">
        <v>52</v>
      </c>
      <c r="F1" s="9" t="s">
        <v>5</v>
      </c>
      <c r="G1" s="45" t="s">
        <v>6</v>
      </c>
      <c r="H1" s="46" t="s">
        <v>7</v>
      </c>
    </row>
    <row r="2" s="7" customFormat="true" ht="11.25" hidden="false" customHeight="true" outlineLevel="0" collapsed="false">
      <c r="A2" s="8"/>
      <c r="B2" s="8"/>
      <c r="C2" s="8"/>
      <c r="D2" s="8"/>
      <c r="E2" s="45"/>
      <c r="F2" s="9"/>
      <c r="G2" s="45"/>
      <c r="H2" s="134"/>
    </row>
    <row r="3" customFormat="false" ht="18.6" hidden="false" customHeight="true" outlineLevel="0" collapsed="false">
      <c r="A3" s="388" t="s">
        <v>8</v>
      </c>
      <c r="B3" s="135" t="s">
        <v>33</v>
      </c>
      <c r="C3" s="12" t="s">
        <v>558</v>
      </c>
      <c r="D3" s="13" t="n">
        <v>114</v>
      </c>
      <c r="E3" s="389" t="s">
        <v>235</v>
      </c>
      <c r="F3" s="14" t="n">
        <v>44520</v>
      </c>
      <c r="G3" s="15" t="n">
        <v>44522</v>
      </c>
      <c r="H3" s="390"/>
    </row>
    <row r="4" customFormat="false" ht="18.6" hidden="false" customHeight="true" outlineLevel="0" collapsed="false">
      <c r="A4" s="106"/>
      <c r="B4" s="135" t="s">
        <v>503</v>
      </c>
      <c r="C4" s="17" t="s">
        <v>559</v>
      </c>
      <c r="D4" s="18" t="n">
        <v>-532.64</v>
      </c>
      <c r="E4" s="391" t="s">
        <v>560</v>
      </c>
      <c r="F4" s="14" t="n">
        <v>44530</v>
      </c>
      <c r="G4" s="22"/>
      <c r="H4" s="390"/>
    </row>
    <row r="5" customFormat="false" ht="18.6" hidden="false" customHeight="true" outlineLevel="0" collapsed="false">
      <c r="A5" s="106"/>
      <c r="B5" s="135" t="s">
        <v>561</v>
      </c>
      <c r="C5" s="17" t="s">
        <v>562</v>
      </c>
      <c r="D5" s="18" t="n">
        <v>300</v>
      </c>
      <c r="E5" s="391" t="s">
        <v>235</v>
      </c>
      <c r="F5" s="19" t="n">
        <v>44530</v>
      </c>
      <c r="G5" s="22" t="n">
        <v>44530</v>
      </c>
      <c r="H5" s="390" t="s">
        <v>10</v>
      </c>
    </row>
    <row r="6" customFormat="false" ht="18.6" hidden="false" customHeight="true" outlineLevel="0" collapsed="false">
      <c r="A6" s="106"/>
      <c r="B6" s="135" t="s">
        <v>563</v>
      </c>
      <c r="C6" s="17" t="s">
        <v>564</v>
      </c>
      <c r="D6" s="18" t="n">
        <v>236.54</v>
      </c>
      <c r="E6" s="391"/>
      <c r="F6" s="19" t="n">
        <v>44530</v>
      </c>
      <c r="G6" s="22"/>
      <c r="H6" s="390"/>
    </row>
    <row r="7" customFormat="false" ht="18.6" hidden="false" customHeight="true" outlineLevel="0" collapsed="false">
      <c r="A7" s="106"/>
      <c r="B7" s="136" t="s">
        <v>149</v>
      </c>
      <c r="C7" s="17" t="s">
        <v>565</v>
      </c>
      <c r="D7" s="137" t="n">
        <v>948.06</v>
      </c>
      <c r="E7" s="391" t="s">
        <v>566</v>
      </c>
      <c r="F7" s="19" t="n">
        <v>44530</v>
      </c>
      <c r="G7" s="22" t="n">
        <v>44530</v>
      </c>
      <c r="H7" s="390" t="s">
        <v>10</v>
      </c>
    </row>
    <row r="8" customFormat="false" ht="18.6" hidden="false" customHeight="true" outlineLevel="0" collapsed="false">
      <c r="A8" s="106"/>
      <c r="B8" s="136" t="s">
        <v>149</v>
      </c>
      <c r="C8" s="17" t="s">
        <v>567</v>
      </c>
      <c r="D8" s="18" t="n">
        <v>12667.06</v>
      </c>
      <c r="E8" s="391" t="s">
        <v>198</v>
      </c>
      <c r="F8" s="19" t="n">
        <v>44530</v>
      </c>
      <c r="G8" s="22" t="n">
        <v>44530</v>
      </c>
      <c r="H8" s="390" t="s">
        <v>10</v>
      </c>
    </row>
    <row r="9" customFormat="false" ht="18.6" hidden="false" customHeight="true" outlineLevel="0" collapsed="false">
      <c r="A9" s="106"/>
      <c r="B9" s="136" t="s">
        <v>149</v>
      </c>
      <c r="C9" s="17" t="s">
        <v>568</v>
      </c>
      <c r="D9" s="18" t="n">
        <v>2006.4</v>
      </c>
      <c r="E9" s="391" t="s">
        <v>569</v>
      </c>
      <c r="F9" s="19" t="n">
        <v>44530</v>
      </c>
      <c r="G9" s="22" t="n">
        <v>44530</v>
      </c>
      <c r="H9" s="390" t="s">
        <v>10</v>
      </c>
    </row>
    <row r="10" customFormat="false" ht="18.6" hidden="false" customHeight="true" outlineLevel="0" collapsed="false">
      <c r="A10" s="106"/>
      <c r="B10" s="136" t="s">
        <v>104</v>
      </c>
      <c r="C10" s="17" t="s">
        <v>570</v>
      </c>
      <c r="D10" s="18" t="n">
        <v>353.15</v>
      </c>
      <c r="E10" s="391" t="s">
        <v>117</v>
      </c>
      <c r="F10" s="19" t="n">
        <v>44530</v>
      </c>
      <c r="G10" s="22" t="n">
        <v>44530</v>
      </c>
      <c r="H10" s="390" t="s">
        <v>10</v>
      </c>
    </row>
    <row r="11" customFormat="false" ht="18.6" hidden="false" customHeight="true" outlineLevel="0" collapsed="false">
      <c r="A11" s="106"/>
      <c r="B11" s="136" t="s">
        <v>104</v>
      </c>
      <c r="C11" s="17" t="s">
        <v>571</v>
      </c>
      <c r="D11" s="18" t="n">
        <v>50.53</v>
      </c>
      <c r="E11" s="391" t="s">
        <v>572</v>
      </c>
      <c r="F11" s="19" t="n">
        <v>44530</v>
      </c>
      <c r="G11" s="22" t="n">
        <v>44530</v>
      </c>
      <c r="H11" s="390" t="s">
        <v>10</v>
      </c>
    </row>
    <row r="12" customFormat="false" ht="18.6" hidden="false" customHeight="true" outlineLevel="0" collapsed="false">
      <c r="A12" s="106"/>
      <c r="B12" s="136" t="s">
        <v>104</v>
      </c>
      <c r="C12" s="17" t="s">
        <v>573</v>
      </c>
      <c r="D12" s="392" t="n">
        <v>253.2</v>
      </c>
      <c r="E12" s="22" t="s">
        <v>574</v>
      </c>
      <c r="F12" s="19" t="n">
        <v>44530</v>
      </c>
      <c r="G12" s="22" t="n">
        <v>44530</v>
      </c>
      <c r="H12" s="390" t="s">
        <v>10</v>
      </c>
    </row>
    <row r="13" customFormat="false" ht="18.6" hidden="false" customHeight="true" outlineLevel="0" collapsed="false">
      <c r="A13" s="106"/>
      <c r="B13" s="136" t="s">
        <v>62</v>
      </c>
      <c r="C13" s="17" t="s">
        <v>575</v>
      </c>
      <c r="D13" s="18" t="n">
        <v>861</v>
      </c>
      <c r="E13" s="391"/>
      <c r="F13" s="19" t="n">
        <v>44530</v>
      </c>
      <c r="G13" s="22" t="n">
        <v>44530</v>
      </c>
      <c r="H13" s="390" t="s">
        <v>10</v>
      </c>
    </row>
    <row r="14" customFormat="false" ht="18.6" hidden="false" customHeight="true" outlineLevel="0" collapsed="false">
      <c r="A14" s="106"/>
      <c r="B14" s="136" t="s">
        <v>62</v>
      </c>
      <c r="C14" s="17" t="s">
        <v>576</v>
      </c>
      <c r="D14" s="18" t="n">
        <v>510.26</v>
      </c>
      <c r="E14" s="391"/>
      <c r="F14" s="19" t="n">
        <v>44530</v>
      </c>
      <c r="G14" s="22" t="n">
        <v>44530</v>
      </c>
      <c r="H14" s="390" t="s">
        <v>10</v>
      </c>
    </row>
    <row r="15" customFormat="false" ht="18.6" hidden="false" customHeight="true" outlineLevel="0" collapsed="false">
      <c r="A15" s="106"/>
      <c r="B15" s="136" t="s">
        <v>62</v>
      </c>
      <c r="C15" s="17" t="s">
        <v>577</v>
      </c>
      <c r="D15" s="18" t="n">
        <v>1073.72</v>
      </c>
      <c r="E15" s="391"/>
      <c r="F15" s="19" t="n">
        <v>44530</v>
      </c>
      <c r="G15" s="22" t="n">
        <v>44530</v>
      </c>
      <c r="H15" s="390" t="s">
        <v>10</v>
      </c>
    </row>
    <row r="16" customFormat="false" ht="18.6" hidden="false" customHeight="true" outlineLevel="0" collapsed="false">
      <c r="A16" s="106"/>
      <c r="B16" s="210" t="s">
        <v>62</v>
      </c>
      <c r="C16" s="211" t="s">
        <v>578</v>
      </c>
      <c r="D16" s="393" t="n">
        <v>2111.8</v>
      </c>
      <c r="E16" s="394"/>
      <c r="F16" s="214" t="n">
        <v>44530</v>
      </c>
      <c r="G16" s="215"/>
      <c r="H16" s="395" t="s">
        <v>10</v>
      </c>
    </row>
    <row r="17" customFormat="false" ht="18.6" hidden="false" customHeight="true" outlineLevel="0" collapsed="false">
      <c r="A17" s="106"/>
      <c r="B17" s="136" t="s">
        <v>62</v>
      </c>
      <c r="C17" s="17" t="s">
        <v>579</v>
      </c>
      <c r="D17" s="18" t="n">
        <v>640.72</v>
      </c>
      <c r="E17" s="391"/>
      <c r="F17" s="19" t="n">
        <v>44530</v>
      </c>
      <c r="G17" s="22" t="n">
        <v>44530</v>
      </c>
      <c r="H17" s="390" t="s">
        <v>10</v>
      </c>
    </row>
    <row r="18" customFormat="false" ht="18.6" hidden="false" customHeight="true" outlineLevel="0" collapsed="false">
      <c r="A18" s="106"/>
      <c r="B18" s="210" t="s">
        <v>62</v>
      </c>
      <c r="C18" s="211" t="s">
        <v>580</v>
      </c>
      <c r="D18" s="393" t="n">
        <v>2269.36</v>
      </c>
      <c r="E18" s="394" t="s">
        <v>581</v>
      </c>
      <c r="F18" s="214" t="n">
        <v>44530</v>
      </c>
      <c r="G18" s="215"/>
      <c r="H18" s="395" t="s">
        <v>10</v>
      </c>
    </row>
    <row r="19" customFormat="false" ht="18.6" hidden="false" customHeight="true" outlineLevel="0" collapsed="false">
      <c r="A19" s="106"/>
      <c r="B19" s="136" t="s">
        <v>62</v>
      </c>
      <c r="C19" s="17" t="s">
        <v>582</v>
      </c>
      <c r="D19" s="18" t="n">
        <v>97.42</v>
      </c>
      <c r="E19" s="391" t="s">
        <v>235</v>
      </c>
      <c r="F19" s="19" t="n">
        <v>44530</v>
      </c>
      <c r="G19" s="22" t="n">
        <v>44530</v>
      </c>
      <c r="H19" s="390" t="s">
        <v>10</v>
      </c>
    </row>
    <row r="20" customFormat="false" ht="18" hidden="false" customHeight="true" outlineLevel="0" collapsed="false">
      <c r="A20" s="106"/>
      <c r="B20" s="136" t="s">
        <v>62</v>
      </c>
      <c r="C20" s="17" t="s">
        <v>583</v>
      </c>
      <c r="D20" s="18" t="n">
        <v>761.29</v>
      </c>
      <c r="E20" s="391" t="s">
        <v>581</v>
      </c>
      <c r="F20" s="19" t="n">
        <v>44530</v>
      </c>
      <c r="G20" s="22" t="n">
        <v>44530</v>
      </c>
      <c r="H20" s="390" t="s">
        <v>10</v>
      </c>
    </row>
    <row r="21" customFormat="false" ht="18" hidden="false" customHeight="true" outlineLevel="0" collapsed="false">
      <c r="A21" s="106"/>
      <c r="B21" s="312" t="s">
        <v>503</v>
      </c>
      <c r="C21" s="313"/>
      <c r="D21" s="314" t="n">
        <v>-3799.4</v>
      </c>
      <c r="E21" s="320" t="s">
        <v>584</v>
      </c>
      <c r="F21" s="316" t="n">
        <v>44530</v>
      </c>
      <c r="G21" s="317"/>
      <c r="H21" s="318"/>
    </row>
    <row r="22" customFormat="false" ht="18" hidden="false" customHeight="true" outlineLevel="0" collapsed="false">
      <c r="A22" s="106"/>
      <c r="B22" s="135" t="s">
        <v>503</v>
      </c>
      <c r="C22" s="17" t="s">
        <v>559</v>
      </c>
      <c r="D22" s="18" t="n">
        <v>-532.64</v>
      </c>
      <c r="E22" s="391" t="s">
        <v>560</v>
      </c>
      <c r="F22" s="14" t="n">
        <v>44530</v>
      </c>
      <c r="G22" s="22"/>
      <c r="H22" s="390"/>
    </row>
    <row r="23" customFormat="false" ht="18" hidden="false" customHeight="true" outlineLevel="0" collapsed="false">
      <c r="A23" s="106"/>
      <c r="B23" s="136" t="s">
        <v>257</v>
      </c>
      <c r="C23" s="17" t="s">
        <v>585</v>
      </c>
      <c r="D23" s="18" t="n">
        <v>66.36</v>
      </c>
      <c r="E23" s="391"/>
      <c r="F23" s="19" t="n">
        <v>44530</v>
      </c>
      <c r="G23" s="22" t="n">
        <v>44530</v>
      </c>
      <c r="H23" s="390" t="s">
        <v>10</v>
      </c>
    </row>
    <row r="24" customFormat="false" ht="18.6" hidden="false" customHeight="true" outlineLevel="0" collapsed="false">
      <c r="A24" s="106"/>
      <c r="B24" s="136" t="s">
        <v>145</v>
      </c>
      <c r="C24" s="17" t="s">
        <v>586</v>
      </c>
      <c r="D24" s="18" t="n">
        <v>1512.92</v>
      </c>
      <c r="E24" s="391" t="s">
        <v>587</v>
      </c>
      <c r="F24" s="19" t="n">
        <v>44530</v>
      </c>
      <c r="G24" s="22" t="n">
        <v>44530</v>
      </c>
      <c r="H24" s="390" t="s">
        <v>10</v>
      </c>
    </row>
    <row r="25" customFormat="false" ht="18.6" hidden="false" customHeight="true" outlineLevel="0" collapsed="false">
      <c r="A25" s="106"/>
      <c r="B25" s="136" t="s">
        <v>368</v>
      </c>
      <c r="C25" s="17" t="s">
        <v>588</v>
      </c>
      <c r="D25" s="18" t="n">
        <v>2034.65</v>
      </c>
      <c r="E25" s="391" t="s">
        <v>235</v>
      </c>
      <c r="F25" s="19" t="n">
        <v>44530</v>
      </c>
      <c r="G25" s="22" t="n">
        <v>44522</v>
      </c>
      <c r="H25" s="396" t="s">
        <v>10</v>
      </c>
    </row>
    <row r="26" customFormat="false" ht="18.6" hidden="false" customHeight="true" outlineLevel="0" collapsed="false">
      <c r="A26" s="397"/>
      <c r="B26" s="140" t="s">
        <v>56</v>
      </c>
      <c r="C26" s="70" t="s">
        <v>589</v>
      </c>
      <c r="D26" s="76" t="n">
        <v>64.14</v>
      </c>
      <c r="E26" s="398" t="s">
        <v>590</v>
      </c>
      <c r="F26" s="73" t="n">
        <v>44530</v>
      </c>
      <c r="G26" s="51" t="n">
        <v>44530</v>
      </c>
      <c r="H26" s="399" t="s">
        <v>10</v>
      </c>
    </row>
    <row r="27" customFormat="false" ht="18.6" hidden="false" customHeight="true" outlineLevel="0" collapsed="false">
      <c r="A27" s="397"/>
      <c r="B27" s="140" t="s">
        <v>56</v>
      </c>
      <c r="C27" s="70" t="s">
        <v>591</v>
      </c>
      <c r="D27" s="76" t="n">
        <v>14662.62</v>
      </c>
      <c r="E27" s="398" t="s">
        <v>235</v>
      </c>
      <c r="F27" s="73" t="n">
        <v>44530</v>
      </c>
      <c r="G27" s="51" t="n">
        <v>44530</v>
      </c>
      <c r="H27" s="399" t="s">
        <v>10</v>
      </c>
    </row>
    <row r="28" customFormat="false" ht="18.6" hidden="false" customHeight="true" outlineLevel="0" collapsed="false">
      <c r="A28" s="397"/>
      <c r="B28" s="140" t="s">
        <v>56</v>
      </c>
      <c r="C28" s="70" t="s">
        <v>592</v>
      </c>
      <c r="D28" s="76" t="n">
        <v>1557.84</v>
      </c>
      <c r="E28" s="398" t="s">
        <v>593</v>
      </c>
      <c r="F28" s="73" t="n">
        <v>44530</v>
      </c>
      <c r="G28" s="51" t="n">
        <v>44530</v>
      </c>
      <c r="H28" s="399" t="s">
        <v>10</v>
      </c>
    </row>
    <row r="29" customFormat="false" ht="18.6" hidden="false" customHeight="true" outlineLevel="0" collapsed="false">
      <c r="A29" s="400"/>
      <c r="B29" s="136"/>
      <c r="C29" s="17"/>
      <c r="D29" s="18"/>
      <c r="E29" s="391"/>
      <c r="F29" s="19"/>
      <c r="G29" s="51"/>
      <c r="H29" s="399"/>
    </row>
    <row r="30" customFormat="false" ht="18.6" hidden="false" customHeight="true" outlineLevel="0" collapsed="false">
      <c r="A30" s="401" t="s">
        <v>35</v>
      </c>
      <c r="B30" s="402" t="s">
        <v>343</v>
      </c>
      <c r="C30" s="402"/>
      <c r="D30" s="403" t="n">
        <f aca="false">SUM(D3:D29)</f>
        <v>40288.36</v>
      </c>
      <c r="E30" s="404"/>
      <c r="F30" s="405"/>
      <c r="G30" s="406"/>
      <c r="H30" s="407"/>
    </row>
    <row r="31" customFormat="false" ht="18.6" hidden="false" customHeight="true" outlineLevel="0" collapsed="false">
      <c r="A31" s="408"/>
      <c r="B31" s="56"/>
      <c r="C31" s="57"/>
      <c r="D31" s="58"/>
      <c r="E31" s="409"/>
      <c r="F31" s="60"/>
      <c r="G31" s="61"/>
      <c r="H31" s="410"/>
    </row>
    <row r="32" customFormat="false" ht="18.6" hidden="false" customHeight="true" outlineLevel="0" collapsed="false">
      <c r="A32" s="408"/>
      <c r="B32" s="139" t="s">
        <v>266</v>
      </c>
      <c r="C32" s="29" t="s">
        <v>594</v>
      </c>
      <c r="D32" s="30" t="n">
        <v>55.4</v>
      </c>
      <c r="E32" s="411" t="s">
        <v>446</v>
      </c>
      <c r="F32" s="34" t="n">
        <v>44508</v>
      </c>
      <c r="G32" s="31" t="n">
        <v>44508</v>
      </c>
      <c r="H32" s="396" t="s">
        <v>10</v>
      </c>
    </row>
    <row r="33" customFormat="false" ht="18.6" hidden="false" customHeight="true" outlineLevel="0" collapsed="false">
      <c r="A33" s="408"/>
      <c r="B33" s="135" t="s">
        <v>512</v>
      </c>
      <c r="C33" s="17"/>
      <c r="D33" s="18" t="n">
        <v>50</v>
      </c>
      <c r="E33" s="391" t="s">
        <v>595</v>
      </c>
      <c r="F33" s="14" t="n">
        <v>44505</v>
      </c>
      <c r="G33" s="22" t="s">
        <v>596</v>
      </c>
      <c r="H33" s="396" t="s">
        <v>10</v>
      </c>
    </row>
    <row r="34" customFormat="false" ht="18.6" hidden="false" customHeight="true" outlineLevel="0" collapsed="false">
      <c r="A34" s="408"/>
      <c r="B34" s="136" t="s">
        <v>597</v>
      </c>
      <c r="C34" s="17" t="s">
        <v>598</v>
      </c>
      <c r="D34" s="18" t="n">
        <v>112.47</v>
      </c>
      <c r="E34" s="391" t="s">
        <v>599</v>
      </c>
      <c r="F34" s="19" t="n">
        <v>44505</v>
      </c>
      <c r="G34" s="22" t="n">
        <v>44505</v>
      </c>
      <c r="H34" s="396" t="s">
        <v>10</v>
      </c>
    </row>
    <row r="35" customFormat="false" ht="18.6" hidden="false" customHeight="true" outlineLevel="0" collapsed="false">
      <c r="A35" s="408"/>
      <c r="B35" s="136" t="s">
        <v>600</v>
      </c>
      <c r="C35" s="17" t="s">
        <v>601</v>
      </c>
      <c r="D35" s="18" t="n">
        <v>118.92</v>
      </c>
      <c r="E35" s="391" t="s">
        <v>164</v>
      </c>
      <c r="F35" s="19" t="n">
        <v>44509</v>
      </c>
      <c r="G35" s="22" t="n">
        <v>44509</v>
      </c>
      <c r="H35" s="396" t="s">
        <v>10</v>
      </c>
    </row>
    <row r="36" customFormat="false" ht="18.6" hidden="false" customHeight="true" outlineLevel="0" collapsed="false">
      <c r="A36" s="408"/>
      <c r="B36" s="136" t="s">
        <v>87</v>
      </c>
      <c r="C36" s="17" t="s">
        <v>602</v>
      </c>
      <c r="D36" s="18" t="n">
        <v>1961.49</v>
      </c>
      <c r="E36" s="391"/>
      <c r="F36" s="19" t="n">
        <v>44510</v>
      </c>
      <c r="G36" s="22" t="n">
        <v>41223</v>
      </c>
      <c r="H36" s="396" t="s">
        <v>10</v>
      </c>
    </row>
    <row r="37" customFormat="false" ht="18.6" hidden="false" customHeight="true" outlineLevel="0" collapsed="false">
      <c r="A37" s="408"/>
      <c r="B37" s="160" t="s">
        <v>354</v>
      </c>
      <c r="C37" s="70"/>
      <c r="D37" s="76" t="n">
        <v>9188</v>
      </c>
      <c r="E37" s="398"/>
      <c r="F37" s="19" t="n">
        <v>44515</v>
      </c>
      <c r="G37" s="22" t="n">
        <v>44516</v>
      </c>
      <c r="H37" s="396" t="s">
        <v>10</v>
      </c>
    </row>
    <row r="38" customFormat="false" ht="18.6" hidden="false" customHeight="true" outlineLevel="0" collapsed="false">
      <c r="A38" s="408"/>
      <c r="B38" s="160" t="s">
        <v>351</v>
      </c>
      <c r="C38" s="17" t="s">
        <v>603</v>
      </c>
      <c r="D38" s="18" t="n">
        <v>10175</v>
      </c>
      <c r="E38" s="391" t="s">
        <v>604</v>
      </c>
      <c r="F38" s="19" t="n">
        <v>44517</v>
      </c>
      <c r="G38" s="22" t="n">
        <v>44517</v>
      </c>
      <c r="H38" s="396" t="s">
        <v>10</v>
      </c>
    </row>
    <row r="39" customFormat="false" ht="18.6" hidden="false" customHeight="true" outlineLevel="0" collapsed="false">
      <c r="A39" s="408"/>
      <c r="B39" s="136" t="s">
        <v>605</v>
      </c>
      <c r="C39" s="17" t="s">
        <v>606</v>
      </c>
      <c r="D39" s="18" t="n">
        <v>129.19</v>
      </c>
      <c r="E39" s="391"/>
      <c r="F39" s="19" t="n">
        <v>44519</v>
      </c>
      <c r="G39" s="22" t="s">
        <v>607</v>
      </c>
      <c r="H39" s="396" t="s">
        <v>10</v>
      </c>
    </row>
    <row r="40" customFormat="false" ht="18.6" hidden="false" customHeight="true" outlineLevel="0" collapsed="false">
      <c r="A40" s="408"/>
      <c r="B40" s="136" t="s">
        <v>608</v>
      </c>
      <c r="C40" s="17" t="s">
        <v>609</v>
      </c>
      <c r="D40" s="18" t="n">
        <v>99.6</v>
      </c>
      <c r="E40" s="391" t="s">
        <v>610</v>
      </c>
      <c r="F40" s="19" t="n">
        <v>44520</v>
      </c>
      <c r="G40" s="22" t="n">
        <v>44522</v>
      </c>
      <c r="H40" s="396" t="s">
        <v>10</v>
      </c>
    </row>
    <row r="41" customFormat="false" ht="18.6" hidden="false" customHeight="true" outlineLevel="0" collapsed="false">
      <c r="A41" s="408"/>
      <c r="B41" s="412" t="s">
        <v>38</v>
      </c>
      <c r="C41" s="70"/>
      <c r="D41" s="18" t="n">
        <v>1798.29</v>
      </c>
      <c r="E41" s="398"/>
      <c r="F41" s="73" t="n">
        <v>44520</v>
      </c>
      <c r="G41" s="51" t="n">
        <v>44519</v>
      </c>
      <c r="H41" s="396" t="s">
        <v>10</v>
      </c>
    </row>
    <row r="42" customFormat="false" ht="18.6" hidden="false" customHeight="true" outlineLevel="0" collapsed="false">
      <c r="A42" s="408"/>
      <c r="B42" s="140" t="s">
        <v>512</v>
      </c>
      <c r="C42" s="70"/>
      <c r="D42" s="18" t="n">
        <v>38.37</v>
      </c>
      <c r="E42" s="398" t="s">
        <v>611</v>
      </c>
      <c r="F42" s="73" t="n">
        <v>44522</v>
      </c>
      <c r="G42" s="51" t="s">
        <v>612</v>
      </c>
      <c r="H42" s="396" t="s">
        <v>10</v>
      </c>
    </row>
    <row r="43" customFormat="false" ht="18.6" hidden="false" customHeight="true" outlineLevel="0" collapsed="false">
      <c r="A43" s="408"/>
      <c r="B43" s="140" t="s">
        <v>512</v>
      </c>
      <c r="C43" s="70"/>
      <c r="D43" s="18" t="n">
        <v>31</v>
      </c>
      <c r="E43" s="398" t="s">
        <v>613</v>
      </c>
      <c r="F43" s="73" t="n">
        <v>44522</v>
      </c>
      <c r="G43" s="51" t="n">
        <v>44522</v>
      </c>
      <c r="H43" s="396" t="s">
        <v>10</v>
      </c>
    </row>
    <row r="44" customFormat="false" ht="18.6" hidden="false" customHeight="true" outlineLevel="0" collapsed="false">
      <c r="A44" s="408"/>
      <c r="B44" s="140" t="s">
        <v>512</v>
      </c>
      <c r="C44" s="70"/>
      <c r="D44" s="18" t="n">
        <v>31</v>
      </c>
      <c r="E44" s="398" t="s">
        <v>614</v>
      </c>
      <c r="F44" s="73" t="n">
        <v>44522</v>
      </c>
      <c r="G44" s="51" t="n">
        <v>44522</v>
      </c>
      <c r="H44" s="396" t="s">
        <v>10</v>
      </c>
    </row>
    <row r="45" customFormat="false" ht="18.6" hidden="false" customHeight="true" outlineLevel="0" collapsed="false">
      <c r="A45" s="408"/>
      <c r="B45" s="140" t="s">
        <v>615</v>
      </c>
      <c r="C45" s="70" t="s">
        <v>616</v>
      </c>
      <c r="D45" s="18" t="n">
        <v>53.18</v>
      </c>
      <c r="E45" s="398" t="s">
        <v>446</v>
      </c>
      <c r="F45" s="73" t="n">
        <v>44525</v>
      </c>
      <c r="G45" s="51" t="n">
        <v>44525</v>
      </c>
      <c r="H45" s="396" t="s">
        <v>10</v>
      </c>
    </row>
    <row r="46" customFormat="false" ht="18.6" hidden="false" customHeight="true" outlineLevel="0" collapsed="false">
      <c r="A46" s="408"/>
      <c r="B46" s="140" t="s">
        <v>87</v>
      </c>
      <c r="C46" s="70" t="s">
        <v>617</v>
      </c>
      <c r="D46" s="18" t="n">
        <v>2438.33</v>
      </c>
      <c r="E46" s="398"/>
      <c r="F46" s="73" t="n">
        <v>44525</v>
      </c>
      <c r="G46" s="51" t="n">
        <v>44525</v>
      </c>
      <c r="H46" s="396" t="s">
        <v>10</v>
      </c>
    </row>
    <row r="47" customFormat="false" ht="18.6" hidden="false" customHeight="true" outlineLevel="0" collapsed="false">
      <c r="A47" s="408"/>
      <c r="B47" s="140" t="s">
        <v>512</v>
      </c>
      <c r="C47" s="70"/>
      <c r="D47" s="18" t="n">
        <v>32</v>
      </c>
      <c r="E47" s="398" t="s">
        <v>618</v>
      </c>
      <c r="F47" s="73" t="n">
        <v>44525</v>
      </c>
      <c r="G47" s="51" t="n">
        <v>44525</v>
      </c>
      <c r="H47" s="396" t="s">
        <v>10</v>
      </c>
    </row>
    <row r="48" customFormat="false" ht="18.6" hidden="false" customHeight="true" outlineLevel="0" collapsed="false">
      <c r="A48" s="408"/>
      <c r="B48" s="140" t="s">
        <v>619</v>
      </c>
      <c r="C48" s="70"/>
      <c r="D48" s="18" t="n">
        <v>5283.09</v>
      </c>
      <c r="E48" s="398"/>
      <c r="F48" s="73" t="n">
        <v>44525</v>
      </c>
      <c r="G48" s="51" t="n">
        <v>44525</v>
      </c>
      <c r="H48" s="396" t="s">
        <v>10</v>
      </c>
    </row>
    <row r="49" customFormat="false" ht="18.6" hidden="false" customHeight="true" outlineLevel="0" collapsed="false">
      <c r="A49" s="408"/>
      <c r="B49" s="140" t="s">
        <v>620</v>
      </c>
      <c r="C49" s="70" t="s">
        <v>621</v>
      </c>
      <c r="D49" s="18" t="n">
        <v>319.1</v>
      </c>
      <c r="E49" s="398"/>
      <c r="F49" s="73" t="n">
        <v>44526</v>
      </c>
      <c r="G49" s="51" t="n">
        <v>41239</v>
      </c>
      <c r="H49" s="396" t="s">
        <v>10</v>
      </c>
    </row>
    <row r="50" customFormat="false" ht="18.6" hidden="false" customHeight="true" outlineLevel="0" collapsed="false">
      <c r="A50" s="408"/>
      <c r="B50" s="412" t="s">
        <v>37</v>
      </c>
      <c r="C50" s="70"/>
      <c r="D50" s="18" t="n">
        <v>1836.44</v>
      </c>
      <c r="E50" s="398"/>
      <c r="F50" s="73" t="n">
        <v>44528</v>
      </c>
      <c r="G50" s="51" t="n">
        <v>44530</v>
      </c>
      <c r="H50" s="396" t="s">
        <v>10</v>
      </c>
    </row>
    <row r="51" customFormat="false" ht="18.6" hidden="false" customHeight="true" outlineLevel="0" collapsed="false">
      <c r="A51" s="408"/>
      <c r="B51" s="140" t="s">
        <v>622</v>
      </c>
      <c r="C51" s="70" t="s">
        <v>623</v>
      </c>
      <c r="D51" s="18" t="n">
        <v>796.49</v>
      </c>
      <c r="E51" s="398" t="s">
        <v>219</v>
      </c>
      <c r="F51" s="73" t="n">
        <v>44530</v>
      </c>
      <c r="G51" s="51" t="n">
        <v>796.49</v>
      </c>
      <c r="H51" s="396" t="s">
        <v>10</v>
      </c>
    </row>
    <row r="52" customFormat="false" ht="18.6" hidden="false" customHeight="true" outlineLevel="0" collapsed="false">
      <c r="A52" s="408"/>
      <c r="B52" s="140" t="s">
        <v>447</v>
      </c>
      <c r="C52" s="70" t="s">
        <v>624</v>
      </c>
      <c r="D52" s="18" t="n">
        <v>1357.19</v>
      </c>
      <c r="E52" s="398"/>
      <c r="F52" s="73" t="n">
        <v>44530</v>
      </c>
      <c r="G52" s="51" t="n">
        <v>44530</v>
      </c>
      <c r="H52" s="396" t="s">
        <v>10</v>
      </c>
    </row>
    <row r="53" s="2" customFormat="true" ht="18.6" hidden="false" customHeight="true" outlineLevel="0" collapsed="false">
      <c r="A53" s="408"/>
      <c r="G53" s="51"/>
      <c r="H53" s="396"/>
    </row>
    <row r="54" customFormat="false" ht="18.6" hidden="false" customHeight="true" outlineLevel="0" collapsed="false">
      <c r="A54" s="408"/>
      <c r="B54" s="413"/>
      <c r="C54" s="414"/>
      <c r="D54" s="415"/>
      <c r="E54" s="416"/>
      <c r="F54" s="417"/>
      <c r="G54" s="51"/>
      <c r="H54" s="396"/>
    </row>
    <row r="55" customFormat="false" ht="18.6" hidden="false" customHeight="true" outlineLevel="0" collapsed="false">
      <c r="A55" s="408"/>
      <c r="B55" s="413"/>
      <c r="C55" s="414"/>
      <c r="D55" s="415"/>
      <c r="E55" s="416"/>
      <c r="F55" s="417"/>
      <c r="G55" s="51"/>
      <c r="H55" s="396"/>
    </row>
    <row r="56" s="2" customFormat="true" ht="18.6" hidden="false" customHeight="true" outlineLevel="0" collapsed="false">
      <c r="A56" s="418"/>
      <c r="G56" s="51"/>
      <c r="H56" s="396"/>
    </row>
    <row r="57" customFormat="false" ht="18.6" hidden="false" customHeight="true" outlineLevel="0" collapsed="false">
      <c r="A57" s="419" t="s">
        <v>42</v>
      </c>
      <c r="B57" s="402" t="s">
        <v>372</v>
      </c>
      <c r="C57" s="402"/>
      <c r="D57" s="403" t="n">
        <f aca="false">SUM(D32:D52)</f>
        <v>35904.55</v>
      </c>
      <c r="E57" s="404"/>
      <c r="F57" s="405"/>
      <c r="G57" s="406"/>
      <c r="H57" s="407"/>
    </row>
    <row r="58" customFormat="false" ht="18.6" hidden="false" customHeight="true" outlineLevel="0" collapsed="false">
      <c r="A58" s="419"/>
      <c r="B58" s="420"/>
      <c r="C58" s="420"/>
      <c r="D58" s="421"/>
      <c r="E58" s="422"/>
      <c r="F58" s="423"/>
      <c r="G58" s="424"/>
      <c r="H58" s="410"/>
    </row>
    <row r="59" customFormat="false" ht="18.6" hidden="false" customHeight="true" outlineLevel="0" collapsed="false">
      <c r="A59" s="419"/>
      <c r="B59" s="425" t="s">
        <v>625</v>
      </c>
      <c r="C59" s="426" t="s">
        <v>626</v>
      </c>
      <c r="D59" s="427" t="n">
        <v>20545.36</v>
      </c>
      <c r="E59" s="428" t="s">
        <v>235</v>
      </c>
      <c r="F59" s="429" t="n">
        <v>44490</v>
      </c>
      <c r="G59" s="430" t="n">
        <v>44509</v>
      </c>
      <c r="H59" s="431" t="s">
        <v>10</v>
      </c>
    </row>
    <row r="60" customFormat="false" ht="18.6" hidden="false" customHeight="true" outlineLevel="0" collapsed="false">
      <c r="A60" s="419"/>
      <c r="B60" s="136" t="s">
        <v>627</v>
      </c>
      <c r="C60" s="12" t="s">
        <v>628</v>
      </c>
      <c r="D60" s="13" t="n">
        <v>1600</v>
      </c>
      <c r="E60" s="389" t="s">
        <v>198</v>
      </c>
      <c r="F60" s="19" t="n">
        <v>44504</v>
      </c>
      <c r="G60" s="51" t="n">
        <v>44504</v>
      </c>
      <c r="H60" s="396" t="s">
        <v>10</v>
      </c>
    </row>
    <row r="61" customFormat="false" ht="18.6" hidden="false" customHeight="true" outlineLevel="0" collapsed="false">
      <c r="A61" s="419"/>
      <c r="B61" s="136" t="s">
        <v>629</v>
      </c>
      <c r="C61" s="17" t="s">
        <v>630</v>
      </c>
      <c r="D61" s="18" t="n">
        <v>940</v>
      </c>
      <c r="E61" s="432" t="n">
        <v>44501</v>
      </c>
      <c r="F61" s="19" t="n">
        <v>44504</v>
      </c>
      <c r="G61" s="32" t="n">
        <v>44504</v>
      </c>
      <c r="H61" s="396" t="s">
        <v>10</v>
      </c>
    </row>
    <row r="62" customFormat="false" ht="18.6" hidden="false" customHeight="true" outlineLevel="0" collapsed="false">
      <c r="A62" s="419"/>
      <c r="B62" s="136" t="s">
        <v>631</v>
      </c>
      <c r="C62" s="17" t="s">
        <v>630</v>
      </c>
      <c r="D62" s="18" t="n">
        <v>590</v>
      </c>
      <c r="E62" s="432" t="n">
        <v>44501</v>
      </c>
      <c r="F62" s="19" t="n">
        <v>44509</v>
      </c>
      <c r="G62" s="22" t="n">
        <v>44509</v>
      </c>
      <c r="H62" s="399" t="s">
        <v>10</v>
      </c>
    </row>
    <row r="63" customFormat="false" ht="18.6" hidden="false" customHeight="true" outlineLevel="0" collapsed="false">
      <c r="A63" s="419"/>
      <c r="B63" s="136" t="s">
        <v>632</v>
      </c>
      <c r="C63" s="70" t="s">
        <v>630</v>
      </c>
      <c r="D63" s="76" t="n">
        <v>600</v>
      </c>
      <c r="E63" s="433" t="n">
        <v>44501</v>
      </c>
      <c r="F63" s="19" t="n">
        <v>44509</v>
      </c>
      <c r="G63" s="22" t="n">
        <v>44509</v>
      </c>
      <c r="H63" s="399" t="s">
        <v>10</v>
      </c>
    </row>
    <row r="64" customFormat="false" ht="18.6" hidden="false" customHeight="true" outlineLevel="0" collapsed="false">
      <c r="A64" s="419"/>
      <c r="B64" s="136" t="s">
        <v>633</v>
      </c>
      <c r="C64" s="70" t="s">
        <v>634</v>
      </c>
      <c r="D64" s="76" t="n">
        <v>2200</v>
      </c>
      <c r="E64" s="434" t="n">
        <v>44510</v>
      </c>
      <c r="F64" s="19" t="n">
        <v>44509</v>
      </c>
      <c r="G64" s="22" t="n">
        <v>44509</v>
      </c>
      <c r="H64" s="399" t="s">
        <v>10</v>
      </c>
    </row>
    <row r="65" customFormat="false" ht="18.6" hidden="false" customHeight="true" outlineLevel="0" collapsed="false">
      <c r="A65" s="419"/>
      <c r="B65" s="136" t="s">
        <v>635</v>
      </c>
      <c r="C65" s="70" t="s">
        <v>634</v>
      </c>
      <c r="D65" s="76" t="n">
        <v>500</v>
      </c>
      <c r="E65" s="433" t="n">
        <v>44501</v>
      </c>
      <c r="F65" s="19" t="n">
        <v>44509</v>
      </c>
      <c r="G65" s="31" t="n">
        <v>44509</v>
      </c>
      <c r="H65" s="399" t="s">
        <v>10</v>
      </c>
    </row>
    <row r="66" customFormat="false" ht="18.6" hidden="false" customHeight="true" outlineLevel="0" collapsed="false">
      <c r="A66" s="419"/>
      <c r="B66" s="136" t="s">
        <v>636</v>
      </c>
      <c r="C66" s="70" t="s">
        <v>637</v>
      </c>
      <c r="D66" s="76" t="n">
        <v>650</v>
      </c>
      <c r="E66" s="398" t="s">
        <v>198</v>
      </c>
      <c r="F66" s="19" t="n">
        <v>44510</v>
      </c>
      <c r="G66" s="22" t="n">
        <v>44504</v>
      </c>
      <c r="H66" s="399" t="s">
        <v>10</v>
      </c>
    </row>
    <row r="67" customFormat="false" ht="18.6" hidden="false" customHeight="true" outlineLevel="0" collapsed="false">
      <c r="A67" s="419"/>
      <c r="B67" s="136" t="s">
        <v>638</v>
      </c>
      <c r="C67" s="70" t="s">
        <v>634</v>
      </c>
      <c r="D67" s="76" t="n">
        <v>2100</v>
      </c>
      <c r="E67" s="433" t="n">
        <v>44501</v>
      </c>
      <c r="F67" s="19" t="n">
        <v>44510</v>
      </c>
      <c r="G67" s="22" t="n">
        <v>44510</v>
      </c>
      <c r="H67" s="399" t="s">
        <v>10</v>
      </c>
    </row>
    <row r="68" customFormat="false" ht="18.6" hidden="false" customHeight="true" outlineLevel="0" collapsed="false">
      <c r="A68" s="419"/>
      <c r="B68" s="136" t="s">
        <v>547</v>
      </c>
      <c r="C68" s="70" t="s">
        <v>639</v>
      </c>
      <c r="D68" s="76" t="n">
        <v>7649.83</v>
      </c>
      <c r="E68" s="398" t="s">
        <v>198</v>
      </c>
      <c r="F68" s="19" t="n">
        <v>44514</v>
      </c>
      <c r="G68" s="51" t="n">
        <v>44518</v>
      </c>
      <c r="H68" s="399" t="s">
        <v>10</v>
      </c>
    </row>
    <row r="69" customFormat="false" ht="18.6" hidden="false" customHeight="true" outlineLevel="0" collapsed="false">
      <c r="A69" s="419"/>
      <c r="B69" s="136" t="s">
        <v>547</v>
      </c>
      <c r="C69" s="70" t="s">
        <v>640</v>
      </c>
      <c r="D69" s="76" t="n">
        <v>619.2</v>
      </c>
      <c r="E69" s="398" t="s">
        <v>641</v>
      </c>
      <c r="F69" s="19" t="n">
        <v>44514</v>
      </c>
      <c r="G69" s="51" t="n">
        <v>44518</v>
      </c>
      <c r="H69" s="399" t="s">
        <v>10</v>
      </c>
    </row>
    <row r="70" customFormat="false" ht="18.6" hidden="false" customHeight="true" outlineLevel="0" collapsed="false">
      <c r="A70" s="419"/>
      <c r="B70" s="312" t="s">
        <v>642</v>
      </c>
      <c r="C70" s="313"/>
      <c r="D70" s="314" t="n">
        <v>28284.11</v>
      </c>
      <c r="E70" s="435" t="s">
        <v>141</v>
      </c>
      <c r="F70" s="316" t="n">
        <v>44515</v>
      </c>
      <c r="G70" s="51" t="s">
        <v>643</v>
      </c>
      <c r="H70" s="399" t="s">
        <v>10</v>
      </c>
    </row>
    <row r="71" customFormat="false" ht="18.6" hidden="false" customHeight="true" outlineLevel="0" collapsed="false">
      <c r="A71" s="419"/>
      <c r="B71" s="349" t="s">
        <v>475</v>
      </c>
      <c r="C71" s="350" t="s">
        <v>644</v>
      </c>
      <c r="D71" s="351" t="n">
        <v>3796.24</v>
      </c>
      <c r="E71" s="363" t="s">
        <v>235</v>
      </c>
      <c r="F71" s="353" t="n">
        <v>44515</v>
      </c>
      <c r="G71" s="51" t="n">
        <v>44518</v>
      </c>
      <c r="H71" s="399" t="s">
        <v>10</v>
      </c>
    </row>
    <row r="72" customFormat="false" ht="18.6" hidden="false" customHeight="true" outlineLevel="0" collapsed="false">
      <c r="A72" s="419"/>
      <c r="B72" s="136" t="s">
        <v>475</v>
      </c>
      <c r="C72" s="70" t="s">
        <v>645</v>
      </c>
      <c r="D72" s="76" t="n">
        <v>1882.92</v>
      </c>
      <c r="E72" s="398" t="s">
        <v>646</v>
      </c>
      <c r="F72" s="19" t="n">
        <v>44515</v>
      </c>
      <c r="G72" s="51" t="n">
        <v>44518</v>
      </c>
      <c r="H72" s="399" t="s">
        <v>10</v>
      </c>
    </row>
    <row r="73" customFormat="false" ht="18.6" hidden="false" customHeight="true" outlineLevel="0" collapsed="false">
      <c r="A73" s="419"/>
      <c r="B73" s="136" t="s">
        <v>647</v>
      </c>
      <c r="C73" s="70" t="s">
        <v>648</v>
      </c>
      <c r="D73" s="76" t="n">
        <v>166.94</v>
      </c>
      <c r="E73" s="398" t="s">
        <v>649</v>
      </c>
      <c r="F73" s="19" t="n">
        <v>44515</v>
      </c>
      <c r="G73" s="51" t="n">
        <v>44515</v>
      </c>
      <c r="H73" s="399" t="s">
        <v>10</v>
      </c>
    </row>
    <row r="74" customFormat="false" ht="18.6" hidden="false" customHeight="true" outlineLevel="0" collapsed="false">
      <c r="A74" s="419"/>
      <c r="B74" s="136" t="s">
        <v>475</v>
      </c>
      <c r="C74" s="70" t="s">
        <v>650</v>
      </c>
      <c r="D74" s="76" t="n">
        <v>4287.7</v>
      </c>
      <c r="E74" s="398" t="s">
        <v>198</v>
      </c>
      <c r="F74" s="19" t="n">
        <v>44519</v>
      </c>
      <c r="G74" s="51" t="n">
        <v>44519</v>
      </c>
      <c r="H74" s="399" t="s">
        <v>10</v>
      </c>
    </row>
    <row r="75" customFormat="false" ht="18" hidden="false" customHeight="true" outlineLevel="0" collapsed="false">
      <c r="A75" s="419"/>
      <c r="B75" s="136" t="s">
        <v>651</v>
      </c>
      <c r="C75" s="70"/>
      <c r="D75" s="76" t="n">
        <v>12216.8</v>
      </c>
      <c r="E75" s="436" t="s">
        <v>652</v>
      </c>
      <c r="F75" s="19" t="n">
        <v>44519</v>
      </c>
      <c r="G75" s="51" t="n">
        <v>44519</v>
      </c>
      <c r="H75" s="399" t="s">
        <v>10</v>
      </c>
      <c r="J75" s="2" t="s">
        <v>653</v>
      </c>
      <c r="L75" s="311"/>
    </row>
    <row r="76" customFormat="false" ht="18" hidden="false" customHeight="true" outlineLevel="0" collapsed="false">
      <c r="A76" s="419"/>
      <c r="B76" s="136" t="s">
        <v>654</v>
      </c>
      <c r="C76" s="70" t="s">
        <v>655</v>
      </c>
      <c r="D76" s="76" t="n">
        <v>7000</v>
      </c>
      <c r="E76" s="436" t="s">
        <v>395</v>
      </c>
      <c r="F76" s="73" t="n">
        <v>44512</v>
      </c>
      <c r="G76" s="51" t="n">
        <v>44512</v>
      </c>
      <c r="H76" s="399" t="s">
        <v>10</v>
      </c>
    </row>
    <row r="77" customFormat="false" ht="18" hidden="false" customHeight="true" outlineLevel="0" collapsed="false">
      <c r="A77" s="419"/>
      <c r="B77" s="136" t="s">
        <v>656</v>
      </c>
      <c r="C77" s="70" t="s">
        <v>657</v>
      </c>
      <c r="D77" s="76" t="n">
        <v>72</v>
      </c>
      <c r="E77" s="437"/>
      <c r="F77" s="73" t="n">
        <v>44525</v>
      </c>
      <c r="G77" s="51" t="n">
        <v>44531</v>
      </c>
      <c r="H77" s="399" t="s">
        <v>10</v>
      </c>
    </row>
    <row r="78" customFormat="false" ht="18" hidden="false" customHeight="true" outlineLevel="0" collapsed="false">
      <c r="A78" s="419"/>
      <c r="B78" s="136" t="s">
        <v>381</v>
      </c>
      <c r="C78" s="70" t="s">
        <v>658</v>
      </c>
      <c r="D78" s="76" t="n">
        <v>4030</v>
      </c>
      <c r="E78" s="436"/>
      <c r="F78" s="73" t="n">
        <v>44525</v>
      </c>
      <c r="G78" s="51" t="n">
        <v>44531</v>
      </c>
      <c r="H78" s="399" t="s">
        <v>10</v>
      </c>
    </row>
    <row r="79" customFormat="false" ht="18" hidden="false" customHeight="true" outlineLevel="0" collapsed="false">
      <c r="A79" s="419"/>
      <c r="B79" s="140" t="s">
        <v>479</v>
      </c>
      <c r="C79" s="70" t="s">
        <v>659</v>
      </c>
      <c r="D79" s="76" t="n">
        <v>742.56</v>
      </c>
      <c r="E79" s="398" t="s">
        <v>235</v>
      </c>
      <c r="F79" s="73" t="n">
        <v>44530</v>
      </c>
      <c r="G79" s="51" t="n">
        <v>44531</v>
      </c>
      <c r="H79" s="399" t="s">
        <v>10</v>
      </c>
    </row>
    <row r="80" customFormat="false" ht="18.6" hidden="false" customHeight="true" outlineLevel="0" collapsed="false">
      <c r="A80" s="419"/>
      <c r="B80" s="438" t="s">
        <v>625</v>
      </c>
      <c r="C80" s="438" t="s">
        <v>660</v>
      </c>
      <c r="D80" s="439" t="n">
        <v>23268.37</v>
      </c>
      <c r="E80" s="440" t="s">
        <v>235</v>
      </c>
      <c r="F80" s="73" t="n">
        <v>44530</v>
      </c>
      <c r="G80" s="51" t="n">
        <v>44538</v>
      </c>
      <c r="H80" s="399" t="s">
        <v>10</v>
      </c>
    </row>
    <row r="81" customFormat="false" ht="18.6" hidden="false" customHeight="true" outlineLevel="0" collapsed="false">
      <c r="A81" s="419"/>
      <c r="B81" s="136" t="s">
        <v>419</v>
      </c>
      <c r="C81" s="70" t="s">
        <v>661</v>
      </c>
      <c r="D81" s="76" t="n">
        <v>3000</v>
      </c>
      <c r="E81" s="398" t="s">
        <v>235</v>
      </c>
      <c r="F81" s="19" t="n">
        <v>44530</v>
      </c>
      <c r="G81" s="51" t="n">
        <v>44538</v>
      </c>
      <c r="H81" s="399" t="s">
        <v>10</v>
      </c>
    </row>
    <row r="82" customFormat="false" ht="18.6" hidden="false" customHeight="true" outlineLevel="0" collapsed="false">
      <c r="A82" s="419"/>
      <c r="B82" s="140" t="s">
        <v>662</v>
      </c>
      <c r="C82" s="70" t="s">
        <v>663</v>
      </c>
      <c r="D82" s="76" t="n">
        <v>742.56</v>
      </c>
      <c r="E82" s="398" t="s">
        <v>235</v>
      </c>
      <c r="F82" s="73" t="n">
        <v>44530</v>
      </c>
      <c r="G82" s="51" t="n">
        <v>44531</v>
      </c>
      <c r="H82" s="399" t="s">
        <v>10</v>
      </c>
    </row>
    <row r="83" customFormat="false" ht="18.6" hidden="false" customHeight="true" outlineLevel="0" collapsed="false">
      <c r="A83" s="419"/>
      <c r="B83" s="140" t="s">
        <v>664</v>
      </c>
      <c r="C83" s="70" t="s">
        <v>665</v>
      </c>
      <c r="D83" s="76" t="n">
        <v>104.64</v>
      </c>
      <c r="E83" s="398"/>
      <c r="F83" s="73" t="n">
        <v>44530</v>
      </c>
      <c r="G83" s="51" t="n">
        <v>44538</v>
      </c>
      <c r="H83" s="399" t="s">
        <v>10</v>
      </c>
    </row>
    <row r="84" customFormat="false" ht="18.6" hidden="false" customHeight="true" outlineLevel="0" collapsed="false">
      <c r="A84" s="419"/>
      <c r="B84" s="140" t="s">
        <v>666</v>
      </c>
      <c r="C84" s="70" t="s">
        <v>667</v>
      </c>
      <c r="D84" s="76" t="n">
        <v>49.97</v>
      </c>
      <c r="E84" s="398"/>
      <c r="F84" s="73" t="n">
        <v>44530</v>
      </c>
      <c r="G84" s="51" t="n">
        <v>44538</v>
      </c>
      <c r="H84" s="399" t="s">
        <v>10</v>
      </c>
    </row>
    <row r="85" customFormat="false" ht="18.6" hidden="false" customHeight="true" outlineLevel="0" collapsed="false">
      <c r="A85" s="419"/>
      <c r="B85" s="136" t="s">
        <v>664</v>
      </c>
      <c r="C85" s="29" t="s">
        <v>668</v>
      </c>
      <c r="D85" s="30" t="n">
        <v>457.44</v>
      </c>
      <c r="E85" s="411" t="s">
        <v>569</v>
      </c>
      <c r="F85" s="19" t="n">
        <v>44499</v>
      </c>
      <c r="G85" s="22" t="n">
        <v>44531</v>
      </c>
      <c r="H85" s="399" t="s">
        <v>10</v>
      </c>
    </row>
    <row r="86" customFormat="false" ht="18.6" hidden="false" customHeight="true" outlineLevel="0" collapsed="false">
      <c r="A86" s="419"/>
      <c r="B86" s="136" t="s">
        <v>669</v>
      </c>
      <c r="C86" s="70" t="s">
        <v>670</v>
      </c>
      <c r="D86" s="76" t="n">
        <v>4660</v>
      </c>
      <c r="E86" s="398" t="s">
        <v>646</v>
      </c>
      <c r="F86" s="19" t="n">
        <v>44512</v>
      </c>
      <c r="G86" s="51" t="n">
        <v>44538</v>
      </c>
      <c r="H86" s="399" t="s">
        <v>10</v>
      </c>
    </row>
    <row r="87" customFormat="false" ht="18.6" hidden="false" customHeight="true" outlineLevel="0" collapsed="false">
      <c r="A87" s="419"/>
      <c r="B87" s="140"/>
      <c r="C87" s="70"/>
      <c r="D87" s="76"/>
      <c r="E87" s="398"/>
      <c r="F87" s="73"/>
      <c r="G87" s="51"/>
      <c r="H87" s="399"/>
    </row>
    <row r="88" customFormat="false" ht="18.6" hidden="false" customHeight="true" outlineLevel="0" collapsed="false">
      <c r="A88" s="77" t="s">
        <v>47</v>
      </c>
      <c r="B88" s="402" t="s">
        <v>424</v>
      </c>
      <c r="C88" s="402"/>
      <c r="D88" s="403" t="n">
        <f aca="false">SUM(D59:D87)</f>
        <v>132756.64</v>
      </c>
      <c r="E88" s="404"/>
      <c r="F88" s="405"/>
      <c r="G88" s="406"/>
      <c r="H88" s="407"/>
    </row>
    <row r="89" customFormat="false" ht="18.6" hidden="false" customHeight="true" outlineLevel="0" collapsed="false">
      <c r="A89" s="77"/>
      <c r="B89" s="139"/>
      <c r="C89" s="29"/>
      <c r="D89" s="30"/>
      <c r="E89" s="411"/>
      <c r="F89" s="34"/>
      <c r="G89" s="31"/>
      <c r="H89" s="399"/>
    </row>
    <row r="90" customFormat="false" ht="18.6" hidden="false" customHeight="true" outlineLevel="0" collapsed="false">
      <c r="A90" s="77"/>
      <c r="B90" s="210"/>
      <c r="C90" s="211"/>
      <c r="D90" s="393"/>
      <c r="E90" s="394"/>
      <c r="F90" s="214"/>
      <c r="G90" s="215"/>
      <c r="H90" s="441"/>
    </row>
    <row r="91" customFormat="false" ht="18.6" hidden="false" customHeight="true" outlineLevel="0" collapsed="false">
      <c r="A91" s="77"/>
      <c r="B91" s="136"/>
      <c r="C91" s="17"/>
      <c r="D91" s="18"/>
      <c r="E91" s="391"/>
      <c r="F91" s="19"/>
      <c r="G91" s="22"/>
      <c r="H91" s="399"/>
    </row>
    <row r="92" customFormat="false" ht="21" hidden="false" customHeight="true" outlineLevel="0" collapsed="false">
      <c r="A92" s="223" t="s">
        <v>48</v>
      </c>
      <c r="B92" s="140" t="s">
        <v>425</v>
      </c>
      <c r="C92" s="140"/>
      <c r="D92" s="442" t="n">
        <f aca="false">SUM(D90:D91)</f>
        <v>0</v>
      </c>
      <c r="E92" s="443"/>
      <c r="F92" s="444"/>
      <c r="G92" s="445"/>
      <c r="H92" s="446"/>
    </row>
    <row r="93" customFormat="false" ht="21" hidden="false" customHeight="true" outlineLevel="0" collapsed="false">
      <c r="B93" s="224"/>
      <c r="C93" s="224"/>
      <c r="D93" s="299" t="n">
        <f aca="false">D92+D57+D30+D88</f>
        <v>208949.55</v>
      </c>
      <c r="E93" s="226"/>
      <c r="F93" s="227"/>
      <c r="G93" s="228"/>
      <c r="H93" s="229"/>
    </row>
  </sheetData>
  <mergeCells count="2">
    <mergeCell ref="A57:A87"/>
    <mergeCell ref="A88:A91"/>
  </mergeCells>
  <conditionalFormatting sqref="C31:H31 B89:G91 B10:F12 B19:H20 B13:E18 G13:H18 G37 B35:G36 B32:H34 H35:H37 G56:H56 B38:H52 B59:H59 G61:G67 B60:F69 H60:H67 G68:H81 B76:F81 B22:H30 B3:H9 B82:H87 B54:H55 G53:H53">
    <cfRule type="expression" priority="2" aboveAverage="0" equalAverage="0" bottom="0" percent="0" rank="0" text="" dxfId="358">
      <formula>MOD(ROW(),2)=1</formula>
    </cfRule>
  </conditionalFormatting>
  <conditionalFormatting sqref="F3:F4">
    <cfRule type="timePeriod" priority="3" timePeriod="yesterday" dxfId="359"/>
    <cfRule type="timePeriod" priority="4" timePeriod="today" dxfId="360"/>
    <cfRule type="cellIs" priority="5" operator="lessThan" aboveAverage="0" equalAverage="0" bottom="0" percent="0" rank="0" text="" dxfId="361">
      <formula>_xludf.today()</formula>
    </cfRule>
  </conditionalFormatting>
  <conditionalFormatting sqref="F3:F11 E12 F89:F91 F19:F20 F38:F52 F59:F69 F22:F36 F76:F87 F54:F55">
    <cfRule type="cellIs" priority="6" operator="lessThan" aboveAverage="0" equalAverage="0" bottom="0" percent="0" rank="0" text="" dxfId="362">
      <formula>TODAY()</formula>
    </cfRule>
    <cfRule type="timePeriod" priority="7" timePeriod="last7Days" dxfId="363"/>
    <cfRule type="timePeriod" priority="8" timePeriod="yesterday" dxfId="364"/>
    <cfRule type="timePeriod" priority="9" timePeriod="lastMonth" dxfId="365"/>
    <cfRule type="timePeriod" priority="10" timePeriod="yesterday" dxfId="366"/>
    <cfRule type="timePeriod" priority="11" timePeriod="today" dxfId="367"/>
  </conditionalFormatting>
  <conditionalFormatting sqref="G60">
    <cfRule type="expression" priority="12" aboveAverage="0" equalAverage="0" bottom="0" percent="0" rank="0" text="" dxfId="368">
      <formula>MOD(ROW(),2)=1</formula>
    </cfRule>
  </conditionalFormatting>
  <conditionalFormatting sqref="H89:H91">
    <cfRule type="expression" priority="13" aboveAverage="0" equalAverage="0" bottom="0" percent="0" rank="0" text="" dxfId="369">
      <formula>MOD(ROW(),2)=1</formula>
    </cfRule>
  </conditionalFormatting>
  <conditionalFormatting sqref="B72:F75">
    <cfRule type="expression" priority="14" aboveAverage="0" equalAverage="0" bottom="0" percent="0" rank="0" text="" dxfId="370">
      <formula>MOD(ROW(),2)=1</formula>
    </cfRule>
  </conditionalFormatting>
  <conditionalFormatting sqref="F72:F75">
    <cfRule type="cellIs" priority="15" operator="lessThan" aboveAverage="0" equalAverage="0" bottom="0" percent="0" rank="0" text="" dxfId="371">
      <formula>TODAY()</formula>
    </cfRule>
    <cfRule type="timePeriod" priority="16" timePeriod="last7Days" dxfId="372"/>
    <cfRule type="timePeriod" priority="17" timePeriod="yesterday" dxfId="373"/>
    <cfRule type="timePeriod" priority="18" timePeriod="lastMonth" dxfId="374"/>
    <cfRule type="timePeriod" priority="19" timePeriod="yesterday" dxfId="375"/>
    <cfRule type="timePeriod" priority="20" timePeriod="today" dxfId="376"/>
  </conditionalFormatting>
  <conditionalFormatting sqref="F12">
    <cfRule type="cellIs" priority="21" operator="lessThan" aboveAverage="0" equalAverage="0" bottom="0" percent="0" rank="0" text="" dxfId="377">
      <formula>TODAY()</formula>
    </cfRule>
    <cfRule type="timePeriod" priority="22" timePeriod="last7Days" dxfId="378"/>
    <cfRule type="timePeriod" priority="23" timePeriod="yesterday" dxfId="379"/>
    <cfRule type="timePeriod" priority="24" timePeriod="lastMonth" dxfId="380"/>
    <cfRule type="timePeriod" priority="25" timePeriod="yesterday" dxfId="381"/>
    <cfRule type="timePeriod" priority="26" timePeriod="today" dxfId="382"/>
  </conditionalFormatting>
  <conditionalFormatting sqref="B51:F51 H56">
    <cfRule type="expression" priority="27" aboveAverage="0" equalAverage="0" bottom="0" percent="0" rank="0" text="" dxfId="383">
      <formula>MOD(ROW(),2)=1</formula>
    </cfRule>
  </conditionalFormatting>
  <conditionalFormatting sqref="E51">
    <cfRule type="cellIs" priority="28" operator="lessThan" aboveAverage="0" equalAverage="0" bottom="0" percent="0" rank="0" text="" dxfId="384">
      <formula>TODAY()</formula>
    </cfRule>
    <cfRule type="timePeriod" priority="29" timePeriod="last7Days" dxfId="385"/>
    <cfRule type="timePeriod" priority="30" timePeriod="yesterday" dxfId="386"/>
    <cfRule type="timePeriod" priority="31" timePeriod="lastMonth" dxfId="387"/>
    <cfRule type="timePeriod" priority="32" timePeriod="yesterday" dxfId="388"/>
    <cfRule type="timePeriod" priority="33" timePeriod="today" dxfId="389"/>
  </conditionalFormatting>
  <conditionalFormatting sqref="G56">
    <cfRule type="expression" priority="34" aboveAverage="0" equalAverage="0" bottom="0" percent="0" rank="0" text="" dxfId="390">
      <formula>MOD(ROW(),2)=1</formula>
    </cfRule>
  </conditionalFormatting>
  <conditionalFormatting sqref="B57:H58">
    <cfRule type="expression" priority="36" aboveAverage="0" equalAverage="0" bottom="0" percent="0" rank="0" text="" dxfId="391">
      <formula>MOD(ROW(),2)=1</formula>
    </cfRule>
  </conditionalFormatting>
  <conditionalFormatting sqref="F57:F58">
    <cfRule type="cellIs" priority="37" operator="lessThan" aboveAverage="0" equalAverage="0" bottom="0" percent="0" rank="0" text="" dxfId="392">
      <formula>TODAY()</formula>
    </cfRule>
    <cfRule type="timePeriod" priority="38" timePeriod="last7Days" dxfId="393"/>
    <cfRule type="timePeriod" priority="39" timePeriod="yesterday" dxfId="394"/>
    <cfRule type="timePeriod" priority="40" timePeriod="lastMonth" dxfId="395"/>
    <cfRule type="timePeriod" priority="41" timePeriod="yesterday" dxfId="396"/>
    <cfRule type="timePeriod" priority="42" timePeriod="today" dxfId="397"/>
  </conditionalFormatting>
  <conditionalFormatting sqref="B88:H88">
    <cfRule type="expression" priority="43" aboveAverage="0" equalAverage="0" bottom="0" percent="0" rank="0" text="" dxfId="398">
      <formula>MOD(ROW(),2)=1</formula>
    </cfRule>
  </conditionalFormatting>
  <conditionalFormatting sqref="F88">
    <cfRule type="cellIs" priority="44" operator="lessThan" aboveAverage="0" equalAverage="0" bottom="0" percent="0" rank="0" text="" dxfId="399">
      <formula>TODAY()</formula>
    </cfRule>
    <cfRule type="timePeriod" priority="45" timePeriod="last7Days" dxfId="400"/>
    <cfRule type="timePeriod" priority="46" timePeriod="yesterday" dxfId="401"/>
    <cfRule type="timePeriod" priority="47" timePeriod="lastMonth" dxfId="402"/>
    <cfRule type="timePeriod" priority="48" timePeriod="yesterday" dxfId="403"/>
    <cfRule type="timePeriod" priority="49" timePeriod="today" dxfId="404"/>
  </conditionalFormatting>
  <conditionalFormatting sqref="B92:H92">
    <cfRule type="expression" priority="50" aboveAverage="0" equalAverage="0" bottom="0" percent="0" rank="0" text="" dxfId="405">
      <formula>MOD(ROW(),2)=1</formula>
    </cfRule>
  </conditionalFormatting>
  <conditionalFormatting sqref="F92">
    <cfRule type="cellIs" priority="51" operator="lessThan" aboveAverage="0" equalAverage="0" bottom="0" percent="0" rank="0" text="" dxfId="406">
      <formula>TODAY()</formula>
    </cfRule>
    <cfRule type="timePeriod" priority="52" timePeriod="last7Days" dxfId="407"/>
    <cfRule type="timePeriod" priority="53" timePeriod="yesterday" dxfId="408"/>
    <cfRule type="timePeriod" priority="54" timePeriod="lastMonth" dxfId="409"/>
    <cfRule type="timePeriod" priority="55" timePeriod="yesterday" dxfId="410"/>
    <cfRule type="timePeriod" priority="56" timePeriod="today" dxfId="411"/>
  </conditionalFormatting>
  <conditionalFormatting sqref="F33">
    <cfRule type="timePeriod" priority="57" timePeriod="yesterday" dxfId="412"/>
    <cfRule type="timePeriod" priority="58" timePeriod="today" dxfId="413"/>
    <cfRule type="cellIs" priority="59" operator="lessThan" aboveAverage="0" equalAverage="0" bottom="0" percent="0" rank="0" text="" dxfId="414">
      <formula>_xludf.today()</formula>
    </cfRule>
  </conditionalFormatting>
  <conditionalFormatting sqref="F13:F14">
    <cfRule type="expression" priority="60" aboveAverage="0" equalAverage="0" bottom="0" percent="0" rank="0" text="" dxfId="415">
      <formula>MOD(ROW(),2)=1</formula>
    </cfRule>
  </conditionalFormatting>
  <conditionalFormatting sqref="F13">
    <cfRule type="cellIs" priority="61" operator="lessThan" aboveAverage="0" equalAverage="0" bottom="0" percent="0" rank="0" text="" dxfId="416">
      <formula>TODAY()</formula>
    </cfRule>
    <cfRule type="timePeriod" priority="62" timePeriod="last7Days" dxfId="417"/>
    <cfRule type="timePeriod" priority="63" timePeriod="yesterday" dxfId="418"/>
    <cfRule type="timePeriod" priority="64" timePeriod="lastMonth" dxfId="419"/>
    <cfRule type="timePeriod" priority="65" timePeriod="yesterday" dxfId="420"/>
    <cfRule type="timePeriod" priority="66" timePeriod="today" dxfId="421"/>
  </conditionalFormatting>
  <conditionalFormatting sqref="F14">
    <cfRule type="cellIs" priority="67" operator="lessThan" aboveAverage="0" equalAverage="0" bottom="0" percent="0" rank="0" text="" dxfId="422">
      <formula>TODAY()</formula>
    </cfRule>
    <cfRule type="timePeriod" priority="68" timePeriod="last7Days" dxfId="423"/>
    <cfRule type="timePeriod" priority="69" timePeriod="yesterday" dxfId="424"/>
    <cfRule type="timePeriod" priority="70" timePeriod="lastMonth" dxfId="425"/>
    <cfRule type="timePeriod" priority="71" timePeriod="yesterday" dxfId="426"/>
    <cfRule type="timePeriod" priority="72" timePeriod="today" dxfId="427"/>
  </conditionalFormatting>
  <conditionalFormatting sqref="F15:F16">
    <cfRule type="expression" priority="73" aboveAverage="0" equalAverage="0" bottom="0" percent="0" rank="0" text="" dxfId="428">
      <formula>MOD(ROW(),2)=1</formula>
    </cfRule>
  </conditionalFormatting>
  <conditionalFormatting sqref="F15">
    <cfRule type="cellIs" priority="74" operator="lessThan" aboveAverage="0" equalAverage="0" bottom="0" percent="0" rank="0" text="" dxfId="429">
      <formula>TODAY()</formula>
    </cfRule>
    <cfRule type="timePeriod" priority="75" timePeriod="last7Days" dxfId="430"/>
    <cfRule type="timePeriod" priority="76" timePeriod="yesterday" dxfId="431"/>
    <cfRule type="timePeriod" priority="77" timePeriod="lastMonth" dxfId="432"/>
    <cfRule type="timePeriod" priority="78" timePeriod="yesterday" dxfId="433"/>
    <cfRule type="timePeriod" priority="79" timePeriod="today" dxfId="434"/>
  </conditionalFormatting>
  <conditionalFormatting sqref="F16">
    <cfRule type="cellIs" priority="80" operator="lessThan" aboveAverage="0" equalAverage="0" bottom="0" percent="0" rank="0" text="" dxfId="435">
      <formula>TODAY()</formula>
    </cfRule>
    <cfRule type="timePeriod" priority="81" timePeriod="last7Days" dxfId="436"/>
    <cfRule type="timePeriod" priority="82" timePeriod="yesterday" dxfId="437"/>
    <cfRule type="timePeriod" priority="83" timePeriod="lastMonth" dxfId="438"/>
    <cfRule type="timePeriod" priority="84" timePeriod="yesterday" dxfId="439"/>
    <cfRule type="timePeriod" priority="85" timePeriod="today" dxfId="440"/>
  </conditionalFormatting>
  <conditionalFormatting sqref="F17:F18">
    <cfRule type="expression" priority="86" aboveAverage="0" equalAverage="0" bottom="0" percent="0" rank="0" text="" dxfId="441">
      <formula>MOD(ROW(),2)=1</formula>
    </cfRule>
  </conditionalFormatting>
  <conditionalFormatting sqref="F17">
    <cfRule type="cellIs" priority="87" operator="lessThan" aboveAverage="0" equalAverage="0" bottom="0" percent="0" rank="0" text="" dxfId="442">
      <formula>TODAY()</formula>
    </cfRule>
    <cfRule type="timePeriod" priority="88" timePeriod="last7Days" dxfId="443"/>
    <cfRule type="timePeriod" priority="89" timePeriod="yesterday" dxfId="444"/>
    <cfRule type="timePeriod" priority="90" timePeriod="lastMonth" dxfId="445"/>
    <cfRule type="timePeriod" priority="91" timePeriod="yesterday" dxfId="446"/>
    <cfRule type="timePeriod" priority="92" timePeriod="today" dxfId="447"/>
  </conditionalFormatting>
  <conditionalFormatting sqref="F18">
    <cfRule type="cellIs" priority="93" operator="lessThan" aboveAverage="0" equalAverage="0" bottom="0" percent="0" rank="0" text="" dxfId="448">
      <formula>TODAY()</formula>
    </cfRule>
    <cfRule type="timePeriod" priority="94" timePeriod="last7Days" dxfId="449"/>
    <cfRule type="timePeriod" priority="95" timePeriod="yesterday" dxfId="450"/>
    <cfRule type="timePeriod" priority="96" timePeriod="lastMonth" dxfId="451"/>
    <cfRule type="timePeriod" priority="97" timePeriod="yesterday" dxfId="452"/>
    <cfRule type="timePeriod" priority="98" timePeriod="today" dxfId="453"/>
  </conditionalFormatting>
  <conditionalFormatting sqref="B37:F37">
    <cfRule type="expression" priority="99" aboveAverage="0" equalAverage="0" bottom="0" percent="0" rank="0" text="" dxfId="454">
      <formula>MOD(ROW(),2)=1</formula>
    </cfRule>
  </conditionalFormatting>
  <conditionalFormatting sqref="F37">
    <cfRule type="cellIs" priority="100" operator="lessThan" aboveAverage="0" equalAverage="0" bottom="0" percent="0" rank="0" text="" dxfId="455">
      <formula>TODAY()</formula>
    </cfRule>
    <cfRule type="timePeriod" priority="101" timePeriod="last7Days" dxfId="456"/>
    <cfRule type="timePeriod" priority="102" timePeriod="yesterday" dxfId="457"/>
    <cfRule type="timePeriod" priority="103" timePeriod="lastMonth" dxfId="458"/>
    <cfRule type="timePeriod" priority="104" timePeriod="yesterday" dxfId="459"/>
    <cfRule type="timePeriod" priority="105" timePeriod="today" dxfId="460"/>
  </conditionalFormatting>
  <conditionalFormatting sqref="B21:H21">
    <cfRule type="expression" priority="106" aboveAverage="0" equalAverage="0" bottom="0" percent="0" rank="0" text="" dxfId="461">
      <formula>MOD(ROW(),2)=1</formula>
    </cfRule>
  </conditionalFormatting>
  <conditionalFormatting sqref="F21">
    <cfRule type="cellIs" priority="107" operator="lessThan" aboveAverage="0" equalAverage="0" bottom="0" percent="0" rank="0" text="" dxfId="462">
      <formula>TODAY()</formula>
    </cfRule>
    <cfRule type="timePeriod" priority="108" timePeriod="last7Days" dxfId="463"/>
    <cfRule type="timePeriod" priority="109" timePeriod="yesterday" dxfId="464"/>
    <cfRule type="timePeriod" priority="110" timePeriod="lastMonth" dxfId="465"/>
    <cfRule type="timePeriod" priority="111" timePeriod="yesterday" dxfId="466"/>
    <cfRule type="timePeriod" priority="112" timePeriod="today" dxfId="467"/>
  </conditionalFormatting>
  <conditionalFormatting sqref="B70:F70">
    <cfRule type="expression" priority="113" aboveAverage="0" equalAverage="0" bottom="0" percent="0" rank="0" text="" dxfId="468">
      <formula>MOD(ROW(),2)=1</formula>
    </cfRule>
  </conditionalFormatting>
  <conditionalFormatting sqref="F70">
    <cfRule type="cellIs" priority="114" operator="lessThan" aboveAverage="0" equalAverage="0" bottom="0" percent="0" rank="0" text="" dxfId="469">
      <formula>TODAY()</formula>
    </cfRule>
    <cfRule type="timePeriod" priority="115" timePeriod="last7Days" dxfId="470"/>
    <cfRule type="timePeriod" priority="116" timePeriod="yesterday" dxfId="471"/>
    <cfRule type="timePeriod" priority="117" timePeriod="lastMonth" dxfId="472"/>
    <cfRule type="timePeriod" priority="118" timePeriod="yesterday" dxfId="473"/>
    <cfRule type="timePeriod" priority="119" timePeriod="today" dxfId="474"/>
  </conditionalFormatting>
  <conditionalFormatting sqref="B71:F71">
    <cfRule type="expression" priority="120" aboveAverage="0" equalAverage="0" bottom="0" percent="0" rank="0" text="" dxfId="475">
      <formula>MOD(ROW(),2)=1</formula>
    </cfRule>
  </conditionalFormatting>
  <conditionalFormatting sqref="F71">
    <cfRule type="cellIs" priority="121" operator="lessThan" aboveAverage="0" equalAverage="0" bottom="0" percent="0" rank="0" text="" dxfId="476">
      <formula>TODAY()</formula>
    </cfRule>
    <cfRule type="timePeriod" priority="122" timePeriod="last7Days" dxfId="477"/>
    <cfRule type="timePeriod" priority="123" timePeriod="yesterday" dxfId="478"/>
    <cfRule type="timePeriod" priority="124" timePeriod="lastMonth" dxfId="479"/>
    <cfRule type="timePeriod" priority="125" timePeriod="yesterday" dxfId="480"/>
    <cfRule type="timePeriod" priority="126" timePeriod="today" dxfId="481"/>
  </conditionalFormatting>
  <conditionalFormatting sqref="F22">
    <cfRule type="timePeriod" priority="127" timePeriod="yesterday" dxfId="482"/>
    <cfRule type="timePeriod" priority="128" timePeriod="today" dxfId="483"/>
    <cfRule type="cellIs" priority="129" operator="lessThan" aboveAverage="0" equalAverage="0" bottom="0" percent="0" rank="0" text="" dxfId="484">
      <formula>_xludf.today()</formula>
    </cfRule>
  </conditionalFormatting>
  <conditionalFormatting sqref="G10:H12">
    <cfRule type="expression" priority="130" aboveAverage="0" equalAverage="0" bottom="0" percent="0" rank="0" text="" dxfId="485">
      <formula>MOD(ROW(),2)=1</formula>
    </cfRule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&amp;C&amp;"+,Normal"&amp;12SUIVI FOURNISSEUR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154F359E-1E42-4EEA-9436-3069A1EBCBC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G56</xm:sqref>
        </x14:conditionalFormatting>
        <x14:conditionalFormatting xmlns:xm="http://schemas.microsoft.com/office/excel/2006/main">
          <x14:cfRule type="iconSet" priority="131" id="{6F7F3B27-1AD0-40C7-AB55-F92FF28950C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</xm:sqref>
        </x14:conditionalFormatting>
        <x14:conditionalFormatting xmlns:xm="http://schemas.microsoft.com/office/excel/2006/main">
          <x14:cfRule type="iconSet" priority="132" id="{A0961377-658B-46AB-A747-C25669E5958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A88</xm:sqref>
        </x14:conditionalFormatting>
        <x14:conditionalFormatting xmlns:xm="http://schemas.microsoft.com/office/excel/2006/main">
          <x14:cfRule type="iconSet" priority="133" id="{D039FA31-89BF-4FC3-A57E-61448B9E188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A57 A30 A3</xm:sqref>
        </x14:conditionalFormatting>
        <x14:conditionalFormatting xmlns:xm="http://schemas.microsoft.com/office/excel/2006/main">
          <x14:cfRule type="iconSet" priority="134" id="{EFE1555B-404D-4925-9C31-AA24703D99C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H32</xm:sqref>
        </x14:conditionalFormatting>
        <x14:conditionalFormatting xmlns:xm="http://schemas.microsoft.com/office/excel/2006/main">
          <x14:cfRule type="iconSet" priority="135" id="{1D8CC6BF-6E6E-49FF-AD13-AC81783A4BC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H57:H58</xm:sqref>
        </x14:conditionalFormatting>
        <x14:conditionalFormatting xmlns:xm="http://schemas.microsoft.com/office/excel/2006/main">
          <x14:cfRule type="iconSet" priority="136" id="{46A0AF77-1CFC-4BEA-8211-939079769B9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H88</xm:sqref>
        </x14:conditionalFormatting>
        <x14:conditionalFormatting xmlns:xm="http://schemas.microsoft.com/office/excel/2006/main">
          <x14:cfRule type="iconSet" priority="137" id="{18F268D9-ED17-4C67-BF62-AF68DDBF817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H92</xm:sqref>
        </x14:conditionalFormatting>
        <x14:conditionalFormatting xmlns:xm="http://schemas.microsoft.com/office/excel/2006/main">
          <x14:cfRule type="iconSet" priority="138" id="{5F6A4C82-C9AA-47CE-BAEC-74D7E5CD616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H21:H22</xm:sqref>
        </x14:conditionalFormatting>
        <x14:conditionalFormatting xmlns:xm="http://schemas.microsoft.com/office/excel/2006/main">
          <x14:cfRule type="iconSet" priority="139" id="{118BB386-5189-48CC-8450-1531F5A096F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H22</xm:sqref>
        </x14:conditionalFormatting>
        <x14:conditionalFormatting xmlns:xm="http://schemas.microsoft.com/office/excel/2006/main">
          <x14:cfRule type="iconSet" priority="140" id="{7DE1BFF1-EFC5-4578-A04A-AE57DC9F11C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H52:H56 H44:H50</xm:sqref>
        </x14:conditionalFormatting>
        <x14:conditionalFormatting xmlns:xm="http://schemas.microsoft.com/office/excel/2006/main">
          <x14:cfRule type="iconSet" priority="141" id="{F780F7B5-53EA-415B-8D90-BD9DCD4E30E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H23:H24 H29:H31 H13:H20 H4:H9</xm:sqref>
        </x14:conditionalFormatting>
        <x14:conditionalFormatting xmlns:xm="http://schemas.microsoft.com/office/excel/2006/main">
          <x14:cfRule type="iconSet" priority="142" id="{C915CC71-C226-4ABD-A696-30CE7952861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H85 H59:H61 H33:H43 H51 H25</xm:sqref>
        </x14:conditionalFormatting>
        <x14:conditionalFormatting xmlns:xm="http://schemas.microsoft.com/office/excel/2006/main">
          <x14:cfRule type="iconSet" priority="143" id="{EDFDD9DD-68A0-42CB-B7E7-5AA27FE71A5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H87 H68:H84 H26:H28</xm:sqref>
        </x14:conditionalFormatting>
        <x14:conditionalFormatting xmlns:xm="http://schemas.microsoft.com/office/excel/2006/main">
          <x14:cfRule type="iconSet" priority="144" id="{DA71CA88-009E-49D0-88CD-2D93CF4C119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H89:H91 H62:H67 H86</xm:sqref>
        </x14:conditionalFormatting>
        <x14:conditionalFormatting xmlns:xm="http://schemas.microsoft.com/office/excel/2006/main">
          <x14:cfRule type="iconSet" priority="145" id="{531D80FE-8E33-4FF1-A237-6374886FEA4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H10:H12</xm:sqref>
        </x14:conditionalFormatting>
        <x14:conditionalFormatting xmlns:xm="http://schemas.microsoft.com/office/excel/2006/main">
          <x14:cfRule type="iconSet" priority="146" id="{AF7CA1EC-7231-4648-8251-576E763F4E8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true"/>
  </sheetPr>
  <dimension ref="A1:S87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44" activePane="bottomLeft" state="frozen"/>
      <selection pane="topLeft" activeCell="A1" activeCellId="0" sqref="A1"/>
      <selection pane="bottomLeft" activeCell="D56" activeCellId="0" sqref="D56"/>
    </sheetView>
  </sheetViews>
  <sheetFormatPr defaultColWidth="9.12109375" defaultRowHeight="21" zeroHeight="false" outlineLevelRow="0" outlineLevelCol="0"/>
  <cols>
    <col collapsed="false" customWidth="true" hidden="false" outlineLevel="0" max="1" min="1" style="1" width="17.72"/>
    <col collapsed="false" customWidth="true" hidden="false" outlineLevel="0" max="2" min="2" style="133" width="35.44"/>
    <col collapsed="false" customWidth="true" hidden="false" outlineLevel="0" max="3" min="3" style="2" width="28.43"/>
    <col collapsed="false" customWidth="true" hidden="false" outlineLevel="0" max="4" min="4" style="2" width="28.02"/>
    <col collapsed="false" customWidth="true" hidden="false" outlineLevel="0" max="5" min="5" style="42" width="39.01"/>
    <col collapsed="false" customWidth="true" hidden="false" outlineLevel="0" max="6" min="6" style="3" width="20.42"/>
    <col collapsed="false" customWidth="true" hidden="false" outlineLevel="0" max="7" min="7" style="43" width="21"/>
    <col collapsed="false" customWidth="true" hidden="false" outlineLevel="0" max="8" min="8" style="2" width="11.85"/>
    <col collapsed="false" customWidth="false" hidden="false" outlineLevel="0" max="9" min="9" style="2" width="9.13"/>
    <col collapsed="false" customWidth="true" hidden="false" outlineLevel="0" max="10" min="10" style="2" width="20.42"/>
    <col collapsed="false" customWidth="false" hidden="false" outlineLevel="0" max="11" min="11" style="2" width="9.13"/>
    <col collapsed="false" customWidth="true" hidden="false" outlineLevel="0" max="12" min="12" style="2" width="24"/>
    <col collapsed="false" customWidth="true" hidden="false" outlineLevel="0" max="13" min="13" style="311" width="23.29"/>
    <col collapsed="false" customWidth="false" hidden="false" outlineLevel="0" max="1024" min="14" style="2" width="9.13"/>
  </cols>
  <sheetData>
    <row r="1" s="7" customFormat="true" ht="24" hidden="false" customHeight="true" outlineLevel="0" collapsed="false">
      <c r="A1" s="8" t="s">
        <v>2</v>
      </c>
      <c r="B1" s="8" t="s">
        <v>50</v>
      </c>
      <c r="C1" s="8" t="s">
        <v>51</v>
      </c>
      <c r="D1" s="8" t="s">
        <v>4</v>
      </c>
      <c r="E1" s="45" t="s">
        <v>52</v>
      </c>
      <c r="F1" s="9" t="s">
        <v>5</v>
      </c>
      <c r="G1" s="45" t="s">
        <v>6</v>
      </c>
      <c r="H1" s="46" t="s">
        <v>7</v>
      </c>
      <c r="M1" s="447"/>
    </row>
    <row r="2" s="7" customFormat="true" ht="11.25" hidden="false" customHeight="true" outlineLevel="0" collapsed="false">
      <c r="A2" s="8"/>
      <c r="B2" s="8"/>
      <c r="C2" s="8"/>
      <c r="D2" s="8"/>
      <c r="E2" s="45"/>
      <c r="F2" s="9"/>
      <c r="G2" s="45"/>
      <c r="H2" s="134"/>
      <c r="M2" s="447"/>
    </row>
    <row r="3" customFormat="false" ht="18.6" hidden="false" customHeight="true" outlineLevel="0" collapsed="false">
      <c r="A3" s="150" t="s">
        <v>8</v>
      </c>
      <c r="B3" s="136" t="s">
        <v>671</v>
      </c>
      <c r="C3" s="17" t="s">
        <v>672</v>
      </c>
      <c r="D3" s="154" t="n">
        <v>5642.28</v>
      </c>
      <c r="E3" s="50" t="s">
        <v>235</v>
      </c>
      <c r="F3" s="19" t="n">
        <v>44545</v>
      </c>
      <c r="G3" s="15" t="n">
        <v>44545</v>
      </c>
      <c r="H3" s="49" t="s">
        <v>10</v>
      </c>
    </row>
    <row r="4" customFormat="false" ht="18.6" hidden="false" customHeight="true" outlineLevel="0" collapsed="false">
      <c r="A4" s="150"/>
      <c r="B4" s="135" t="s">
        <v>33</v>
      </c>
      <c r="C4" s="17" t="s">
        <v>673</v>
      </c>
      <c r="D4" s="154" t="n">
        <v>519.8</v>
      </c>
      <c r="E4" s="50" t="s">
        <v>235</v>
      </c>
      <c r="F4" s="14" t="n">
        <v>44550</v>
      </c>
      <c r="G4" s="22" t="n">
        <v>44550</v>
      </c>
      <c r="H4" s="49" t="s">
        <v>10</v>
      </c>
      <c r="L4" s="311"/>
    </row>
    <row r="5" customFormat="false" ht="18.6" hidden="false" customHeight="true" outlineLevel="0" collapsed="false">
      <c r="A5" s="150"/>
      <c r="B5" s="135" t="s">
        <v>674</v>
      </c>
      <c r="C5" s="17" t="s">
        <v>675</v>
      </c>
      <c r="D5" s="154" t="n">
        <v>146.79</v>
      </c>
      <c r="E5" s="50"/>
      <c r="F5" s="19" t="n">
        <v>44560</v>
      </c>
      <c r="G5" s="22"/>
      <c r="H5" s="49"/>
      <c r="L5" s="311"/>
    </row>
    <row r="6" customFormat="false" ht="18.6" hidden="false" customHeight="true" outlineLevel="0" collapsed="false">
      <c r="A6" s="150"/>
      <c r="B6" s="135" t="s">
        <v>676</v>
      </c>
      <c r="C6" s="17" t="s">
        <v>677</v>
      </c>
      <c r="D6" s="154" t="n">
        <v>500.98</v>
      </c>
      <c r="E6" s="50"/>
      <c r="F6" s="19" t="n">
        <v>44561</v>
      </c>
      <c r="G6" s="22" t="n">
        <v>44199</v>
      </c>
      <c r="H6" s="49" t="s">
        <v>10</v>
      </c>
      <c r="L6" s="311"/>
    </row>
    <row r="7" customFormat="false" ht="18.6" hidden="false" customHeight="true" outlineLevel="0" collapsed="false">
      <c r="A7" s="150"/>
      <c r="B7" s="136" t="s">
        <v>678</v>
      </c>
      <c r="C7" s="17" t="s">
        <v>679</v>
      </c>
      <c r="D7" s="154" t="n">
        <v>300</v>
      </c>
      <c r="E7" s="50" t="s">
        <v>235</v>
      </c>
      <c r="F7" s="19" t="n">
        <v>44561</v>
      </c>
      <c r="G7" s="22" t="n">
        <v>44560</v>
      </c>
      <c r="H7" s="49" t="s">
        <v>10</v>
      </c>
    </row>
    <row r="8" customFormat="false" ht="18.6" hidden="false" customHeight="true" outlineLevel="0" collapsed="false">
      <c r="A8" s="150"/>
      <c r="B8" s="136" t="s">
        <v>104</v>
      </c>
      <c r="C8" s="17" t="s">
        <v>680</v>
      </c>
      <c r="D8" s="212" t="n">
        <v>412.03</v>
      </c>
      <c r="E8" s="50" t="s">
        <v>681</v>
      </c>
      <c r="F8" s="19" t="n">
        <v>44561</v>
      </c>
      <c r="G8" s="22" t="n">
        <v>44560</v>
      </c>
      <c r="H8" s="49" t="s">
        <v>10</v>
      </c>
    </row>
    <row r="9" customFormat="false" ht="18.6" hidden="false" customHeight="true" outlineLevel="0" collapsed="false">
      <c r="A9" s="150"/>
      <c r="B9" s="136" t="s">
        <v>104</v>
      </c>
      <c r="C9" s="17" t="s">
        <v>682</v>
      </c>
      <c r="D9" s="154" t="n">
        <v>386.16</v>
      </c>
      <c r="E9" s="50" t="s">
        <v>117</v>
      </c>
      <c r="F9" s="19" t="n">
        <v>44561</v>
      </c>
      <c r="G9" s="22" t="n">
        <v>44560</v>
      </c>
      <c r="H9" s="49" t="s">
        <v>10</v>
      </c>
    </row>
    <row r="10" customFormat="false" ht="18.6" hidden="false" customHeight="true" outlineLevel="0" collapsed="false">
      <c r="A10" s="150"/>
      <c r="B10" s="136" t="s">
        <v>72</v>
      </c>
      <c r="C10" s="70" t="s">
        <v>683</v>
      </c>
      <c r="D10" s="186" t="n">
        <v>1290.92</v>
      </c>
      <c r="E10" s="72" t="s">
        <v>684</v>
      </c>
      <c r="F10" s="19" t="n">
        <v>44561</v>
      </c>
      <c r="G10" s="22" t="n">
        <v>44560</v>
      </c>
      <c r="H10" s="49" t="s">
        <v>10</v>
      </c>
    </row>
    <row r="11" customFormat="false" ht="18.6" hidden="false" customHeight="true" outlineLevel="0" collapsed="false">
      <c r="A11" s="150"/>
      <c r="B11" s="136" t="s">
        <v>69</v>
      </c>
      <c r="C11" s="70" t="s">
        <v>685</v>
      </c>
      <c r="D11" s="186" t="n">
        <v>1942.68</v>
      </c>
      <c r="E11" s="72" t="s">
        <v>427</v>
      </c>
      <c r="F11" s="19" t="n">
        <v>44561</v>
      </c>
      <c r="G11" s="22" t="n">
        <v>44560</v>
      </c>
      <c r="H11" s="49" t="s">
        <v>10</v>
      </c>
    </row>
    <row r="12" customFormat="false" ht="21.75" hidden="false" customHeight="true" outlineLevel="0" collapsed="false">
      <c r="A12" s="150"/>
      <c r="B12" s="136" t="s">
        <v>69</v>
      </c>
      <c r="C12" s="70" t="s">
        <v>686</v>
      </c>
      <c r="D12" s="186" t="n">
        <v>2889.9</v>
      </c>
      <c r="E12" s="72" t="s">
        <v>646</v>
      </c>
      <c r="F12" s="19" t="n">
        <v>44561</v>
      </c>
      <c r="G12" s="22" t="n">
        <v>44560</v>
      </c>
      <c r="H12" s="49" t="s">
        <v>10</v>
      </c>
    </row>
    <row r="13" customFormat="false" ht="18.6" hidden="false" customHeight="true" outlineLevel="0" collapsed="false">
      <c r="A13" s="150"/>
      <c r="B13" s="136" t="s">
        <v>69</v>
      </c>
      <c r="C13" s="17" t="s">
        <v>687</v>
      </c>
      <c r="D13" s="154" t="n">
        <v>12044.78</v>
      </c>
      <c r="E13" s="50" t="s">
        <v>235</v>
      </c>
      <c r="F13" s="19" t="n">
        <v>44561</v>
      </c>
      <c r="G13" s="22" t="n">
        <v>44560</v>
      </c>
      <c r="H13" s="49" t="s">
        <v>10</v>
      </c>
    </row>
    <row r="14" customFormat="false" ht="18.6" hidden="false" customHeight="true" outlineLevel="0" collapsed="false">
      <c r="A14" s="150"/>
      <c r="B14" s="136" t="s">
        <v>503</v>
      </c>
      <c r="C14" s="17" t="s">
        <v>688</v>
      </c>
      <c r="D14" s="154" t="n">
        <v>2283.36</v>
      </c>
      <c r="E14" s="50" t="s">
        <v>689</v>
      </c>
      <c r="F14" s="19" t="n">
        <v>44561</v>
      </c>
      <c r="G14" s="22" t="n">
        <v>44560</v>
      </c>
      <c r="H14" s="49" t="s">
        <v>10</v>
      </c>
    </row>
    <row r="15" customFormat="false" ht="18.6" hidden="false" customHeight="true" outlineLevel="0" collapsed="false">
      <c r="A15" s="150"/>
      <c r="B15" s="136" t="s">
        <v>503</v>
      </c>
      <c r="C15" s="17" t="s">
        <v>690</v>
      </c>
      <c r="D15" s="154" t="n">
        <v>4200.72</v>
      </c>
      <c r="E15" s="50" t="s">
        <v>691</v>
      </c>
      <c r="F15" s="19" t="n">
        <v>44561</v>
      </c>
      <c r="G15" s="22" t="n">
        <v>44560</v>
      </c>
      <c r="H15" s="49" t="s">
        <v>10</v>
      </c>
    </row>
    <row r="16" customFormat="false" ht="18.6" hidden="false" customHeight="true" outlineLevel="0" collapsed="false">
      <c r="A16" s="150"/>
      <c r="B16" s="136" t="s">
        <v>70</v>
      </c>
      <c r="C16" s="17" t="s">
        <v>692</v>
      </c>
      <c r="D16" s="154" t="n">
        <v>1074.58</v>
      </c>
      <c r="E16" s="50"/>
      <c r="F16" s="19" t="n">
        <v>44561</v>
      </c>
      <c r="G16" s="22" t="n">
        <v>44560</v>
      </c>
      <c r="H16" s="49" t="s">
        <v>10</v>
      </c>
    </row>
    <row r="17" customFormat="false" ht="18.6" hidden="false" customHeight="true" outlineLevel="0" collapsed="false">
      <c r="A17" s="150"/>
      <c r="B17" s="136" t="s">
        <v>56</v>
      </c>
      <c r="C17" s="17" t="s">
        <v>693</v>
      </c>
      <c r="D17" s="154" t="n">
        <v>4341.48</v>
      </c>
      <c r="E17" s="50" t="s">
        <v>502</v>
      </c>
      <c r="F17" s="19" t="n">
        <v>44561</v>
      </c>
      <c r="G17" s="22" t="s">
        <v>694</v>
      </c>
      <c r="H17" s="49" t="s">
        <v>10</v>
      </c>
      <c r="I17" s="448"/>
      <c r="K17" s="448"/>
      <c r="L17" s="448"/>
    </row>
    <row r="18" customFormat="false" ht="18.6" hidden="false" customHeight="true" outlineLevel="0" collapsed="false">
      <c r="A18" s="150"/>
      <c r="B18" s="136" t="s">
        <v>56</v>
      </c>
      <c r="C18" s="17" t="s">
        <v>695</v>
      </c>
      <c r="D18" s="154" t="n">
        <v>21621</v>
      </c>
      <c r="E18" s="50" t="s">
        <v>235</v>
      </c>
      <c r="F18" s="19" t="n">
        <v>44561</v>
      </c>
      <c r="G18" s="22" t="n">
        <v>44560</v>
      </c>
      <c r="H18" s="49" t="s">
        <v>10</v>
      </c>
      <c r="I18" s="448"/>
      <c r="K18" s="448"/>
      <c r="L18" s="448"/>
    </row>
    <row r="19" customFormat="false" ht="18.6" hidden="false" customHeight="true" outlineLevel="0" collapsed="false">
      <c r="A19" s="150"/>
      <c r="B19" s="136" t="s">
        <v>56</v>
      </c>
      <c r="C19" s="17" t="s">
        <v>696</v>
      </c>
      <c r="D19" s="154" t="n">
        <v>8192.7</v>
      </c>
      <c r="E19" s="50" t="s">
        <v>646</v>
      </c>
      <c r="F19" s="19" t="n">
        <v>44561</v>
      </c>
      <c r="G19" s="22" t="n">
        <v>44560</v>
      </c>
      <c r="H19" s="49" t="s">
        <v>10</v>
      </c>
      <c r="I19" s="448"/>
      <c r="J19" s="448"/>
      <c r="K19" s="448"/>
      <c r="L19" s="448"/>
    </row>
    <row r="20" customFormat="false" ht="18" hidden="false" customHeight="true" outlineLevel="0" collapsed="false">
      <c r="A20" s="150"/>
      <c r="B20" s="136" t="s">
        <v>56</v>
      </c>
      <c r="C20" s="17" t="s">
        <v>697</v>
      </c>
      <c r="D20" s="154" t="n">
        <v>5167.2</v>
      </c>
      <c r="E20" s="50" t="s">
        <v>646</v>
      </c>
      <c r="F20" s="19" t="n">
        <v>44561</v>
      </c>
      <c r="G20" s="22" t="n">
        <v>44560</v>
      </c>
      <c r="H20" s="49" t="s">
        <v>10</v>
      </c>
      <c r="I20" s="448"/>
      <c r="J20" s="448"/>
      <c r="K20" s="448"/>
      <c r="L20" s="448"/>
    </row>
    <row r="21" customFormat="false" ht="18" hidden="false" customHeight="true" outlineLevel="0" collapsed="false">
      <c r="A21" s="150"/>
      <c r="B21" s="136" t="s">
        <v>56</v>
      </c>
      <c r="C21" s="17" t="s">
        <v>698</v>
      </c>
      <c r="D21" s="154" t="n">
        <v>2810.88</v>
      </c>
      <c r="E21" s="50" t="s">
        <v>699</v>
      </c>
      <c r="F21" s="19" t="n">
        <v>44561</v>
      </c>
      <c r="G21" s="22" t="n">
        <v>44560</v>
      </c>
      <c r="H21" s="49" t="s">
        <v>10</v>
      </c>
    </row>
    <row r="22" customFormat="false" ht="18" hidden="false" customHeight="true" outlineLevel="0" collapsed="false">
      <c r="A22" s="150"/>
      <c r="B22" s="136" t="s">
        <v>503</v>
      </c>
      <c r="C22" s="17" t="s">
        <v>700</v>
      </c>
      <c r="D22" s="154" t="n">
        <v>4416.22</v>
      </c>
      <c r="E22" s="50"/>
      <c r="F22" s="19" t="n">
        <v>44561</v>
      </c>
      <c r="G22" s="22" t="n">
        <v>44560</v>
      </c>
      <c r="H22" s="49" t="s">
        <v>10</v>
      </c>
    </row>
    <row r="23" customFormat="false" ht="18" hidden="false" customHeight="true" outlineLevel="0" collapsed="false">
      <c r="A23" s="150"/>
      <c r="B23" s="136" t="s">
        <v>503</v>
      </c>
      <c r="C23" s="17" t="s">
        <v>701</v>
      </c>
      <c r="D23" s="154" t="n">
        <v>315.62</v>
      </c>
      <c r="E23" s="50"/>
      <c r="F23" s="19" t="n">
        <v>44561</v>
      </c>
      <c r="G23" s="22" t="n">
        <v>44560</v>
      </c>
      <c r="H23" s="49" t="s">
        <v>10</v>
      </c>
    </row>
    <row r="24" customFormat="false" ht="18" hidden="false" customHeight="true" outlineLevel="0" collapsed="false">
      <c r="A24" s="150"/>
      <c r="B24" s="136" t="s">
        <v>503</v>
      </c>
      <c r="C24" s="17" t="s">
        <v>702</v>
      </c>
      <c r="D24" s="154" t="n">
        <v>2014.55</v>
      </c>
      <c r="E24" s="50"/>
      <c r="F24" s="19" t="n">
        <v>44561</v>
      </c>
      <c r="G24" s="22" t="n">
        <v>44560</v>
      </c>
      <c r="H24" s="49" t="s">
        <v>10</v>
      </c>
    </row>
    <row r="25" customFormat="false" ht="18" hidden="false" customHeight="true" outlineLevel="0" collapsed="false">
      <c r="A25" s="150"/>
      <c r="B25" s="136" t="s">
        <v>503</v>
      </c>
      <c r="C25" s="17" t="s">
        <v>703</v>
      </c>
      <c r="D25" s="154" t="n">
        <v>9282.99</v>
      </c>
      <c r="E25" s="50"/>
      <c r="F25" s="19" t="n">
        <v>44561</v>
      </c>
      <c r="G25" s="22" t="n">
        <v>44560</v>
      </c>
      <c r="H25" s="49" t="s">
        <v>10</v>
      </c>
    </row>
    <row r="26" customFormat="false" ht="18" hidden="false" customHeight="true" outlineLevel="0" collapsed="false">
      <c r="A26" s="150"/>
      <c r="B26" s="136" t="s">
        <v>503</v>
      </c>
      <c r="C26" s="17" t="s">
        <v>704</v>
      </c>
      <c r="D26" s="154" t="n">
        <v>1658.59</v>
      </c>
      <c r="E26" s="50"/>
      <c r="F26" s="19" t="n">
        <v>44561</v>
      </c>
      <c r="G26" s="22" t="n">
        <v>44560</v>
      </c>
      <c r="H26" s="49" t="s">
        <v>10</v>
      </c>
    </row>
    <row r="27" customFormat="false" ht="18" hidden="false" customHeight="true" outlineLevel="0" collapsed="false">
      <c r="A27" s="150"/>
      <c r="B27" s="136" t="s">
        <v>503</v>
      </c>
      <c r="C27" s="17" t="s">
        <v>705</v>
      </c>
      <c r="D27" s="154" t="n">
        <v>310.77</v>
      </c>
      <c r="E27" s="50"/>
      <c r="F27" s="19" t="n">
        <v>44561</v>
      </c>
      <c r="G27" s="22" t="n">
        <v>44560</v>
      </c>
      <c r="H27" s="49" t="s">
        <v>10</v>
      </c>
    </row>
    <row r="28" customFormat="false" ht="18" hidden="false" customHeight="true" outlineLevel="0" collapsed="false">
      <c r="A28" s="150"/>
      <c r="B28" s="136" t="s">
        <v>503</v>
      </c>
      <c r="C28" s="17" t="s">
        <v>706</v>
      </c>
      <c r="D28" s="154" t="n">
        <v>257.28</v>
      </c>
      <c r="E28" s="50"/>
      <c r="F28" s="19" t="n">
        <v>44561</v>
      </c>
      <c r="G28" s="22" t="n">
        <v>44560</v>
      </c>
      <c r="H28" s="49" t="s">
        <v>10</v>
      </c>
    </row>
    <row r="29" customFormat="false" ht="18.6" hidden="false" customHeight="true" outlineLevel="0" collapsed="false">
      <c r="A29" s="150"/>
      <c r="B29" s="136" t="s">
        <v>503</v>
      </c>
      <c r="C29" s="17" t="s">
        <v>707</v>
      </c>
      <c r="D29" s="154" t="n">
        <v>50.67</v>
      </c>
      <c r="E29" s="50"/>
      <c r="F29" s="19" t="n">
        <v>44561</v>
      </c>
      <c r="G29" s="22" t="n">
        <v>44560</v>
      </c>
      <c r="H29" s="49" t="s">
        <v>10</v>
      </c>
    </row>
    <row r="30" customFormat="false" ht="18.6" hidden="false" customHeight="true" outlineLevel="0" collapsed="false">
      <c r="A30" s="150"/>
      <c r="B30" s="135" t="s">
        <v>674</v>
      </c>
      <c r="C30" s="17" t="s">
        <v>708</v>
      </c>
      <c r="D30" s="154" t="n">
        <v>176.15</v>
      </c>
      <c r="E30" s="50"/>
      <c r="F30" s="19" t="n">
        <v>44560</v>
      </c>
      <c r="G30" s="22" t="n">
        <v>44560</v>
      </c>
      <c r="H30" s="49" t="s">
        <v>10</v>
      </c>
    </row>
    <row r="31" customFormat="false" ht="18.6" hidden="false" customHeight="true" outlineLevel="0" collapsed="false">
      <c r="A31" s="150"/>
      <c r="B31" s="136" t="s">
        <v>605</v>
      </c>
      <c r="C31" s="70" t="s">
        <v>709</v>
      </c>
      <c r="D31" s="186" t="n">
        <v>307.7</v>
      </c>
      <c r="E31" s="72"/>
      <c r="F31" s="19" t="n">
        <v>44560</v>
      </c>
      <c r="G31" s="22" t="n">
        <v>44560</v>
      </c>
      <c r="H31" s="49" t="s">
        <v>10</v>
      </c>
    </row>
    <row r="32" customFormat="false" ht="18.6" hidden="false" customHeight="true" outlineLevel="0" collapsed="false">
      <c r="A32" s="150"/>
      <c r="B32" s="136"/>
      <c r="C32" s="17"/>
      <c r="D32" s="154"/>
      <c r="E32" s="50"/>
      <c r="F32" s="19"/>
      <c r="G32" s="22"/>
      <c r="H32" s="49"/>
    </row>
    <row r="33" customFormat="false" ht="18.6" hidden="false" customHeight="true" outlineLevel="0" collapsed="false">
      <c r="A33" s="150"/>
      <c r="B33" s="136"/>
      <c r="C33" s="17"/>
      <c r="D33" s="154"/>
      <c r="E33" s="50"/>
      <c r="F33" s="19"/>
      <c r="G33" s="51"/>
      <c r="H33" s="52"/>
    </row>
    <row r="34" customFormat="false" ht="18.6" hidden="false" customHeight="true" outlineLevel="0" collapsed="false">
      <c r="A34" s="150"/>
      <c r="B34" s="449" t="s">
        <v>343</v>
      </c>
      <c r="C34" s="449"/>
      <c r="D34" s="450" t="n">
        <f aca="false">SUM(D3:D33)</f>
        <v>94558.78</v>
      </c>
      <c r="E34" s="451"/>
      <c r="F34" s="452"/>
      <c r="G34" s="453"/>
      <c r="H34" s="454"/>
    </row>
    <row r="35" customFormat="false" ht="18.6" hidden="false" customHeight="true" outlineLevel="0" collapsed="false">
      <c r="A35" s="182" t="s">
        <v>35</v>
      </c>
      <c r="B35" s="139" t="s">
        <v>512</v>
      </c>
      <c r="C35" s="29"/>
      <c r="D35" s="154" t="n">
        <v>50</v>
      </c>
      <c r="E35" s="64" t="s">
        <v>710</v>
      </c>
      <c r="F35" s="34" t="n">
        <v>44536</v>
      </c>
      <c r="G35" s="31" t="n">
        <v>44538</v>
      </c>
      <c r="H35" s="455" t="s">
        <v>10</v>
      </c>
    </row>
    <row r="36" customFormat="false" ht="18.6" hidden="false" customHeight="true" outlineLevel="0" collapsed="false">
      <c r="A36" s="182"/>
      <c r="B36" s="136" t="s">
        <v>711</v>
      </c>
      <c r="C36" s="17" t="s">
        <v>712</v>
      </c>
      <c r="D36" s="154" t="n">
        <f aca="false">15.95*2</f>
        <v>31.9</v>
      </c>
      <c r="E36" s="50" t="s">
        <v>713</v>
      </c>
      <c r="F36" s="19" t="n">
        <v>44538</v>
      </c>
      <c r="G36" s="22" t="n">
        <v>44538</v>
      </c>
      <c r="H36" s="455" t="s">
        <v>10</v>
      </c>
    </row>
    <row r="37" customFormat="false" ht="18.6" hidden="false" customHeight="true" outlineLevel="0" collapsed="false">
      <c r="A37" s="182"/>
      <c r="B37" s="136" t="s">
        <v>276</v>
      </c>
      <c r="C37" s="17" t="s">
        <v>714</v>
      </c>
      <c r="D37" s="154" t="n">
        <v>177.37</v>
      </c>
      <c r="E37" s="50" t="s">
        <v>278</v>
      </c>
      <c r="F37" s="19" t="n">
        <v>44540</v>
      </c>
      <c r="G37" s="22" t="n">
        <v>44540</v>
      </c>
      <c r="H37" s="455" t="s">
        <v>10</v>
      </c>
    </row>
    <row r="38" customFormat="false" ht="18.6" hidden="false" customHeight="true" outlineLevel="0" collapsed="false">
      <c r="A38" s="182"/>
      <c r="B38" s="136" t="s">
        <v>87</v>
      </c>
      <c r="C38" s="17" t="s">
        <v>715</v>
      </c>
      <c r="D38" s="154" t="n">
        <v>1700.15</v>
      </c>
      <c r="E38" s="50"/>
      <c r="F38" s="19" t="n">
        <v>44540</v>
      </c>
      <c r="G38" s="22" t="n">
        <v>44540</v>
      </c>
      <c r="H38" s="455" t="s">
        <v>10</v>
      </c>
      <c r="J38" s="456"/>
    </row>
    <row r="39" customFormat="false" ht="18.6" hidden="false" customHeight="true" outlineLevel="0" collapsed="false">
      <c r="A39" s="182"/>
      <c r="B39" s="136" t="s">
        <v>716</v>
      </c>
      <c r="C39" s="17" t="s">
        <v>717</v>
      </c>
      <c r="D39" s="154" t="n">
        <v>902</v>
      </c>
      <c r="E39" s="50" t="s">
        <v>718</v>
      </c>
      <c r="F39" s="19" t="n">
        <v>44545</v>
      </c>
      <c r="G39" s="22" t="n">
        <v>44538</v>
      </c>
      <c r="H39" s="455" t="s">
        <v>10</v>
      </c>
      <c r="J39" s="457"/>
    </row>
    <row r="40" customFormat="false" ht="18.6" hidden="false" customHeight="true" outlineLevel="0" collapsed="false">
      <c r="A40" s="182"/>
      <c r="B40" s="160" t="s">
        <v>354</v>
      </c>
      <c r="C40" s="17"/>
      <c r="D40" s="458" t="n">
        <v>10017</v>
      </c>
      <c r="E40" s="391"/>
      <c r="F40" s="459" t="n">
        <v>44545</v>
      </c>
      <c r="G40" s="22" t="n">
        <v>44546</v>
      </c>
      <c r="H40" s="455" t="s">
        <v>10</v>
      </c>
    </row>
    <row r="41" customFormat="false" ht="18.6" hidden="false" customHeight="true" outlineLevel="0" collapsed="false">
      <c r="A41" s="182"/>
      <c r="B41" s="160" t="s">
        <v>351</v>
      </c>
      <c r="C41" s="17" t="s">
        <v>603</v>
      </c>
      <c r="D41" s="458" t="n">
        <v>5199</v>
      </c>
      <c r="E41" s="391" t="s">
        <v>604</v>
      </c>
      <c r="F41" s="19" t="n">
        <v>44545</v>
      </c>
      <c r="G41" s="22" t="n">
        <v>44550</v>
      </c>
      <c r="H41" s="455" t="s">
        <v>10</v>
      </c>
    </row>
    <row r="42" customFormat="false" ht="18.6" hidden="false" customHeight="true" outlineLevel="0" collapsed="false">
      <c r="A42" s="182"/>
      <c r="B42" s="160" t="s">
        <v>38</v>
      </c>
      <c r="C42" s="17"/>
      <c r="D42" s="458" t="n">
        <v>1907.49</v>
      </c>
      <c r="E42" s="391"/>
      <c r="F42" s="460" t="n">
        <v>44549</v>
      </c>
      <c r="G42" s="22" t="n">
        <v>44551</v>
      </c>
      <c r="H42" s="65" t="s">
        <v>10</v>
      </c>
    </row>
    <row r="43" customFormat="false" ht="18.6" hidden="false" customHeight="true" outlineLevel="0" collapsed="false">
      <c r="A43" s="182"/>
      <c r="B43" s="136" t="s">
        <v>719</v>
      </c>
      <c r="C43" s="17" t="s">
        <v>720</v>
      </c>
      <c r="D43" s="154" t="n">
        <v>5283.09</v>
      </c>
      <c r="E43" s="50" t="s">
        <v>721</v>
      </c>
      <c r="F43" s="19" t="n">
        <v>44555</v>
      </c>
      <c r="G43" s="22" t="n">
        <v>44558</v>
      </c>
      <c r="H43" s="65" t="s">
        <v>10</v>
      </c>
      <c r="J43" s="456" t="s">
        <v>722</v>
      </c>
    </row>
    <row r="44" customFormat="false" ht="18.6" hidden="false" customHeight="true" outlineLevel="0" collapsed="false">
      <c r="A44" s="182"/>
      <c r="B44" s="140" t="s">
        <v>88</v>
      </c>
      <c r="C44" s="70" t="s">
        <v>723</v>
      </c>
      <c r="D44" s="154" t="n">
        <v>1344</v>
      </c>
      <c r="E44" s="72" t="s">
        <v>724</v>
      </c>
      <c r="F44" s="73" t="n">
        <v>44555</v>
      </c>
      <c r="G44" s="51" t="n">
        <v>44554</v>
      </c>
      <c r="H44" s="65" t="s">
        <v>10</v>
      </c>
      <c r="J44" s="457" t="n">
        <f aca="false">SUM(D5:D32)</f>
        <v>88396.7</v>
      </c>
      <c r="L44" s="461" t="s">
        <v>725</v>
      </c>
      <c r="M44" s="462"/>
      <c r="N44" s="456"/>
      <c r="O44" s="456"/>
      <c r="P44" s="456"/>
      <c r="Q44" s="456"/>
      <c r="R44" s="456"/>
      <c r="S44" s="456"/>
    </row>
    <row r="45" customFormat="false" ht="18.6" hidden="false" customHeight="true" outlineLevel="0" collapsed="false">
      <c r="A45" s="182"/>
      <c r="B45" s="140" t="s">
        <v>79</v>
      </c>
      <c r="C45" s="70" t="s">
        <v>726</v>
      </c>
      <c r="D45" s="154" t="n">
        <v>32.82</v>
      </c>
      <c r="E45" s="72" t="s">
        <v>363</v>
      </c>
      <c r="F45" s="73" t="n">
        <v>44557</v>
      </c>
      <c r="G45" s="51" t="n">
        <v>44557</v>
      </c>
      <c r="H45" s="65" t="s">
        <v>10</v>
      </c>
      <c r="J45" s="457"/>
      <c r="L45" s="461"/>
      <c r="M45" s="462"/>
      <c r="N45" s="456"/>
      <c r="O45" s="456"/>
      <c r="P45" s="456"/>
      <c r="Q45" s="456"/>
      <c r="R45" s="456"/>
      <c r="S45" s="456"/>
    </row>
    <row r="46" customFormat="false" ht="18.6" hidden="false" customHeight="true" outlineLevel="0" collapsed="false">
      <c r="A46" s="182"/>
      <c r="B46" s="412" t="s">
        <v>37</v>
      </c>
      <c r="C46" s="70"/>
      <c r="D46" s="458" t="n">
        <v>1998.31</v>
      </c>
      <c r="E46" s="398"/>
      <c r="F46" s="460" t="n">
        <v>44560</v>
      </c>
      <c r="G46" s="22" t="n">
        <v>44558</v>
      </c>
      <c r="H46" s="65" t="s">
        <v>10</v>
      </c>
      <c r="J46" s="456" t="s">
        <v>727</v>
      </c>
      <c r="L46" s="461" t="s">
        <v>728</v>
      </c>
      <c r="M46" s="462" t="n">
        <v>16474.08</v>
      </c>
      <c r="N46" s="456"/>
      <c r="O46" s="456"/>
      <c r="P46" s="456"/>
      <c r="Q46" s="456"/>
      <c r="R46" s="456"/>
      <c r="S46" s="456"/>
    </row>
    <row r="47" customFormat="false" ht="18.6" hidden="false" customHeight="true" outlineLevel="0" collapsed="false">
      <c r="A47" s="182"/>
      <c r="B47" s="136" t="s">
        <v>449</v>
      </c>
      <c r="C47" s="17" t="s">
        <v>729</v>
      </c>
      <c r="D47" s="154" t="n">
        <v>796.49</v>
      </c>
      <c r="E47" s="50" t="s">
        <v>235</v>
      </c>
      <c r="F47" s="73" t="n">
        <v>44561</v>
      </c>
      <c r="G47" s="51" t="n">
        <v>44561</v>
      </c>
      <c r="H47" s="65" t="s">
        <v>10</v>
      </c>
      <c r="J47" s="463" t="n">
        <f aca="false">SUM(D43:D45)</f>
        <v>6659.91</v>
      </c>
      <c r="L47" s="461" t="s">
        <v>730</v>
      </c>
      <c r="M47" s="462" t="n">
        <f aca="false">28466.39+10536.59</f>
        <v>39002.98</v>
      </c>
      <c r="N47" s="456"/>
      <c r="O47" s="456"/>
      <c r="P47" s="456"/>
      <c r="Q47" s="456"/>
      <c r="R47" s="456"/>
      <c r="S47" s="456"/>
    </row>
    <row r="48" customFormat="false" ht="18.6" hidden="false" customHeight="true" outlineLevel="0" collapsed="false">
      <c r="A48" s="182"/>
      <c r="B48" s="136" t="s">
        <v>512</v>
      </c>
      <c r="C48" s="17" t="s">
        <v>731</v>
      </c>
      <c r="D48" s="154" t="n">
        <v>43</v>
      </c>
      <c r="E48" s="50"/>
      <c r="F48" s="73" t="n">
        <v>44550</v>
      </c>
      <c r="G48" s="51" t="n">
        <v>44550</v>
      </c>
      <c r="H48" s="65" t="s">
        <v>10</v>
      </c>
      <c r="J48" s="456" t="s">
        <v>732</v>
      </c>
      <c r="L48" s="461" t="s">
        <v>733</v>
      </c>
      <c r="M48" s="462" t="n">
        <v>107633.72</v>
      </c>
      <c r="N48" s="456"/>
      <c r="O48" s="456"/>
      <c r="P48" s="456"/>
      <c r="Q48" s="456"/>
      <c r="R48" s="456"/>
      <c r="S48" s="456"/>
    </row>
    <row r="49" customFormat="false" ht="18.6" hidden="false" customHeight="true" outlineLevel="0" collapsed="false">
      <c r="A49" s="182"/>
      <c r="B49" s="413" t="s">
        <v>512</v>
      </c>
      <c r="C49" s="414"/>
      <c r="D49" s="415" t="n">
        <v>31</v>
      </c>
      <c r="E49" s="416" t="s">
        <v>734</v>
      </c>
      <c r="F49" s="417" t="n">
        <v>44551</v>
      </c>
      <c r="G49" s="51" t="n">
        <v>44551</v>
      </c>
      <c r="H49" s="65" t="s">
        <v>10</v>
      </c>
      <c r="J49" s="457" t="n">
        <f aca="false">D47</f>
        <v>796.49</v>
      </c>
      <c r="L49" s="461" t="s">
        <v>735</v>
      </c>
      <c r="M49" s="462" t="n">
        <v>46972.74</v>
      </c>
      <c r="N49" s="456"/>
      <c r="O49" s="456"/>
      <c r="P49" s="456"/>
      <c r="Q49" s="456"/>
      <c r="R49" s="456"/>
      <c r="S49" s="456"/>
    </row>
    <row r="50" customFormat="false" ht="18.6" hidden="false" customHeight="true" outlineLevel="0" collapsed="false">
      <c r="A50" s="182"/>
      <c r="B50" s="413" t="s">
        <v>512</v>
      </c>
      <c r="C50" s="414"/>
      <c r="D50" s="415" t="n">
        <v>31</v>
      </c>
      <c r="E50" s="416" t="s">
        <v>736</v>
      </c>
      <c r="F50" s="417" t="n">
        <v>44551</v>
      </c>
      <c r="G50" s="51" t="n">
        <v>44551</v>
      </c>
      <c r="H50" s="65" t="s">
        <v>10</v>
      </c>
      <c r="J50" s="457"/>
      <c r="L50" s="461" t="s">
        <v>737</v>
      </c>
      <c r="M50" s="462" t="n">
        <v>8114.4</v>
      </c>
      <c r="N50" s="456"/>
      <c r="O50" s="456"/>
      <c r="P50" s="456"/>
      <c r="Q50" s="456"/>
      <c r="R50" s="456"/>
      <c r="S50" s="456"/>
    </row>
    <row r="51" customFormat="false" ht="18.6" hidden="false" customHeight="true" outlineLevel="0" collapsed="false">
      <c r="A51" s="182"/>
      <c r="B51" s="140" t="s">
        <v>738</v>
      </c>
      <c r="C51" s="70" t="s">
        <v>739</v>
      </c>
      <c r="D51" s="154" t="n">
        <v>2038.79</v>
      </c>
      <c r="E51" s="72"/>
      <c r="F51" s="73" t="n">
        <v>44555</v>
      </c>
      <c r="G51" s="51" t="n">
        <v>44557</v>
      </c>
      <c r="H51" s="65" t="s">
        <v>10</v>
      </c>
      <c r="J51" s="456"/>
      <c r="L51" s="461"/>
      <c r="M51" s="462"/>
      <c r="N51" s="456"/>
      <c r="O51" s="456"/>
      <c r="P51" s="456"/>
      <c r="Q51" s="456"/>
      <c r="R51" s="456"/>
      <c r="S51" s="456"/>
    </row>
    <row r="52" customFormat="false" ht="18.6" hidden="false" customHeight="true" outlineLevel="0" collapsed="false">
      <c r="A52" s="182"/>
      <c r="B52" s="140"/>
      <c r="C52" s="70"/>
      <c r="D52" s="186"/>
      <c r="E52" s="72"/>
      <c r="F52" s="73"/>
      <c r="G52" s="51"/>
      <c r="H52" s="187"/>
      <c r="J52" s="456"/>
      <c r="L52" s="461"/>
      <c r="M52" s="462"/>
      <c r="N52" s="456"/>
      <c r="O52" s="456"/>
      <c r="P52" s="456"/>
      <c r="Q52" s="456"/>
      <c r="R52" s="456"/>
      <c r="S52" s="456"/>
    </row>
    <row r="53" customFormat="false" ht="18.6" hidden="false" customHeight="true" outlineLevel="0" collapsed="false">
      <c r="A53" s="182"/>
      <c r="B53" s="464" t="s">
        <v>372</v>
      </c>
      <c r="C53" s="464"/>
      <c r="D53" s="465" t="n">
        <f aca="false">SUM(D35:D51)</f>
        <v>31583.41</v>
      </c>
      <c r="E53" s="466"/>
      <c r="F53" s="467"/>
      <c r="G53" s="468"/>
      <c r="H53" s="469"/>
      <c r="L53" s="448"/>
      <c r="M53" s="470"/>
      <c r="N53" s="456"/>
      <c r="O53" s="456"/>
      <c r="P53" s="456"/>
      <c r="Q53" s="456"/>
      <c r="R53" s="456"/>
      <c r="S53" s="456"/>
    </row>
    <row r="54" customFormat="false" ht="18.6" hidden="false" customHeight="true" outlineLevel="0" collapsed="false">
      <c r="A54" s="120" t="s">
        <v>42</v>
      </c>
      <c r="B54" s="232" t="s">
        <v>740</v>
      </c>
      <c r="C54" s="247" t="s">
        <v>741</v>
      </c>
      <c r="D54" s="471" t="n">
        <v>4800</v>
      </c>
      <c r="E54" s="472" t="s">
        <v>235</v>
      </c>
      <c r="F54" s="236" t="n">
        <v>44510</v>
      </c>
      <c r="G54" s="473"/>
      <c r="H54" s="474"/>
      <c r="J54" s="456" t="s">
        <v>742</v>
      </c>
      <c r="L54" s="461" t="s">
        <v>743</v>
      </c>
      <c r="M54" s="462" t="n">
        <f aca="false">+SUM(M46:M50)</f>
        <v>218197.92</v>
      </c>
      <c r="N54" s="456"/>
      <c r="O54" s="456"/>
      <c r="P54" s="456"/>
      <c r="Q54" s="456"/>
      <c r="R54" s="456"/>
      <c r="S54" s="456"/>
    </row>
    <row r="55" customFormat="false" ht="18.6" hidden="false" customHeight="true" outlineLevel="0" collapsed="false">
      <c r="A55" s="120"/>
      <c r="B55" s="135" t="s">
        <v>453</v>
      </c>
      <c r="C55" s="17" t="s">
        <v>744</v>
      </c>
      <c r="D55" s="154" t="n">
        <v>36</v>
      </c>
      <c r="E55" s="50"/>
      <c r="F55" s="19" t="n">
        <v>44539</v>
      </c>
      <c r="G55" s="22" t="n">
        <v>44538</v>
      </c>
      <c r="H55" s="49" t="s">
        <v>10</v>
      </c>
      <c r="J55" s="457" t="n">
        <f aca="false">SUM(D58:D64)</f>
        <v>52062.94</v>
      </c>
      <c r="L55" s="456"/>
      <c r="M55" s="475"/>
      <c r="N55" s="456"/>
      <c r="O55" s="456"/>
      <c r="P55" s="456"/>
      <c r="Q55" s="456"/>
      <c r="R55" s="456"/>
      <c r="S55" s="456"/>
    </row>
    <row r="56" customFormat="false" ht="18.6" hidden="false" customHeight="true" outlineLevel="0" collapsed="false">
      <c r="A56" s="120"/>
      <c r="B56" s="136" t="s">
        <v>745</v>
      </c>
      <c r="C56" s="12" t="s">
        <v>746</v>
      </c>
      <c r="D56" s="151" t="n">
        <v>650</v>
      </c>
      <c r="E56" s="48" t="s">
        <v>235</v>
      </c>
      <c r="F56" s="19" t="n">
        <v>44540</v>
      </c>
      <c r="G56" s="51" t="n">
        <v>44538</v>
      </c>
      <c r="H56" s="65" t="s">
        <v>10</v>
      </c>
      <c r="J56" s="456" t="s">
        <v>747</v>
      </c>
      <c r="L56" s="476" t="s">
        <v>748</v>
      </c>
      <c r="M56" s="457" t="n">
        <f aca="false">J47+J49+J55+J59+J39</f>
        <v>109132.1</v>
      </c>
      <c r="N56" s="456"/>
      <c r="O56" s="456"/>
      <c r="P56" s="456"/>
      <c r="Q56" s="456"/>
      <c r="R56" s="456"/>
      <c r="S56" s="456"/>
    </row>
    <row r="57" customFormat="false" ht="18.6" hidden="false" customHeight="true" outlineLevel="0" collapsed="false">
      <c r="A57" s="120"/>
      <c r="B57" s="136" t="s">
        <v>749</v>
      </c>
      <c r="C57" s="17" t="s">
        <v>750</v>
      </c>
      <c r="D57" s="154" t="n">
        <v>420</v>
      </c>
      <c r="E57" s="50" t="s">
        <v>581</v>
      </c>
      <c r="F57" s="19" t="n">
        <v>44540</v>
      </c>
      <c r="G57" s="32" t="n">
        <v>44545</v>
      </c>
      <c r="H57" s="65" t="s">
        <v>10</v>
      </c>
      <c r="J57" s="457"/>
      <c r="L57" s="456"/>
      <c r="M57" s="475"/>
      <c r="N57" s="456"/>
      <c r="O57" s="456"/>
      <c r="P57" s="456"/>
      <c r="Q57" s="456"/>
      <c r="R57" s="456"/>
      <c r="S57" s="456"/>
    </row>
    <row r="58" customFormat="false" ht="18.6" hidden="false" customHeight="true" outlineLevel="0" collapsed="false">
      <c r="A58" s="120"/>
      <c r="B58" s="477" t="s">
        <v>642</v>
      </c>
      <c r="C58" s="478"/>
      <c r="D58" s="479" t="n">
        <v>30403.1</v>
      </c>
      <c r="E58" s="480"/>
      <c r="F58" s="19" t="n">
        <v>44545</v>
      </c>
      <c r="G58" s="32" t="n">
        <v>44553</v>
      </c>
      <c r="H58" s="65" t="s">
        <v>10</v>
      </c>
      <c r="J58" s="456" t="s">
        <v>732</v>
      </c>
      <c r="L58" s="481" t="s">
        <v>751</v>
      </c>
      <c r="M58" s="482" t="n">
        <f aca="false">30500</f>
        <v>30500</v>
      </c>
      <c r="N58" s="456"/>
      <c r="O58" s="456"/>
      <c r="P58" s="456"/>
      <c r="Q58" s="456"/>
      <c r="R58" s="456"/>
      <c r="S58" s="456"/>
    </row>
    <row r="59" customFormat="false" ht="18.6" hidden="false" customHeight="true" outlineLevel="0" collapsed="false">
      <c r="A59" s="120"/>
      <c r="B59" s="136" t="s">
        <v>752</v>
      </c>
      <c r="C59" s="70" t="s">
        <v>753</v>
      </c>
      <c r="D59" s="186" t="n">
        <v>2400</v>
      </c>
      <c r="E59" s="72" t="s">
        <v>646</v>
      </c>
      <c r="F59" s="19" t="n">
        <v>44545</v>
      </c>
      <c r="G59" s="22" t="n">
        <v>44553</v>
      </c>
      <c r="H59" s="52" t="s">
        <v>10</v>
      </c>
      <c r="J59" s="457" t="n">
        <f aca="false">SUM(D67:D72)</f>
        <v>49612.76</v>
      </c>
      <c r="L59" s="456"/>
      <c r="M59" s="475"/>
      <c r="N59" s="456"/>
      <c r="O59" s="456"/>
      <c r="P59" s="456"/>
      <c r="Q59" s="456"/>
      <c r="R59" s="456"/>
      <c r="S59" s="456"/>
    </row>
    <row r="60" customFormat="false" ht="18.6" hidden="false" customHeight="true" outlineLevel="0" collapsed="false">
      <c r="A60" s="120"/>
      <c r="B60" s="232" t="s">
        <v>754</v>
      </c>
      <c r="C60" s="247" t="s">
        <v>755</v>
      </c>
      <c r="D60" s="285" t="n">
        <v>2000</v>
      </c>
      <c r="E60" s="248" t="s">
        <v>756</v>
      </c>
      <c r="F60" s="236" t="n">
        <v>44545</v>
      </c>
      <c r="G60" s="237"/>
      <c r="H60" s="483"/>
      <c r="L60" s="484" t="s">
        <v>757</v>
      </c>
      <c r="M60" s="485" t="n">
        <f aca="false">M54-(M56+M58)</f>
        <v>78565.82</v>
      </c>
    </row>
    <row r="61" customFormat="false" ht="18.6" hidden="false" customHeight="true" outlineLevel="0" collapsed="false">
      <c r="A61" s="120"/>
      <c r="B61" s="136" t="s">
        <v>754</v>
      </c>
      <c r="C61" s="247" t="s">
        <v>755</v>
      </c>
      <c r="D61" s="186" t="n">
        <v>6900</v>
      </c>
      <c r="E61" s="72" t="s">
        <v>758</v>
      </c>
      <c r="F61" s="19" t="n">
        <v>44545</v>
      </c>
      <c r="G61" s="22" t="n">
        <v>44553</v>
      </c>
      <c r="H61" s="52" t="s">
        <v>10</v>
      </c>
    </row>
    <row r="62" customFormat="false" ht="18.6" hidden="false" customHeight="true" outlineLevel="0" collapsed="false">
      <c r="A62" s="120"/>
      <c r="B62" s="136" t="s">
        <v>759</v>
      </c>
      <c r="C62" s="70" t="s">
        <v>760</v>
      </c>
      <c r="D62" s="186" t="n">
        <v>3000</v>
      </c>
      <c r="E62" s="72" t="s">
        <v>761</v>
      </c>
      <c r="F62" s="19" t="n">
        <v>44545</v>
      </c>
      <c r="G62" s="22" t="n">
        <v>44553</v>
      </c>
      <c r="H62" s="52" t="s">
        <v>10</v>
      </c>
    </row>
    <row r="63" customFormat="false" ht="18.6" hidden="false" customHeight="true" outlineLevel="0" collapsed="false">
      <c r="A63" s="120"/>
      <c r="B63" s="136" t="s">
        <v>105</v>
      </c>
      <c r="C63" s="70" t="s">
        <v>762</v>
      </c>
      <c r="D63" s="186" t="n">
        <v>141.6</v>
      </c>
      <c r="E63" s="72" t="s">
        <v>763</v>
      </c>
      <c r="F63" s="19" t="n">
        <v>44545</v>
      </c>
      <c r="G63" s="22" t="n">
        <v>44553</v>
      </c>
      <c r="H63" s="52" t="s">
        <v>10</v>
      </c>
    </row>
    <row r="64" customFormat="false" ht="18.6" hidden="false" customHeight="true" outlineLevel="0" collapsed="false">
      <c r="A64" s="120"/>
      <c r="B64" s="136" t="s">
        <v>107</v>
      </c>
      <c r="C64" s="70" t="s">
        <v>764</v>
      </c>
      <c r="D64" s="186" t="n">
        <v>7218.24</v>
      </c>
      <c r="E64" s="72" t="s">
        <v>765</v>
      </c>
      <c r="F64" s="19" t="n">
        <v>44545</v>
      </c>
      <c r="G64" s="51" t="n">
        <v>44553</v>
      </c>
      <c r="H64" s="52" t="s">
        <v>10</v>
      </c>
    </row>
    <row r="65" customFormat="false" ht="18.6" hidden="false" customHeight="true" outlineLevel="0" collapsed="false">
      <c r="A65" s="120"/>
      <c r="B65" s="140" t="s">
        <v>766</v>
      </c>
      <c r="C65" s="70" t="s">
        <v>767</v>
      </c>
      <c r="D65" s="186" t="n">
        <v>3820</v>
      </c>
      <c r="E65" s="72" t="s">
        <v>198</v>
      </c>
      <c r="F65" s="73" t="n">
        <v>44553</v>
      </c>
      <c r="G65" s="51" t="n">
        <v>44538</v>
      </c>
      <c r="H65" s="52" t="s">
        <v>10</v>
      </c>
    </row>
    <row r="66" customFormat="false" ht="18.6" hidden="false" customHeight="true" outlineLevel="0" collapsed="false">
      <c r="A66" s="120"/>
      <c r="B66" s="140" t="s">
        <v>664</v>
      </c>
      <c r="C66" s="70" t="s">
        <v>768</v>
      </c>
      <c r="D66" s="186" t="n">
        <v>1088.19</v>
      </c>
      <c r="E66" s="72" t="s">
        <v>235</v>
      </c>
      <c r="F66" s="73" t="n">
        <v>44560</v>
      </c>
      <c r="G66" s="51" t="n">
        <v>44553</v>
      </c>
      <c r="H66" s="52" t="s">
        <v>10</v>
      </c>
    </row>
    <row r="67" customFormat="false" ht="18.6" hidden="false" customHeight="true" outlineLevel="0" collapsed="false">
      <c r="A67" s="120"/>
      <c r="B67" s="136" t="s">
        <v>664</v>
      </c>
      <c r="C67" s="17" t="s">
        <v>769</v>
      </c>
      <c r="D67" s="154" t="n">
        <v>723.96</v>
      </c>
      <c r="E67" s="50" t="s">
        <v>770</v>
      </c>
      <c r="F67" s="19" t="n">
        <v>44560</v>
      </c>
      <c r="G67" s="486" t="n">
        <v>44553</v>
      </c>
      <c r="H67" s="163" t="s">
        <v>10</v>
      </c>
      <c r="I67" s="42"/>
      <c r="J67" s="3"/>
    </row>
    <row r="68" customFormat="false" ht="18.6" hidden="false" customHeight="true" outlineLevel="0" collapsed="false">
      <c r="A68" s="120"/>
      <c r="B68" s="136" t="s">
        <v>183</v>
      </c>
      <c r="C68" s="17" t="s">
        <v>771</v>
      </c>
      <c r="D68" s="154" t="n">
        <v>30.38</v>
      </c>
      <c r="E68" s="50" t="s">
        <v>772</v>
      </c>
      <c r="F68" s="19" t="n">
        <v>44561</v>
      </c>
      <c r="G68" s="486" t="n">
        <v>44572</v>
      </c>
      <c r="H68" s="163" t="s">
        <v>10</v>
      </c>
    </row>
    <row r="69" customFormat="false" ht="18.6" hidden="false" customHeight="true" outlineLevel="0" collapsed="false">
      <c r="A69" s="120"/>
      <c r="B69" s="136" t="s">
        <v>773</v>
      </c>
      <c r="C69" s="70" t="s">
        <v>774</v>
      </c>
      <c r="D69" s="186" t="n">
        <v>742.58</v>
      </c>
      <c r="E69" s="184" t="s">
        <v>235</v>
      </c>
      <c r="F69" s="19" t="n">
        <v>44561</v>
      </c>
      <c r="G69" s="51" t="n">
        <v>44538</v>
      </c>
      <c r="H69" s="52" t="s">
        <v>10</v>
      </c>
    </row>
    <row r="70" customFormat="false" ht="18.6" hidden="false" customHeight="true" outlineLevel="0" collapsed="false">
      <c r="A70" s="120"/>
      <c r="B70" s="487" t="s">
        <v>625</v>
      </c>
      <c r="C70" s="488" t="s">
        <v>775</v>
      </c>
      <c r="D70" s="489" t="n">
        <v>23052.68</v>
      </c>
      <c r="E70" s="490" t="s">
        <v>235</v>
      </c>
      <c r="F70" s="491" t="n">
        <v>44561</v>
      </c>
      <c r="G70" s="51" t="n">
        <v>44207</v>
      </c>
      <c r="H70" s="52" t="s">
        <v>10</v>
      </c>
    </row>
    <row r="71" customFormat="false" ht="18.6" hidden="false" customHeight="true" outlineLevel="0" collapsed="false">
      <c r="A71" s="120"/>
      <c r="B71" s="487"/>
      <c r="C71" s="488" t="s">
        <v>776</v>
      </c>
      <c r="D71" s="489" t="n">
        <v>22063.16</v>
      </c>
      <c r="E71" s="490"/>
      <c r="F71" s="491" t="n">
        <v>44561</v>
      </c>
      <c r="G71" s="51" t="n">
        <v>44207</v>
      </c>
      <c r="H71" s="52" t="s">
        <v>10</v>
      </c>
    </row>
    <row r="72" customFormat="false" ht="18.6" hidden="false" customHeight="true" outlineLevel="0" collapsed="false">
      <c r="A72" s="120"/>
      <c r="B72" s="136" t="s">
        <v>419</v>
      </c>
      <c r="C72" s="70" t="s">
        <v>777</v>
      </c>
      <c r="D72" s="186" t="n">
        <v>3000</v>
      </c>
      <c r="E72" s="72" t="s">
        <v>235</v>
      </c>
      <c r="F72" s="492" t="n">
        <v>44561</v>
      </c>
      <c r="G72" s="15" t="n">
        <v>44538</v>
      </c>
      <c r="H72" s="52" t="s">
        <v>10</v>
      </c>
    </row>
    <row r="73" customFormat="false" ht="18.6" hidden="false" customHeight="true" outlineLevel="0" collapsed="false">
      <c r="A73" s="120"/>
      <c r="B73" s="136" t="s">
        <v>778</v>
      </c>
      <c r="C73" s="70"/>
      <c r="D73" s="186" t="n">
        <v>3000</v>
      </c>
      <c r="E73" s="72" t="s">
        <v>779</v>
      </c>
      <c r="F73" s="19" t="n">
        <v>44561</v>
      </c>
      <c r="G73" s="51" t="n">
        <v>44557</v>
      </c>
      <c r="H73" s="52" t="s">
        <v>10</v>
      </c>
    </row>
    <row r="74" customFormat="false" ht="18" hidden="false" customHeight="true" outlineLevel="0" collapsed="false">
      <c r="A74" s="120"/>
      <c r="B74" s="140" t="s">
        <v>631</v>
      </c>
      <c r="C74" s="70" t="s">
        <v>780</v>
      </c>
      <c r="D74" s="76" t="n">
        <v>590</v>
      </c>
      <c r="E74" s="493"/>
      <c r="F74" s="19" t="n">
        <v>44535</v>
      </c>
      <c r="G74" s="51" t="n">
        <v>44538</v>
      </c>
      <c r="H74" s="52" t="s">
        <v>10</v>
      </c>
    </row>
    <row r="75" customFormat="false" ht="18" hidden="false" customHeight="true" outlineLevel="0" collapsed="false">
      <c r="A75" s="120"/>
      <c r="B75" s="140" t="s">
        <v>632</v>
      </c>
      <c r="C75" s="70" t="s">
        <v>780</v>
      </c>
      <c r="D75" s="76" t="n">
        <v>600</v>
      </c>
      <c r="E75" s="72"/>
      <c r="F75" s="19" t="n">
        <v>44535</v>
      </c>
      <c r="G75" s="51" t="n">
        <v>44538</v>
      </c>
      <c r="H75" s="52" t="s">
        <v>10</v>
      </c>
    </row>
    <row r="76" customFormat="false" ht="18" hidden="false" customHeight="true" outlineLevel="0" collapsed="false">
      <c r="A76" s="120"/>
      <c r="B76" s="136" t="s">
        <v>633</v>
      </c>
      <c r="C76" s="70" t="s">
        <v>780</v>
      </c>
      <c r="D76" s="76" t="n">
        <v>1200</v>
      </c>
      <c r="E76" s="72"/>
      <c r="F76" s="73" t="n">
        <v>44535</v>
      </c>
      <c r="G76" s="51" t="n">
        <v>44538</v>
      </c>
      <c r="H76" s="52" t="s">
        <v>10</v>
      </c>
    </row>
    <row r="77" customFormat="false" ht="18" hidden="false" customHeight="true" outlineLevel="0" collapsed="false">
      <c r="A77" s="120"/>
      <c r="B77" s="140" t="s">
        <v>638</v>
      </c>
      <c r="C77" s="70" t="s">
        <v>780</v>
      </c>
      <c r="D77" s="76" t="n">
        <v>2100</v>
      </c>
      <c r="E77" s="64"/>
      <c r="F77" s="73" t="n">
        <v>44540</v>
      </c>
      <c r="G77" s="51" t="n">
        <v>44540</v>
      </c>
      <c r="H77" s="52" t="s">
        <v>10</v>
      </c>
    </row>
    <row r="78" customFormat="false" ht="18" hidden="false" customHeight="true" outlineLevel="0" collapsed="false">
      <c r="A78" s="120"/>
      <c r="B78" s="140" t="s">
        <v>635</v>
      </c>
      <c r="C78" s="70" t="s">
        <v>780</v>
      </c>
      <c r="D78" s="76" t="n">
        <v>500</v>
      </c>
      <c r="E78" s="72"/>
      <c r="F78" s="73" t="n">
        <v>44535</v>
      </c>
      <c r="G78" s="51" t="n">
        <v>44538</v>
      </c>
      <c r="H78" s="52" t="s">
        <v>10</v>
      </c>
    </row>
    <row r="79" customFormat="false" ht="18" hidden="false" customHeight="true" outlineLevel="0" collapsed="false">
      <c r="A79" s="120"/>
      <c r="B79" s="136" t="s">
        <v>629</v>
      </c>
      <c r="C79" s="70" t="s">
        <v>780</v>
      </c>
      <c r="D79" s="76" t="n">
        <v>940</v>
      </c>
      <c r="E79" s="64"/>
      <c r="F79" s="73" t="n">
        <v>44535</v>
      </c>
      <c r="G79" s="51" t="n">
        <v>44538</v>
      </c>
      <c r="H79" s="52" t="s">
        <v>10</v>
      </c>
    </row>
    <row r="80" customFormat="false" ht="18.6" hidden="false" customHeight="true" outlineLevel="0" collapsed="false">
      <c r="A80" s="120"/>
      <c r="B80" s="140"/>
      <c r="C80" s="70"/>
      <c r="D80" s="186"/>
      <c r="E80" s="72"/>
      <c r="F80" s="73"/>
      <c r="G80" s="51"/>
      <c r="H80" s="52"/>
    </row>
    <row r="81" customFormat="false" ht="18.6" hidden="false" customHeight="true" outlineLevel="0" collapsed="false">
      <c r="A81" s="120"/>
      <c r="B81" s="140"/>
      <c r="C81" s="70"/>
      <c r="D81" s="186"/>
      <c r="E81" s="72"/>
      <c r="F81" s="73"/>
      <c r="G81" s="51"/>
      <c r="H81" s="52"/>
    </row>
    <row r="82" customFormat="false" ht="18.6" hidden="false" customHeight="true" outlineLevel="0" collapsed="false">
      <c r="A82" s="120"/>
      <c r="B82" s="494" t="s">
        <v>424</v>
      </c>
      <c r="C82" s="494"/>
      <c r="D82" s="495" t="n">
        <f aca="false">SUM(D54:D81)</f>
        <v>121419.89</v>
      </c>
      <c r="E82" s="496"/>
      <c r="F82" s="242"/>
      <c r="G82" s="243"/>
      <c r="H82" s="244"/>
    </row>
    <row r="83" customFormat="false" ht="18.6" hidden="false" customHeight="true" outlineLevel="0" collapsed="false">
      <c r="A83" s="497" t="s">
        <v>47</v>
      </c>
      <c r="B83" s="139"/>
      <c r="C83" s="29"/>
      <c r="D83" s="183"/>
      <c r="E83" s="64"/>
      <c r="F83" s="34"/>
      <c r="G83" s="31"/>
      <c r="H83" s="52"/>
    </row>
    <row r="84" customFormat="false" ht="18.6" hidden="false" customHeight="true" outlineLevel="0" collapsed="false">
      <c r="A84" s="497"/>
      <c r="B84" s="136"/>
      <c r="C84" s="70"/>
      <c r="D84" s="186"/>
      <c r="E84" s="72"/>
      <c r="F84" s="19"/>
      <c r="G84" s="51"/>
      <c r="H84" s="52"/>
    </row>
    <row r="85" customFormat="false" ht="18.6" hidden="false" customHeight="true" outlineLevel="0" collapsed="false">
      <c r="A85" s="497"/>
      <c r="B85" s="136"/>
      <c r="C85" s="70"/>
      <c r="D85" s="186"/>
      <c r="E85" s="64"/>
      <c r="F85" s="19"/>
      <c r="G85" s="51"/>
      <c r="H85" s="52"/>
    </row>
    <row r="86" customFormat="false" ht="18.6" hidden="false" customHeight="true" outlineLevel="0" collapsed="false">
      <c r="A86" s="497"/>
      <c r="B86" s="498" t="s">
        <v>781</v>
      </c>
      <c r="C86" s="499"/>
      <c r="D86" s="500" t="n">
        <f aca="false">SUM(D84:D85)</f>
        <v>0</v>
      </c>
      <c r="E86" s="72"/>
      <c r="F86" s="19"/>
      <c r="G86" s="51"/>
      <c r="H86" s="52"/>
    </row>
    <row r="87" customFormat="false" ht="29.25" hidden="false" customHeight="true" outlineLevel="0" collapsed="false">
      <c r="A87" s="223" t="s">
        <v>48</v>
      </c>
      <c r="B87" s="224"/>
      <c r="C87" s="224"/>
      <c r="D87" s="501" t="n">
        <f aca="false">D86+D53+D34+D82</f>
        <v>247562.08</v>
      </c>
      <c r="E87" s="226"/>
      <c r="F87" s="227"/>
      <c r="G87" s="228"/>
      <c r="H87" s="229"/>
    </row>
  </sheetData>
  <mergeCells count="4">
    <mergeCell ref="A3:A34"/>
    <mergeCell ref="A35:A53"/>
    <mergeCell ref="A54:A82"/>
    <mergeCell ref="A83:A86"/>
  </mergeCells>
  <conditionalFormatting sqref="G35:H35 B83:G83 H3:H9 B10:H11 B80:G81 D35:D38 F45:G46 B58:F58 B15:H29 B36:G44 G57 C30:H30 B60:F63 B31:H34 G60:H65 G59 B10:F14 H13:H14 B79:C79 E76:G79 H73:H81 G73:G75 B69:H71">
    <cfRule type="expression" priority="2" aboveAverage="0" equalAverage="0" bottom="0" percent="0" rank="0" text="" dxfId="486">
      <formula>MOD(ROW(),2)=1</formula>
    </cfRule>
  </conditionalFormatting>
  <conditionalFormatting sqref="F83 F36:F46 F56:F58 F60:F63 F10:F34 F73:F81 F69:F71">
    <cfRule type="cellIs" priority="3" operator="lessThan" aboveAverage="0" equalAverage="0" bottom="0" percent="0" rank="0" text="" dxfId="487">
      <formula>TODAY()</formula>
    </cfRule>
    <cfRule type="timePeriod" priority="4" timePeriod="last7Days" dxfId="488"/>
    <cfRule type="timePeriod" priority="5" timePeriod="yesterday" dxfId="489"/>
    <cfRule type="timePeriod" priority="6" timePeriod="lastMonth" dxfId="490"/>
    <cfRule type="timePeriod" priority="7" timePeriod="yesterday" dxfId="491"/>
    <cfRule type="timePeriod" priority="8" timePeriod="today" dxfId="492"/>
  </conditionalFormatting>
  <conditionalFormatting sqref="G56">
    <cfRule type="expression" priority="9" aboveAverage="0" equalAverage="0" bottom="0" percent="0" rank="0" text="" dxfId="493">
      <formula>MOD(ROW(),2)=1</formula>
    </cfRule>
  </conditionalFormatting>
  <conditionalFormatting sqref="H83">
    <cfRule type="expression" priority="10" aboveAverage="0" equalAverage="0" bottom="0" percent="0" rank="0" text="" dxfId="494">
      <formula>MOD(ROW(),2)=1</formula>
    </cfRule>
  </conditionalFormatting>
  <conditionalFormatting sqref="B56:F56 B57:D57 F57 E74:F75 B73:F73">
    <cfRule type="expression" priority="11" aboveAverage="0" equalAverage="0" bottom="0" percent="0" rank="0" text="" dxfId="495">
      <formula>MOD(ROW(),2)=1</formula>
    </cfRule>
  </conditionalFormatting>
  <conditionalFormatting sqref="H42:H46 H56:H57">
    <cfRule type="expression" priority="12" aboveAverage="0" equalAverage="0" bottom="0" percent="0" rank="0" text="" dxfId="496">
      <formula>MOD(ROW(),2)=1</formula>
    </cfRule>
  </conditionalFormatting>
  <conditionalFormatting sqref="B51:F52 H51:H52">
    <cfRule type="expression" priority="14" aboveAverage="0" equalAverage="0" bottom="0" percent="0" rank="0" text="" dxfId="497">
      <formula>MOD(ROW(),2)=1</formula>
    </cfRule>
  </conditionalFormatting>
  <conditionalFormatting sqref="E51:E52">
    <cfRule type="cellIs" priority="15" operator="lessThan" aboveAverage="0" equalAverage="0" bottom="0" percent="0" rank="0" text="" dxfId="498">
      <formula>TODAY()</formula>
    </cfRule>
    <cfRule type="timePeriod" priority="16" timePeriod="last7Days" dxfId="499"/>
    <cfRule type="timePeriod" priority="17" timePeriod="yesterday" dxfId="500"/>
    <cfRule type="timePeriod" priority="18" timePeriod="lastMonth" dxfId="501"/>
    <cfRule type="timePeriod" priority="19" timePeriod="yesterday" dxfId="502"/>
    <cfRule type="timePeriod" priority="20" timePeriod="today" dxfId="503"/>
  </conditionalFormatting>
  <conditionalFormatting sqref="G51:G52">
    <cfRule type="expression" priority="21" aboveAverage="0" equalAverage="0" bottom="0" percent="0" rank="0" text="" dxfId="504">
      <formula>MOD(ROW(),2)=1</formula>
    </cfRule>
  </conditionalFormatting>
  <conditionalFormatting sqref="B51:G52 F48:G48 G47 G49:G51">
    <cfRule type="expression" priority="23" aboveAverage="0" equalAverage="0" bottom="0" percent="0" rank="0" text="" dxfId="505">
      <formula>MOD(ROW(),2)=1</formula>
    </cfRule>
  </conditionalFormatting>
  <conditionalFormatting sqref="F48 F51:F52">
    <cfRule type="cellIs" priority="24" operator="lessThan" aboveAverage="0" equalAverage="0" bottom="0" percent="0" rank="0" text="" dxfId="506">
      <formula>TODAY()</formula>
    </cfRule>
    <cfRule type="timePeriod" priority="25" timePeriod="last7Days" dxfId="507"/>
    <cfRule type="timePeriod" priority="26" timePeriod="yesterday" dxfId="508"/>
    <cfRule type="timePeriod" priority="27" timePeriod="lastMonth" dxfId="509"/>
    <cfRule type="timePeriod" priority="28" timePeriod="yesterday" dxfId="510"/>
    <cfRule type="timePeriod" priority="29" timePeriod="today" dxfId="511"/>
  </conditionalFormatting>
  <conditionalFormatting sqref="H47:H52">
    <cfRule type="expression" priority="30" aboveAverage="0" equalAverage="0" bottom="0" percent="0" rank="0" text="" dxfId="512">
      <formula>MOD(ROW(),2)=1</formula>
    </cfRule>
  </conditionalFormatting>
  <conditionalFormatting sqref="B53:H53">
    <cfRule type="expression" priority="32" aboveAverage="0" equalAverage="0" bottom="0" percent="0" rank="0" text="" dxfId="513">
      <formula>MOD(ROW(),2)=1</formula>
    </cfRule>
  </conditionalFormatting>
  <conditionalFormatting sqref="F53">
    <cfRule type="cellIs" priority="33" operator="lessThan" aboveAverage="0" equalAverage="0" bottom="0" percent="0" rank="0" text="" dxfId="514">
      <formula>TODAY()</formula>
    </cfRule>
    <cfRule type="timePeriod" priority="34" timePeriod="last7Days" dxfId="515"/>
    <cfRule type="timePeriod" priority="35" timePeriod="yesterday" dxfId="516"/>
    <cfRule type="timePeriod" priority="36" timePeriod="lastMonth" dxfId="517"/>
    <cfRule type="timePeriod" priority="37" timePeriod="yesterday" dxfId="518"/>
    <cfRule type="timePeriod" priority="38" timePeriod="today" dxfId="519"/>
  </conditionalFormatting>
  <conditionalFormatting sqref="B3:G9">
    <cfRule type="expression" priority="39" aboveAverage="0" equalAverage="0" bottom="0" percent="0" rank="0" text="" dxfId="520">
      <formula>MOD(ROW(),2)=1</formula>
    </cfRule>
  </conditionalFormatting>
  <conditionalFormatting sqref="F3:F4">
    <cfRule type="timePeriod" priority="40" timePeriod="yesterday" dxfId="521"/>
    <cfRule type="timePeriod" priority="41" timePeriod="today" dxfId="522"/>
    <cfRule type="cellIs" priority="42" operator="lessThan" aboveAverage="0" equalAverage="0" bottom="0" percent="0" rank="0" text="" dxfId="523">
      <formula>_xludf.today()</formula>
    </cfRule>
  </conditionalFormatting>
  <conditionalFormatting sqref="F3:F9">
    <cfRule type="cellIs" priority="43" operator="lessThan" aboveAverage="0" equalAverage="0" bottom="0" percent="0" rank="0" text="" dxfId="524">
      <formula>TODAY()</formula>
    </cfRule>
    <cfRule type="timePeriod" priority="44" timePeriod="last7Days" dxfId="525"/>
    <cfRule type="timePeriod" priority="45" timePeriod="yesterday" dxfId="526"/>
    <cfRule type="timePeriod" priority="46" timePeriod="lastMonth" dxfId="527"/>
    <cfRule type="timePeriod" priority="47" timePeriod="yesterday" dxfId="528"/>
    <cfRule type="timePeriod" priority="48" timePeriod="today" dxfId="529"/>
  </conditionalFormatting>
  <conditionalFormatting sqref="B35:F35">
    <cfRule type="expression" priority="49" aboveAverage="0" equalAverage="0" bottom="0" percent="0" rank="0" text="" dxfId="530">
      <formula>MOD(ROW(),2)=1</formula>
    </cfRule>
  </conditionalFormatting>
  <conditionalFormatting sqref="F35">
    <cfRule type="cellIs" priority="50" operator="lessThan" aboveAverage="0" equalAverage="0" bottom="0" percent="0" rank="0" text="" dxfId="531">
      <formula>TODAY()</formula>
    </cfRule>
    <cfRule type="timePeriod" priority="51" timePeriod="last7Days" dxfId="532"/>
    <cfRule type="timePeriod" priority="52" timePeriod="yesterday" dxfId="533"/>
    <cfRule type="timePeriod" priority="53" timePeriod="lastMonth" dxfId="534"/>
    <cfRule type="timePeriod" priority="54" timePeriod="yesterday" dxfId="535"/>
    <cfRule type="timePeriod" priority="55" timePeriod="today" dxfId="536"/>
  </conditionalFormatting>
  <conditionalFormatting sqref="H55">
    <cfRule type="expression" priority="56" aboveAverage="0" equalAverage="0" bottom="0" percent="0" rank="0" text="" dxfId="537">
      <formula>MOD(ROW(),2)=1</formula>
    </cfRule>
  </conditionalFormatting>
  <conditionalFormatting sqref="B55:G55">
    <cfRule type="expression" priority="58" aboveAverage="0" equalAverage="0" bottom="0" percent="0" rank="0" text="" dxfId="538">
      <formula>MOD(ROW(),2)=1</formula>
    </cfRule>
  </conditionalFormatting>
  <conditionalFormatting sqref="F55">
    <cfRule type="cellIs" priority="59" operator="lessThan" aboveAverage="0" equalAverage="0" bottom="0" percent="0" rank="0" text="" dxfId="539">
      <formula>TODAY()</formula>
    </cfRule>
    <cfRule type="timePeriod" priority="60" timePeriod="last7Days" dxfId="540"/>
    <cfRule type="timePeriod" priority="61" timePeriod="yesterday" dxfId="541"/>
    <cfRule type="timePeriod" priority="62" timePeriod="lastMonth" dxfId="542"/>
    <cfRule type="timePeriod" priority="63" timePeriod="yesterday" dxfId="543"/>
    <cfRule type="timePeriod" priority="64" timePeriod="today" dxfId="544"/>
  </conditionalFormatting>
  <conditionalFormatting sqref="E57">
    <cfRule type="expression" priority="65" aboveAverage="0" equalAverage="0" bottom="0" percent="0" rank="0" text="" dxfId="545">
      <formula>MOD(ROW(),2)=1</formula>
    </cfRule>
  </conditionalFormatting>
  <conditionalFormatting sqref="B82:H82">
    <cfRule type="expression" priority="66" aboveAverage="0" equalAverage="0" bottom="0" percent="0" rank="0" text="" dxfId="546">
      <formula>MOD(ROW(),2)=1</formula>
    </cfRule>
  </conditionalFormatting>
  <conditionalFormatting sqref="F82">
    <cfRule type="cellIs" priority="67" operator="lessThan" aboveAverage="0" equalAverage="0" bottom="0" percent="0" rank="0" text="" dxfId="547">
      <formula>TODAY()</formula>
    </cfRule>
    <cfRule type="timePeriod" priority="68" timePeriod="last7Days" dxfId="548"/>
    <cfRule type="timePeriod" priority="69" timePeriod="yesterday" dxfId="549"/>
    <cfRule type="timePeriod" priority="70" timePeriod="lastMonth" dxfId="550"/>
    <cfRule type="timePeriod" priority="71" timePeriod="yesterday" dxfId="551"/>
    <cfRule type="timePeriod" priority="72" timePeriod="today" dxfId="552"/>
  </conditionalFormatting>
  <conditionalFormatting sqref="G84:H86">
    <cfRule type="expression" priority="73" aboveAverage="0" equalAverage="0" bottom="0" percent="0" rank="0" text="" dxfId="553">
      <formula>MOD(ROW(),2)=1</formula>
    </cfRule>
  </conditionalFormatting>
  <conditionalFormatting sqref="B84:F86">
    <cfRule type="expression" priority="74" aboveAverage="0" equalAverage="0" bottom="0" percent="0" rank="0" text="" dxfId="554">
      <formula>MOD(ROW(),2)=1</formula>
    </cfRule>
  </conditionalFormatting>
  <conditionalFormatting sqref="F84:F86">
    <cfRule type="cellIs" priority="75" operator="lessThan" aboveAverage="0" equalAverage="0" bottom="0" percent="0" rank="0" text="" dxfId="555">
      <formula>TODAY()</formula>
    </cfRule>
    <cfRule type="timePeriod" priority="76" timePeriod="last7Days" dxfId="556"/>
    <cfRule type="timePeriod" priority="77" timePeriod="yesterday" dxfId="557"/>
    <cfRule type="timePeriod" priority="78" timePeriod="lastMonth" dxfId="558"/>
    <cfRule type="timePeriod" priority="79" timePeriod="yesterday" dxfId="559"/>
    <cfRule type="timePeriod" priority="80" timePeriod="today" dxfId="560"/>
  </conditionalFormatting>
  <conditionalFormatting sqref="B74:D75 B77:D78">
    <cfRule type="expression" priority="81" aboveAverage="0" equalAverage="0" bottom="0" percent="0" rank="0" text="" dxfId="561">
      <formula>MOD(ROW(),2)=1</formula>
    </cfRule>
  </conditionalFormatting>
  <conditionalFormatting sqref="B76:D76">
    <cfRule type="expression" priority="82" aboveAverage="0" equalAverage="0" bottom="0" percent="0" rank="0" text="" dxfId="562">
      <formula>MOD(ROW(),2)=1</formula>
    </cfRule>
  </conditionalFormatting>
  <conditionalFormatting sqref="B3:F3">
    <cfRule type="expression" priority="83" aboveAverage="0" equalAverage="0" bottom="0" percent="0" rank="0" text="" dxfId="563">
      <formula>MOD(ROW(),2)=1</formula>
    </cfRule>
  </conditionalFormatting>
  <conditionalFormatting sqref="F3">
    <cfRule type="cellIs" priority="84" operator="lessThan" aboveAverage="0" equalAverage="0" bottom="0" percent="0" rank="0" text="" dxfId="564">
      <formula>TODAY()</formula>
    </cfRule>
    <cfRule type="timePeriod" priority="85" timePeriod="last7Days" dxfId="565"/>
    <cfRule type="timePeriod" priority="86" timePeriod="yesterday" dxfId="566"/>
    <cfRule type="timePeriod" priority="87" timePeriod="lastMonth" dxfId="567"/>
    <cfRule type="timePeriod" priority="88" timePeriod="yesterday" dxfId="568"/>
    <cfRule type="timePeriod" priority="89" timePeriod="today" dxfId="569"/>
  </conditionalFormatting>
  <conditionalFormatting sqref="G72:H72">
    <cfRule type="expression" priority="90" aboveAverage="0" equalAverage="0" bottom="0" percent="0" rank="0" text="" dxfId="570">
      <formula>MOD(ROW(),2)=1</formula>
    </cfRule>
  </conditionalFormatting>
  <conditionalFormatting sqref="B72:F72">
    <cfRule type="expression" priority="91" aboveAverage="0" equalAverage="0" bottom="0" percent="0" rank="0" text="" dxfId="571">
      <formula>MOD(ROW(),2)=1</formula>
    </cfRule>
  </conditionalFormatting>
  <conditionalFormatting sqref="F72">
    <cfRule type="cellIs" priority="92" operator="lessThan" aboveAverage="0" equalAverage="0" bottom="0" percent="0" rank="0" text="" dxfId="572">
      <formula>TODAY()</formula>
    </cfRule>
    <cfRule type="timePeriod" priority="93" timePeriod="last7Days" dxfId="573"/>
    <cfRule type="timePeriod" priority="94" timePeriod="yesterday" dxfId="574"/>
    <cfRule type="timePeriod" priority="95" timePeriod="lastMonth" dxfId="575"/>
    <cfRule type="timePeriod" priority="96" timePeriod="yesterday" dxfId="576"/>
    <cfRule type="timePeriod" priority="97" timePeriod="today" dxfId="577"/>
  </conditionalFormatting>
  <conditionalFormatting sqref="G54:H54">
    <cfRule type="expression" priority="98" aboveAverage="0" equalAverage="0" bottom="0" percent="0" rank="0" text="" dxfId="578">
      <formula>MOD(ROW(),2)=1</formula>
    </cfRule>
  </conditionalFormatting>
  <conditionalFormatting sqref="B54:F54">
    <cfRule type="expression" priority="99" aboveAverage="0" equalAverage="0" bottom="0" percent="0" rank="0" text="" dxfId="579">
      <formula>MOD(ROW(),2)=1</formula>
    </cfRule>
  </conditionalFormatting>
  <conditionalFormatting sqref="F54">
    <cfRule type="cellIs" priority="100" operator="lessThan" aboveAverage="0" equalAverage="0" bottom="0" percent="0" rank="0" text="" dxfId="580">
      <formula>TODAY()</formula>
    </cfRule>
    <cfRule type="timePeriod" priority="101" timePeriod="last7Days" dxfId="581"/>
    <cfRule type="timePeriod" priority="102" timePeriod="yesterday" dxfId="582"/>
    <cfRule type="timePeriod" priority="103" timePeriod="lastMonth" dxfId="583"/>
    <cfRule type="timePeriod" priority="104" timePeriod="yesterday" dxfId="584"/>
    <cfRule type="timePeriod" priority="105" timePeriod="today" dxfId="585"/>
  </conditionalFormatting>
  <conditionalFormatting sqref="B48:E48">
    <cfRule type="expression" priority="106" aboveAverage="0" equalAverage="0" bottom="0" percent="0" rank="0" text="" dxfId="586">
      <formula>MOD(ROW(),2)=1</formula>
    </cfRule>
  </conditionalFormatting>
  <conditionalFormatting sqref="B46:E46">
    <cfRule type="expression" priority="107" aboveAverage="0" equalAverage="0" bottom="0" percent="0" rank="0" text="" dxfId="587">
      <formula>MOD(ROW(),2)=1</formula>
    </cfRule>
  </conditionalFormatting>
  <conditionalFormatting sqref="B45:E45">
    <cfRule type="expression" priority="108" aboveAverage="0" equalAverage="0" bottom="0" percent="0" rank="0" text="" dxfId="588">
      <formula>MOD(ROW(),2)=1</formula>
    </cfRule>
  </conditionalFormatting>
  <conditionalFormatting sqref="B64:F65">
    <cfRule type="expression" priority="109" aboveAverage="0" equalAverage="0" bottom="0" percent="0" rank="0" text="" dxfId="589">
      <formula>MOD(ROW(),2)=1</formula>
    </cfRule>
  </conditionalFormatting>
  <conditionalFormatting sqref="F64:F65">
    <cfRule type="cellIs" priority="110" operator="lessThan" aboveAverage="0" equalAverage="0" bottom="0" percent="0" rank="0" text="" dxfId="590">
      <formula>TODAY()</formula>
    </cfRule>
    <cfRule type="timePeriod" priority="111" timePeriod="last7Days" dxfId="591"/>
    <cfRule type="timePeriod" priority="112" timePeriod="yesterday" dxfId="592"/>
    <cfRule type="timePeriod" priority="113" timePeriod="lastMonth" dxfId="593"/>
    <cfRule type="timePeriod" priority="114" timePeriod="yesterday" dxfId="594"/>
    <cfRule type="timePeriod" priority="115" timePeriod="today" dxfId="595"/>
  </conditionalFormatting>
  <conditionalFormatting sqref="G67:H67">
    <cfRule type="expression" priority="116" aboveAverage="0" equalAverage="0" bottom="0" percent="0" rank="0" text="" dxfId="596">
      <formula>MOD(ROW(),2)=1</formula>
    </cfRule>
  </conditionalFormatting>
  <conditionalFormatting sqref="B59:H59">
    <cfRule type="expression" priority="117" aboveAverage="0" equalAverage="0" bottom="0" percent="0" rank="0" text="" dxfId="597">
      <formula>MOD(ROW(),2)=1</formula>
    </cfRule>
  </conditionalFormatting>
  <conditionalFormatting sqref="F59">
    <cfRule type="cellIs" priority="118" operator="lessThan" aboveAverage="0" equalAverage="0" bottom="0" percent="0" rank="0" text="" dxfId="598">
      <formula>TODAY()</formula>
    </cfRule>
    <cfRule type="timePeriod" priority="119" timePeriod="last7Days" dxfId="599"/>
    <cfRule type="timePeriod" priority="120" timePeriod="yesterday" dxfId="600"/>
    <cfRule type="timePeriod" priority="121" timePeriod="lastMonth" dxfId="601"/>
    <cfRule type="timePeriod" priority="122" timePeriod="yesterday" dxfId="602"/>
    <cfRule type="timePeriod" priority="123" timePeriod="today" dxfId="603"/>
  </conditionalFormatting>
  <conditionalFormatting sqref="B66:C66 E66:H66">
    <cfRule type="expression" priority="124" aboveAverage="0" equalAverage="0" bottom="0" percent="0" rank="0" text="" dxfId="604">
      <formula>MOD(ROW(),2)=1</formula>
    </cfRule>
  </conditionalFormatting>
  <conditionalFormatting sqref="F66">
    <cfRule type="cellIs" priority="125" operator="lessThan" aboveAverage="0" equalAverage="0" bottom="0" percent="0" rank="0" text="" dxfId="605">
      <formula>TODAY()</formula>
    </cfRule>
    <cfRule type="timePeriod" priority="126" timePeriod="last7Days" dxfId="606"/>
    <cfRule type="timePeriod" priority="127" timePeriod="yesterday" dxfId="607"/>
    <cfRule type="timePeriod" priority="128" timePeriod="lastMonth" dxfId="608"/>
    <cfRule type="timePeriod" priority="129" timePeriod="yesterday" dxfId="609"/>
    <cfRule type="timePeriod" priority="130" timePeriod="today" dxfId="610"/>
  </conditionalFormatting>
  <conditionalFormatting sqref="B67:F67">
    <cfRule type="expression" priority="131" aboveAverage="0" equalAverage="0" bottom="0" percent="0" rank="0" text="" dxfId="611">
      <formula>MOD(ROW(),2)=1</formula>
    </cfRule>
  </conditionalFormatting>
  <conditionalFormatting sqref="F67">
    <cfRule type="timePeriod" priority="132" timePeriod="yesterday" dxfId="612"/>
    <cfRule type="timePeriod" priority="133" timePeriod="today" dxfId="613"/>
    <cfRule type="cellIs" priority="134" operator="lessThan" aboveAverage="0" equalAverage="0" bottom="0" percent="0" rank="0" text="" dxfId="614">
      <formula>_xludf.today()</formula>
    </cfRule>
  </conditionalFormatting>
  <conditionalFormatting sqref="F67">
    <cfRule type="cellIs" priority="135" operator="lessThan" aboveAverage="0" equalAverage="0" bottom="0" percent="0" rank="0" text="" dxfId="615">
      <formula>TODAY()</formula>
    </cfRule>
    <cfRule type="timePeriod" priority="136" timePeriod="last7Days" dxfId="616"/>
    <cfRule type="timePeriod" priority="137" timePeriod="yesterday" dxfId="617"/>
    <cfRule type="timePeriod" priority="138" timePeriod="lastMonth" dxfId="618"/>
    <cfRule type="timePeriod" priority="139" timePeriod="yesterday" dxfId="619"/>
    <cfRule type="timePeriod" priority="140" timePeriod="today" dxfId="620"/>
  </conditionalFormatting>
  <conditionalFormatting sqref="B67:F67">
    <cfRule type="expression" priority="141" aboveAverage="0" equalAverage="0" bottom="0" percent="0" rank="0" text="" dxfId="621">
      <formula>MOD(ROW(),2)=1</formula>
    </cfRule>
  </conditionalFormatting>
  <conditionalFormatting sqref="F67">
    <cfRule type="cellIs" priority="142" operator="lessThan" aboveAverage="0" equalAverage="0" bottom="0" percent="0" rank="0" text="" dxfId="622">
      <formula>TODAY()</formula>
    </cfRule>
    <cfRule type="timePeriod" priority="143" timePeriod="last7Days" dxfId="623"/>
    <cfRule type="timePeriod" priority="144" timePeriod="yesterday" dxfId="624"/>
    <cfRule type="timePeriod" priority="145" timePeriod="lastMonth" dxfId="625"/>
    <cfRule type="timePeriod" priority="146" timePeriod="yesterday" dxfId="626"/>
    <cfRule type="timePeriod" priority="147" timePeriod="today" dxfId="627"/>
  </conditionalFormatting>
  <conditionalFormatting sqref="D66">
    <cfRule type="expression" priority="148" aboveAverage="0" equalAverage="0" bottom="0" percent="0" rank="0" text="" dxfId="628">
      <formula>MOD(ROW(),2)=1</formula>
    </cfRule>
  </conditionalFormatting>
  <conditionalFormatting sqref="D66">
    <cfRule type="expression" priority="149" aboveAverage="0" equalAverage="0" bottom="0" percent="0" rank="0" text="" dxfId="629">
      <formula>MOD(ROW(),2)=1</formula>
    </cfRule>
  </conditionalFormatting>
  <conditionalFormatting sqref="G68:H68">
    <cfRule type="expression" priority="150" aboveAverage="0" equalAverage="0" bottom="0" percent="0" rank="0" text="" dxfId="630">
      <formula>MOD(ROW(),2)=1</formula>
    </cfRule>
  </conditionalFormatting>
  <conditionalFormatting sqref="B68:F68">
    <cfRule type="expression" priority="151" aboveAverage="0" equalAverage="0" bottom="0" percent="0" rank="0" text="" dxfId="631">
      <formula>MOD(ROW(),2)=1</formula>
    </cfRule>
  </conditionalFormatting>
  <conditionalFormatting sqref="F68">
    <cfRule type="timePeriod" priority="152" timePeriod="yesterday" dxfId="632"/>
    <cfRule type="timePeriod" priority="153" timePeriod="today" dxfId="633"/>
    <cfRule type="cellIs" priority="154" operator="lessThan" aboveAverage="0" equalAverage="0" bottom="0" percent="0" rank="0" text="" dxfId="634">
      <formula>_xludf.today()</formula>
    </cfRule>
  </conditionalFormatting>
  <conditionalFormatting sqref="F68">
    <cfRule type="cellIs" priority="155" operator="lessThan" aboveAverage="0" equalAverage="0" bottom="0" percent="0" rank="0" text="" dxfId="635">
      <formula>TODAY()</formula>
    </cfRule>
    <cfRule type="timePeriod" priority="156" timePeriod="last7Days" dxfId="636"/>
    <cfRule type="timePeriod" priority="157" timePeriod="yesterday" dxfId="637"/>
    <cfRule type="timePeriod" priority="158" timePeriod="lastMonth" dxfId="638"/>
    <cfRule type="timePeriod" priority="159" timePeriod="yesterday" dxfId="639"/>
    <cfRule type="timePeriod" priority="160" timePeriod="today" dxfId="640"/>
  </conditionalFormatting>
  <conditionalFormatting sqref="B68:F68">
    <cfRule type="expression" priority="161" aboveAverage="0" equalAverage="0" bottom="0" percent="0" rank="0" text="" dxfId="641">
      <formula>MOD(ROW(),2)=1</formula>
    </cfRule>
  </conditionalFormatting>
  <conditionalFormatting sqref="F68">
    <cfRule type="cellIs" priority="162" operator="lessThan" aboveAverage="0" equalAverage="0" bottom="0" percent="0" rank="0" text="" dxfId="642">
      <formula>TODAY()</formula>
    </cfRule>
    <cfRule type="timePeriod" priority="163" timePeriod="last7Days" dxfId="643"/>
    <cfRule type="timePeriod" priority="164" timePeriod="yesterday" dxfId="644"/>
    <cfRule type="timePeriod" priority="165" timePeriod="lastMonth" dxfId="645"/>
    <cfRule type="timePeriod" priority="166" timePeriod="yesterday" dxfId="646"/>
    <cfRule type="timePeriod" priority="167" timePeriod="today" dxfId="647"/>
  </conditionalFormatting>
  <conditionalFormatting sqref="F58">
    <cfRule type="expression" priority="168" aboveAverage="0" equalAverage="0" bottom="0" percent="0" rank="0" text="" dxfId="648">
      <formula>MOD(ROW(),2)=1</formula>
    </cfRule>
  </conditionalFormatting>
  <conditionalFormatting sqref="F47">
    <cfRule type="expression" priority="169" aboveAverage="0" equalAverage="0" bottom="0" percent="0" rank="0" text="" dxfId="649">
      <formula>MOD(ROW(),2)=1</formula>
    </cfRule>
  </conditionalFormatting>
  <conditionalFormatting sqref="F47">
    <cfRule type="cellIs" priority="170" operator="lessThan" aboveAverage="0" equalAverage="0" bottom="0" percent="0" rank="0" text="" dxfId="650">
      <formula>TODAY()</formula>
    </cfRule>
    <cfRule type="timePeriod" priority="171" timePeriod="last7Days" dxfId="651"/>
    <cfRule type="timePeriod" priority="172" timePeriod="yesterday" dxfId="652"/>
    <cfRule type="timePeriod" priority="173" timePeriod="lastMonth" dxfId="653"/>
    <cfRule type="timePeriod" priority="174" timePeriod="yesterday" dxfId="654"/>
    <cfRule type="timePeriod" priority="175" timePeriod="today" dxfId="655"/>
  </conditionalFormatting>
  <conditionalFormatting sqref="B47:E47">
    <cfRule type="expression" priority="176" aboveAverage="0" equalAverage="0" bottom="0" percent="0" rank="0" text="" dxfId="656">
      <formula>MOD(ROW(),2)=1</formula>
    </cfRule>
  </conditionalFormatting>
  <conditionalFormatting sqref="B30">
    <cfRule type="expression" priority="177" aboveAverage="0" equalAverage="0" bottom="0" percent="0" rank="0" text="" dxfId="657">
      <formula>MOD(ROW(),2)=1</formula>
    </cfRule>
  </conditionalFormatting>
  <conditionalFormatting sqref="B49:F50">
    <cfRule type="expression" priority="178" aboveAverage="0" equalAverage="0" bottom="0" percent="0" rank="0" text="" dxfId="658">
      <formula>MOD(ROW(),2)=1</formula>
    </cfRule>
  </conditionalFormatting>
  <conditionalFormatting sqref="F49:F50">
    <cfRule type="cellIs" priority="179" operator="lessThan" aboveAverage="0" equalAverage="0" bottom="0" percent="0" rank="0" text="" dxfId="659">
      <formula>TODAY()</formula>
    </cfRule>
    <cfRule type="timePeriod" priority="180" timePeriod="last7Days" dxfId="660"/>
    <cfRule type="timePeriod" priority="181" timePeriod="yesterday" dxfId="661"/>
    <cfRule type="timePeriod" priority="182" timePeriod="lastMonth" dxfId="662"/>
    <cfRule type="timePeriod" priority="183" timePeriod="yesterday" dxfId="663"/>
    <cfRule type="timePeriod" priority="184" timePeriod="today" dxfId="664"/>
  </conditionalFormatting>
  <conditionalFormatting sqref="H36:H41">
    <cfRule type="expression" priority="185" aboveAverage="0" equalAverage="0" bottom="0" percent="0" rank="0" text="" dxfId="665">
      <formula>MOD(ROW(),2)=1</formula>
    </cfRule>
  </conditionalFormatting>
  <conditionalFormatting sqref="G58">
    <cfRule type="expression" priority="187" aboveAverage="0" equalAverage="0" bottom="0" percent="0" rank="0" text="" dxfId="666">
      <formula>MOD(ROW(),2)=1</formula>
    </cfRule>
  </conditionalFormatting>
  <conditionalFormatting sqref="H58">
    <cfRule type="expression" priority="188" aboveAverage="0" equalAverage="0" bottom="0" percent="0" rank="0" text="" dxfId="667">
      <formula>MOD(ROW(),2)=1</formula>
    </cfRule>
  </conditionalFormatting>
  <conditionalFormatting sqref="G12:G14">
    <cfRule type="expression" priority="190" aboveAverage="0" equalAverage="0" bottom="0" percent="0" rank="0" text="" dxfId="668">
      <formula>MOD(ROW(),2)=1</formula>
    </cfRule>
  </conditionalFormatting>
  <conditionalFormatting sqref="H12">
    <cfRule type="expression" priority="191" aboveAverage="0" equalAverage="0" bottom="0" percent="0" rank="0" text="" dxfId="669">
      <formula>MOD(ROW(),2)=1</formula>
    </cfRule>
  </conditionalFormatting>
  <conditionalFormatting sqref="D79">
    <cfRule type="expression" priority="193" aboveAverage="0" equalAverage="0" bottom="0" percent="0" rank="0" text="" dxfId="670">
      <formula>MOD(ROW(),2)=1</formula>
    </cfRule>
  </conditionalFormatting>
  <printOptions headings="false" gridLines="false" gridLinesSet="true" horizontalCentered="true" verticalCentered="false"/>
  <pageMargins left="0.511805555555555" right="0.511805555555555" top="0.511805555555555" bottom="0.747916666666667" header="0.196527777777778" footer="0.315277777777778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&amp;C&amp;"+,Normal"&amp;12SUIVI FOURNISSEUR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868C336D-40F6-4ED0-A086-5F304082D2C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H42:H46 H56:H57</xm:sqref>
        </x14:conditionalFormatting>
        <x14:conditionalFormatting xmlns:xm="http://schemas.microsoft.com/office/excel/2006/main">
          <x14:cfRule type="iconSet" priority="22" id="{22ABA098-D66D-453A-A8CE-659A345CC63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G51:G52</xm:sqref>
        </x14:conditionalFormatting>
        <x14:conditionalFormatting xmlns:xm="http://schemas.microsoft.com/office/excel/2006/main">
          <x14:cfRule type="iconSet" priority="31" id="{F073D065-60E0-493E-B7FA-6099D0B27C3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H47:H52</xm:sqref>
        </x14:conditionalFormatting>
        <x14:conditionalFormatting xmlns:xm="http://schemas.microsoft.com/office/excel/2006/main">
          <x14:cfRule type="iconSet" priority="57" id="{E57E17AF-F7E0-461A-88DA-E6B5339436B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H55</xm:sqref>
        </x14:conditionalFormatting>
        <x14:conditionalFormatting xmlns:xm="http://schemas.microsoft.com/office/excel/2006/main">
          <x14:cfRule type="iconSet" priority="186" id="{2730AE9E-AD35-432A-AE70-B1D4DF899C8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H36:H41</xm:sqref>
        </x14:conditionalFormatting>
        <x14:conditionalFormatting xmlns:xm="http://schemas.microsoft.com/office/excel/2006/main">
          <x14:cfRule type="iconSet" priority="189" id="{4CA97A80-4D85-4F69-801E-5BD558C9D05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H58</xm:sqref>
        </x14:conditionalFormatting>
        <x14:conditionalFormatting xmlns:xm="http://schemas.microsoft.com/office/excel/2006/main">
          <x14:cfRule type="iconSet" priority="192" id="{FEA34EAB-F22A-4CEC-BDE9-D170B1AF981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H12</xm:sqref>
        </x14:conditionalFormatting>
        <x14:conditionalFormatting xmlns:xm="http://schemas.microsoft.com/office/excel/2006/main">
          <x14:cfRule type="iconSet" priority="194" id="{842695BB-99C5-45C7-896B-7DEB8FA1B48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</xm:sqref>
        </x14:conditionalFormatting>
        <x14:conditionalFormatting xmlns:xm="http://schemas.microsoft.com/office/excel/2006/main">
          <x14:cfRule type="iconSet" priority="195" id="{481CC772-BF55-429D-99FA-4923E987A65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A83</xm:sqref>
        </x14:conditionalFormatting>
        <x14:conditionalFormatting xmlns:xm="http://schemas.microsoft.com/office/excel/2006/main">
          <x14:cfRule type="iconSet" priority="196" id="{7A305637-A8A6-40CC-8F71-46A465F52A2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A54 A35 A3</xm:sqref>
        </x14:conditionalFormatting>
        <x14:conditionalFormatting xmlns:xm="http://schemas.microsoft.com/office/excel/2006/main">
          <x14:cfRule type="iconSet" priority="197" id="{1AACB84D-C080-4FAF-B38E-B37111BDA0E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H35</xm:sqref>
        </x14:conditionalFormatting>
        <x14:conditionalFormatting xmlns:xm="http://schemas.microsoft.com/office/excel/2006/main">
          <x14:cfRule type="iconSet" priority="198" id="{C6F28E56-831D-4690-A8CF-8AE336A0FA5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H83 H73:H81 H60:H65</xm:sqref>
        </x14:conditionalFormatting>
        <x14:conditionalFormatting xmlns:xm="http://schemas.microsoft.com/office/excel/2006/main">
          <x14:cfRule type="iconSet" priority="199" id="{3E38D88E-B31D-4580-BE41-D2CAB9C04BE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H53</xm:sqref>
        </x14:conditionalFormatting>
        <x14:conditionalFormatting xmlns:xm="http://schemas.microsoft.com/office/excel/2006/main">
          <x14:cfRule type="iconSet" priority="200" id="{66DC7B3A-9BEB-47B1-AA8A-FAC11BC1E8B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H82</xm:sqref>
        </x14:conditionalFormatting>
        <x14:conditionalFormatting xmlns:xm="http://schemas.microsoft.com/office/excel/2006/main">
          <x14:cfRule type="iconSet" priority="201" id="{9CEB48B8-D654-45DA-8722-75EA7DE948C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H84:H86</xm:sqref>
        </x14:conditionalFormatting>
        <x14:conditionalFormatting xmlns:xm="http://schemas.microsoft.com/office/excel/2006/main">
          <x14:cfRule type="iconSet" priority="202" id="{F13E8691-18F3-41FD-B792-5910E052406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H4:H11 H13:H34</xm:sqref>
        </x14:conditionalFormatting>
        <x14:conditionalFormatting xmlns:xm="http://schemas.microsoft.com/office/excel/2006/main">
          <x14:cfRule type="iconSet" priority="203" id="{6A85C58B-66E7-40AD-942B-F014639A568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H72</xm:sqref>
        </x14:conditionalFormatting>
        <x14:conditionalFormatting xmlns:xm="http://schemas.microsoft.com/office/excel/2006/main">
          <x14:cfRule type="iconSet" priority="204" id="{B5B0C0B0-DA4C-4540-B497-6DC5E8E350F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H54</xm:sqref>
        </x14:conditionalFormatting>
        <x14:conditionalFormatting xmlns:xm="http://schemas.microsoft.com/office/excel/2006/main">
          <x14:cfRule type="iconSet" priority="205" id="{89CDBA47-FD5E-4B54-B7B9-B01773244A3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H59</xm:sqref>
        </x14:conditionalFormatting>
        <x14:conditionalFormatting xmlns:xm="http://schemas.microsoft.com/office/excel/2006/main">
          <x14:cfRule type="iconSet" priority="206" id="{118B515D-30CB-494E-ACA5-5A702F801A1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H66</xm:sqref>
        </x14:conditionalFormatting>
        <x14:conditionalFormatting xmlns:xm="http://schemas.microsoft.com/office/excel/2006/main">
          <x14:cfRule type="iconSet" priority="207" id="{C087CF40-D541-4FF5-9A26-12353455A6F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H68</xm:sqref>
        </x14:conditionalFormatting>
        <x14:conditionalFormatting xmlns:xm="http://schemas.microsoft.com/office/excel/2006/main">
          <x14:cfRule type="iconSet" priority="208" id="{C42140CD-AA3C-4570-8821-2641CB926E2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H67 H69:H71</xm:sqref>
        </x14:conditionalFormatting>
      </x14:conditionalFormattings>
    </ext>
  </extLst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QDAABQSwMEFAACAAgAAWxSU++akG6kAAAA9QAAABIAHABDb25maWcvUGFja2FnZS54bWwgohgAKKAUAAAAAAAAAAAAAAAAAAAAAAAAAAAAe797v419RW6OQllqUXFmfp6tkqGegZJCal5yfkpmXrqtUmlJmq6Fkr2dTUBicnZieqoCUHFesVVFcaatUkZJSYGVvn55ebleubFeflG6vpGBgaF+hK9PcHJGam6ibmZecUliXnKqElxXCmFdSnY2YRDH2BnpWZrrGRsBnWSjDxOz8c3MQ8iD5ECySII2zqU5JaVFqXZpRbpuQTb6MK6NPtQLdgBQSwMEFAACAAgAAWxSU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AFsUlMoike4DgAAABEAAAATABwARm9ybXVsYXMvU2VjdGlvbjEubSCiGAAooBQAAAAAAAAAAAAAAAAAAAAAAAAAAAArTk0uyczPUwiG0IbWAFBLAQItABQAAgAIAAFsUlPvmpBupAAAAPUAAAASAAAAAAAAAAAAAAAAAAAAAABDb25maWcvUGFja2FnZS54bWxQSwECLQAUAAIACAABbFJTD8rpq6QAAADpAAAAEwAAAAAAAAAAAAAAAADwAAAAW0NvbnRlbnRfVHlwZXNdLnhtbFBLAQItABQAAgAIAAFsUlMoike4DgAAABEAAAATAAAAAAAAAAAAAAAAAOEBAABGb3JtdWxhcy9TZWN0aW9uMS5tUEsFBgAAAAADAAMAwgAAADwC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NoAAAABAAAA0Iyd3wEV0RGMegDAT8KX6wEAAACZzkyFMqdHQLYZ+MKWomeMAAAAAAIAAAAAAANmAADAAAAAEAAAALTuk/JA6nWWYaMEqGaim/kAAAAABIAAAKAAAAAQAAAAp2p+pkBoDIl2fm1s1Dt1NlAAAAA1Y+q0ZFZ0cSY5dZ4xh8nj+dqu/c5jEQpwdk+IXwsAn/LIuVPpn/1zTfu6c+dO1Arxb3591TdWnvhxrk7PnDoIin+6zN9NHjPpFJ1sXx2tABQAAAD+FqVf1y5nNu6/qXoL8C1DF3z0pQ==</DataMashup>
</file>

<file path=customXml/itemProps1.xml><?xml version="1.0" encoding="utf-8"?>
<ds:datastoreItem xmlns:ds="http://schemas.openxmlformats.org/officeDocument/2006/customXml" ds:itemID="{7A0F57D2-04CB-4313-9FEF-806494BD95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2021-03-11T09:02:49Z</dcterms:created>
  <dc:creator>Randa Ben Saada</dc:creator>
  <dc:description/>
  <dc:language>fr-FR</dc:language>
  <cp:lastModifiedBy/>
  <cp:lastPrinted>2021-12-08T08:43:32Z</cp:lastPrinted>
  <dcterms:modified xsi:type="dcterms:W3CDTF">2022-07-19T15:26:30Z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