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alf\Documents\GitHub\app_track\app_documentation\"/>
    </mc:Choice>
  </mc:AlternateContent>
  <bookViews>
    <workbookView xWindow="0" yWindow="0" windowWidth="28800" windowHeight="12435" firstSheet="1" activeTab="2"/>
  </bookViews>
  <sheets>
    <sheet name="Scheduling" sheetId="2" state="hidden" r:id="rId1"/>
    <sheet name="data_{unit.id}" sheetId="3" r:id="rId2"/>
    <sheet name="data_20161204" sheetId="4" r:id="rId3"/>
    <sheet name="data_{imei}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4" l="1"/>
  <c r="L9" i="4" s="1"/>
  <c r="L20" i="4" l="1"/>
  <c r="L2" i="4"/>
  <c r="M1" i="3"/>
  <c r="L22" i="4" l="1"/>
  <c r="L24" i="4" s="1"/>
  <c r="L12" i="4"/>
  <c r="L14" i="4" s="1"/>
  <c r="L4" i="4"/>
  <c r="L5" i="4" s="1"/>
  <c r="L3" i="4"/>
  <c r="M9" i="3"/>
  <c r="M2" i="3"/>
  <c r="M20" i="3"/>
  <c r="L21" i="1"/>
  <c r="L19" i="1"/>
  <c r="L5" i="1"/>
  <c r="L4" i="1"/>
  <c r="L2" i="1"/>
  <c r="M4" i="3" l="1"/>
  <c r="M5" i="3" s="1"/>
  <c r="M3" i="3"/>
  <c r="M22" i="3"/>
  <c r="M24" i="3" s="1"/>
  <c r="M12" i="3"/>
  <c r="M14" i="3" s="1"/>
  <c r="G26" i="1"/>
  <c r="L1" i="1" s="1"/>
  <c r="L11" i="1" l="1"/>
  <c r="L13" i="1" s="1"/>
  <c r="L3" i="1"/>
  <c r="L23" i="1"/>
  <c r="L9" i="1"/>
</calcChain>
</file>

<file path=xl/sharedStrings.xml><?xml version="1.0" encoding="utf-8"?>
<sst xmlns="http://schemas.openxmlformats.org/spreadsheetml/2006/main" count="843" uniqueCount="374">
  <si>
    <t>Column Name</t>
  </si>
  <si>
    <t>DataType</t>
  </si>
  <si>
    <t>Column Id</t>
  </si>
  <si>
    <t>TimeStamp</t>
  </si>
  <si>
    <t>Value</t>
  </si>
  <si>
    <t>Tue, 02 Feb 2016 10:24:14 GMT</t>
  </si>
  <si>
    <t>Unit</t>
  </si>
  <si>
    <t>seconds</t>
  </si>
  <si>
    <t>altitude</t>
  </si>
  <si>
    <t>meter</t>
  </si>
  <si>
    <t>heading</t>
  </si>
  <si>
    <t>degrees</t>
  </si>
  <si>
    <t>gps_satelite</t>
  </si>
  <si>
    <t>gps_status</t>
  </si>
  <si>
    <t>gprs_signal</t>
  </si>
  <si>
    <t>odometer</t>
  </si>
  <si>
    <t>rfid</t>
  </si>
  <si>
    <t>int64</t>
  </si>
  <si>
    <t>double</t>
  </si>
  <si>
    <t>event</t>
  </si>
  <si>
    <t>Track by time interval</t>
  </si>
  <si>
    <t>Invalid</t>
  </si>
  <si>
    <t>digital io - 1</t>
  </si>
  <si>
    <t>digital io - 0</t>
  </si>
  <si>
    <t>digital io - 2</t>
  </si>
  <si>
    <t>digital io - 3</t>
  </si>
  <si>
    <t>digital io - 4</t>
  </si>
  <si>
    <t>digital io - 5</t>
  </si>
  <si>
    <t>digital io - 6</t>
  </si>
  <si>
    <t>digital io - 7</t>
  </si>
  <si>
    <t>digital io - 8</t>
  </si>
  <si>
    <t>digital io - 9</t>
  </si>
  <si>
    <t>digital io - 10</t>
  </si>
  <si>
    <t>digital io - 11</t>
  </si>
  <si>
    <t>digital io - 12</t>
  </si>
  <si>
    <t>digital io - 13</t>
  </si>
  <si>
    <t>digital io - 14</t>
  </si>
  <si>
    <t>digital io - 15</t>
  </si>
  <si>
    <t>digital io - 16</t>
  </si>
  <si>
    <t>digital io - 17</t>
  </si>
  <si>
    <t>digital io - 18</t>
  </si>
  <si>
    <t>digital io - 19</t>
  </si>
  <si>
    <t>analog io - 0</t>
  </si>
  <si>
    <t>analog io - 1</t>
  </si>
  <si>
    <t>analog io - 2</t>
  </si>
  <si>
    <t>analog io - 3</t>
  </si>
  <si>
    <t>analog io - 4</t>
  </si>
  <si>
    <t>analog io - 5</t>
  </si>
  <si>
    <t>analog io - 6</t>
  </si>
  <si>
    <t>analog io - 7</t>
  </si>
  <si>
    <t>analog io - 8</t>
  </si>
  <si>
    <t>analog io - 9</t>
  </si>
  <si>
    <t>digital io</t>
  </si>
  <si>
    <t>analog io</t>
  </si>
  <si>
    <t>string</t>
  </si>
  <si>
    <t>analog io - 10</t>
  </si>
  <si>
    <t>analog io - 11</t>
  </si>
  <si>
    <t>analog io - 12</t>
  </si>
  <si>
    <t>analog io - 13</t>
  </si>
  <si>
    <t>analog io - 14</t>
  </si>
  <si>
    <t>analog io - 15</t>
  </si>
  <si>
    <t>analog in 0</t>
  </si>
  <si>
    <t>analog in 1</t>
  </si>
  <si>
    <t>analog in 2</t>
  </si>
  <si>
    <t>analog in 3</t>
  </si>
  <si>
    <t>analog in 4</t>
  </si>
  <si>
    <t>analog in 5</t>
  </si>
  <si>
    <t>analog in 6</t>
  </si>
  <si>
    <t>analog in 7</t>
  </si>
  <si>
    <t>analog in 8</t>
  </si>
  <si>
    <t>analog in 9</t>
  </si>
  <si>
    <t>analog out 0</t>
  </si>
  <si>
    <t>analog out 1</t>
  </si>
  <si>
    <t>analog out 2</t>
  </si>
  <si>
    <t>analog out 3</t>
  </si>
  <si>
    <t>analog out 4</t>
  </si>
  <si>
    <t>analog out 5</t>
  </si>
  <si>
    <t>analog out 6</t>
  </si>
  <si>
    <t>analog out 7</t>
  </si>
  <si>
    <t>analog out 8</t>
  </si>
  <si>
    <t>analog out 9</t>
  </si>
  <si>
    <t>0 -  65535</t>
  </si>
  <si>
    <t>powercut</t>
  </si>
  <si>
    <t>seatsensor1</t>
  </si>
  <si>
    <t>seatsensor2</t>
  </si>
  <si>
    <t>seatsensor3</t>
  </si>
  <si>
    <t>seatsensor4</t>
  </si>
  <si>
    <t>Description</t>
  </si>
  <si>
    <t>Values</t>
  </si>
  <si>
    <t xml:space="preserve">Bit </t>
  </si>
  <si>
    <t>Index</t>
  </si>
  <si>
    <t>int16</t>
  </si>
  <si>
    <t>Sample Data</t>
  </si>
  <si>
    <t>harsh_breaking</t>
  </si>
  <si>
    <t>Fuel</t>
  </si>
  <si>
    <t>Fuel Percent</t>
  </si>
  <si>
    <t>Temp (Vehicle)</t>
  </si>
  <si>
    <t>Temp (Device)</t>
  </si>
  <si>
    <t>Voltage(Battery)</t>
  </si>
  <si>
    <t>Voltage(Ext Power)</t>
  </si>
  <si>
    <t>analog in 10</t>
  </si>
  <si>
    <t>analog in 11</t>
  </si>
  <si>
    <t>analog in 12</t>
  </si>
  <si>
    <t>analog in 13</t>
  </si>
  <si>
    <t>analog in 14</t>
  </si>
  <si>
    <t>Weight Sensor 1</t>
  </si>
  <si>
    <t>Weight Sensor 0</t>
  </si>
  <si>
    <t>tire pressure sensor 0</t>
  </si>
  <si>
    <t>tire pressure sensor 1</t>
  </si>
  <si>
    <t>tire pressure sensor 2</t>
  </si>
  <si>
    <t>tire pressure sensor 3</t>
  </si>
  <si>
    <t>Analog</t>
  </si>
  <si>
    <t>Digital</t>
  </si>
  <si>
    <t>harsh_acceleration</t>
  </si>
  <si>
    <t>harsh_turn</t>
  </si>
  <si>
    <t>Acc / Ignition</t>
  </si>
  <si>
    <t>Sos / Urgent</t>
  </si>
  <si>
    <t>digital in 0</t>
  </si>
  <si>
    <t>digital in 1</t>
  </si>
  <si>
    <t>digital in 2</t>
  </si>
  <si>
    <t>digital in 3</t>
  </si>
  <si>
    <t>digital in 4</t>
  </si>
  <si>
    <t>digital in 5</t>
  </si>
  <si>
    <t>digital in 6</t>
  </si>
  <si>
    <t>digital in 7</t>
  </si>
  <si>
    <t>digital in 8</t>
  </si>
  <si>
    <t>digital in 9</t>
  </si>
  <si>
    <t>digital in 10</t>
  </si>
  <si>
    <t>digital in 11</t>
  </si>
  <si>
    <t>digital in 12</t>
  </si>
  <si>
    <t>digital in 13</t>
  </si>
  <si>
    <t>digital in 14</t>
  </si>
  <si>
    <t>Direction</t>
  </si>
  <si>
    <t>motion / movement</t>
  </si>
  <si>
    <t>camera_picture</t>
  </si>
  <si>
    <t>unit_sleepmode</t>
  </si>
  <si>
    <t>unit_running_time</t>
  </si>
  <si>
    <t>command</t>
  </si>
  <si>
    <t>AAA</t>
  </si>
  <si>
    <t>DateTimeServer</t>
  </si>
  <si>
    <t>gprs_status</t>
  </si>
  <si>
    <t>No Sleep</t>
  </si>
  <si>
    <t>image path 1.jpg</t>
  </si>
  <si>
    <t>"6546541"</t>
  </si>
  <si>
    <t>latitude</t>
  </si>
  <si>
    <t>longitude</t>
  </si>
  <si>
    <t>digital out 0</t>
  </si>
  <si>
    <t>digital out 1</t>
  </si>
  <si>
    <t>digital out 2</t>
  </si>
  <si>
    <t>digital out 3</t>
  </si>
  <si>
    <t>digital out 4</t>
  </si>
  <si>
    <t>analog in 15</t>
  </si>
  <si>
    <t>digital out 5</t>
  </si>
  <si>
    <t>digital out 6</t>
  </si>
  <si>
    <t>digital out 7</t>
  </si>
  <si>
    <t>digital out 8</t>
  </si>
  <si>
    <t>digital out 9</t>
  </si>
  <si>
    <t>digital in 15</t>
  </si>
  <si>
    <t>digital in 16</t>
  </si>
  <si>
    <t>digital in 17</t>
  </si>
  <si>
    <t>digital in 18</t>
  </si>
  <si>
    <t>digital in 19</t>
  </si>
  <si>
    <t>0 - 1</t>
  </si>
  <si>
    <t>bit</t>
  </si>
  <si>
    <t>65535-65535-65535-65535-65535</t>
  </si>
  <si>
    <t>bytes</t>
  </si>
  <si>
    <t>id</t>
  </si>
  <si>
    <t>Data Size Per Record</t>
  </si>
  <si>
    <t>Data Size Per Year</t>
  </si>
  <si>
    <t>megabytes</t>
  </si>
  <si>
    <t>Data Size Per Day (20k)</t>
  </si>
  <si>
    <t>gigabytes</t>
  </si>
  <si>
    <t>Traffic per 1k Trackers Simultaneously (RealTime)</t>
  </si>
  <si>
    <t>Traffic per 1k Trackers per day Simultaneously (Reports)</t>
  </si>
  <si>
    <t>Traffic per 1k Trackers per month Simultaneously (Reports)</t>
  </si>
  <si>
    <t>terabytes</t>
  </si>
  <si>
    <t>Data Size Per 2k Trackers</t>
  </si>
  <si>
    <t>Data Size Per month</t>
  </si>
  <si>
    <t>digital io - 20</t>
  </si>
  <si>
    <t>digital in 20</t>
  </si>
  <si>
    <t>digital io - 21</t>
  </si>
  <si>
    <t>digital in 21</t>
  </si>
  <si>
    <t>digital io - 22</t>
  </si>
  <si>
    <t>digital in 22</t>
  </si>
  <si>
    <t>digital io - 23</t>
  </si>
  <si>
    <t>digital in 23</t>
  </si>
  <si>
    <t>digital io - 24</t>
  </si>
  <si>
    <t>digital in 24</t>
  </si>
  <si>
    <t>digital io - 25</t>
  </si>
  <si>
    <t>digital in 25</t>
  </si>
  <si>
    <t>digital io - 26</t>
  </si>
  <si>
    <t>digital in 26</t>
  </si>
  <si>
    <t>digital io - 27</t>
  </si>
  <si>
    <t>digital in 27</t>
  </si>
  <si>
    <t>digital io - 28</t>
  </si>
  <si>
    <t>digital in 28</t>
  </si>
  <si>
    <t>digital io - 29</t>
  </si>
  <si>
    <t>digital in 29</t>
  </si>
  <si>
    <t>digital io - 30</t>
  </si>
  <si>
    <t>digital in 30</t>
  </si>
  <si>
    <t>digital io - 31</t>
  </si>
  <si>
    <t>digital in 31</t>
  </si>
  <si>
    <t>digital out 10</t>
  </si>
  <si>
    <t>digital out 11</t>
  </si>
  <si>
    <t>digital out 12</t>
  </si>
  <si>
    <t>digital out 13</t>
  </si>
  <si>
    <t>digital out 14</t>
  </si>
  <si>
    <t>digital out 15</t>
  </si>
  <si>
    <t>digital out 16</t>
  </si>
  <si>
    <t>digital out 17</t>
  </si>
  <si>
    <t>digital out 18</t>
  </si>
  <si>
    <t>digital out 19</t>
  </si>
  <si>
    <t>digital out 20</t>
  </si>
  <si>
    <t>digital out 21</t>
  </si>
  <si>
    <t>digital out 22</t>
  </si>
  <si>
    <t>digital out 23</t>
  </si>
  <si>
    <t>digital out 24</t>
  </si>
  <si>
    <t>digital out 25</t>
  </si>
  <si>
    <t>digital out 26</t>
  </si>
  <si>
    <t>digital out 27</t>
  </si>
  <si>
    <t>digital out 28</t>
  </si>
  <si>
    <t>digital out 29</t>
  </si>
  <si>
    <t>digital out 30</t>
  </si>
  <si>
    <t>digital out 31</t>
  </si>
  <si>
    <t>analog out 10</t>
  </si>
  <si>
    <t>analog out 11</t>
  </si>
  <si>
    <t>analog out 12</t>
  </si>
  <si>
    <t>analog out 13</t>
  </si>
  <si>
    <t>analog out 14</t>
  </si>
  <si>
    <t>analog out 15</t>
  </si>
  <si>
    <t>ffff-ffff-ffff-ffff-ffff</t>
  </si>
  <si>
    <t>DateTimeClient</t>
  </si>
  <si>
    <t>smallint</t>
  </si>
  <si>
    <t>speed</t>
  </si>
  <si>
    <t>Database</t>
  </si>
  <si>
    <t>Id</t>
  </si>
  <si>
    <t>Item</t>
  </si>
  <si>
    <t>Total</t>
  </si>
  <si>
    <t>Database Structure Planning</t>
  </si>
  <si>
    <t>kilobytes</t>
  </si>
  <si>
    <t>Traffic per 2k Trackers Simultaneously (RealTime)</t>
  </si>
  <si>
    <t>Traffic per 2k Trackers per day Simultaneously (Reports)</t>
  </si>
  <si>
    <t>Traffic per 2k Trackers per month Simultaneously (Reports)</t>
  </si>
  <si>
    <t>0 = valid, 1 = invalid</t>
  </si>
  <si>
    <t xml:space="preserve">0 = No Sleep, 1 = Normal, </t>
  </si>
  <si>
    <t>km/h</t>
  </si>
  <si>
    <t>mode</t>
  </si>
  <si>
    <t>sos</t>
  </si>
  <si>
    <t>acc</t>
  </si>
  <si>
    <t>door</t>
  </si>
  <si>
    <t>fuel</t>
  </si>
  <si>
    <t>tire1</t>
  </si>
  <si>
    <t>tire4</t>
  </si>
  <si>
    <t>tire3</t>
  </si>
  <si>
    <t>tire2</t>
  </si>
  <si>
    <t>seat</t>
  </si>
  <si>
    <t>bool</t>
  </si>
  <si>
    <t>harsh</t>
  </si>
  <si>
    <t>fuel_ratio</t>
  </si>
  <si>
    <t>weight1</t>
  </si>
  <si>
    <t>weight2</t>
  </si>
  <si>
    <t>volt_bat</t>
  </si>
  <si>
    <t>volt_ext</t>
  </si>
  <si>
    <t>engine</t>
  </si>
  <si>
    <t>tow</t>
  </si>
  <si>
    <t>motion</t>
  </si>
  <si>
    <t>relay1</t>
  </si>
  <si>
    <t>relay2</t>
  </si>
  <si>
    <t>time</t>
  </si>
  <si>
    <t>gps_satellite</t>
  </si>
  <si>
    <t>gps_accuracy</t>
  </si>
  <si>
    <t>di_0</t>
  </si>
  <si>
    <t>di_1</t>
  </si>
  <si>
    <t>di_2</t>
  </si>
  <si>
    <t>di_3</t>
  </si>
  <si>
    <t>di_4</t>
  </si>
  <si>
    <t>di_5</t>
  </si>
  <si>
    <t>di_6</t>
  </si>
  <si>
    <t>di_7</t>
  </si>
  <si>
    <t>di_8</t>
  </si>
  <si>
    <t>di_9</t>
  </si>
  <si>
    <t>di_10</t>
  </si>
  <si>
    <t>do_0</t>
  </si>
  <si>
    <t>do_1</t>
  </si>
  <si>
    <t>do_2</t>
  </si>
  <si>
    <t>do_3</t>
  </si>
  <si>
    <t>ai_0</t>
  </si>
  <si>
    <t>ai_1</t>
  </si>
  <si>
    <t>ai_2</t>
  </si>
  <si>
    <t>ai_3</t>
  </si>
  <si>
    <t>ai_4</t>
  </si>
  <si>
    <t>ai_5</t>
  </si>
  <si>
    <t>ai_6</t>
  </si>
  <si>
    <t>ai_7</t>
  </si>
  <si>
    <t>ai_8</t>
  </si>
  <si>
    <t>ai_9</t>
  </si>
  <si>
    <t>ai_10</t>
  </si>
  <si>
    <t>ao_0</t>
  </si>
  <si>
    <t>ao_1</t>
  </si>
  <si>
    <t>ao_2</t>
  </si>
  <si>
    <t>ao_3</t>
  </si>
  <si>
    <t>epc</t>
  </si>
  <si>
    <t>byte</t>
  </si>
  <si>
    <t>picture</t>
  </si>
  <si>
    <t>dt_server</t>
  </si>
  <si>
    <t>dt_client</t>
  </si>
  <si>
    <t>relay3</t>
  </si>
  <si>
    <t>relay4</t>
  </si>
  <si>
    <t>reserve</t>
  </si>
  <si>
    <t>voltage</t>
  </si>
  <si>
    <t>jpg</t>
  </si>
  <si>
    <t>/s</t>
  </si>
  <si>
    <t>m/s^2</t>
  </si>
  <si>
    <t>Liter</t>
  </si>
  <si>
    <t>kg</t>
  </si>
  <si>
    <t>"6546541541654562"</t>
  </si>
  <si>
    <t>654654154.jpg</t>
  </si>
  <si>
    <t>d_server</t>
  </si>
  <si>
    <t>d_client</t>
  </si>
  <si>
    <t>d_command</t>
  </si>
  <si>
    <t>d_event</t>
  </si>
  <si>
    <t>d_length</t>
  </si>
  <si>
    <t>g_latitude</t>
  </si>
  <si>
    <t>g_longitude</t>
  </si>
  <si>
    <t>g_altitude</t>
  </si>
  <si>
    <t>g_course</t>
  </si>
  <si>
    <t>g_satellite</t>
  </si>
  <si>
    <t>g_status</t>
  </si>
  <si>
    <t>g_accuracy</t>
  </si>
  <si>
    <t>c_signal</t>
  </si>
  <si>
    <t>c_status</t>
  </si>
  <si>
    <t>v_speed</t>
  </si>
  <si>
    <t>v_odo</t>
  </si>
  <si>
    <t>v_acc</t>
  </si>
  <si>
    <t>v_sos</t>
  </si>
  <si>
    <t>v_epc</t>
  </si>
  <si>
    <t>v_rpm</t>
  </si>
  <si>
    <t>v_accel</t>
  </si>
  <si>
    <t>v_decel</t>
  </si>
  <si>
    <t>v_alarm</t>
  </si>
  <si>
    <t>v_tow</t>
  </si>
  <si>
    <t>v_fuel</t>
  </si>
  <si>
    <t>v_weight</t>
  </si>
  <si>
    <t>v_relay1</t>
  </si>
  <si>
    <t>v_relay2</t>
  </si>
  <si>
    <t>v_relay3</t>
  </si>
  <si>
    <t>v_relay4</t>
  </si>
  <si>
    <t>v_door1</t>
  </si>
  <si>
    <t>v_door2</t>
  </si>
  <si>
    <t>v_door3</t>
  </si>
  <si>
    <t>v_door4</t>
  </si>
  <si>
    <t>v_seat1</t>
  </si>
  <si>
    <t>v_seat2</t>
  </si>
  <si>
    <t>v_seat3</t>
  </si>
  <si>
    <t>v_seat4</t>
  </si>
  <si>
    <t>v_tire1</t>
  </si>
  <si>
    <t>v_tire2</t>
  </si>
  <si>
    <t>v_tire3</t>
  </si>
  <si>
    <t>v_tire4</t>
  </si>
  <si>
    <t>v_runtime</t>
  </si>
  <si>
    <t>v_motion</t>
  </si>
  <si>
    <t>d_unit</t>
  </si>
  <si>
    <t>Mvt100</t>
  </si>
  <si>
    <t>d = data</t>
  </si>
  <si>
    <t>u = unit</t>
  </si>
  <si>
    <t>g = gps</t>
  </si>
  <si>
    <t>c = gprs</t>
  </si>
  <si>
    <t>v_mode</t>
  </si>
  <si>
    <t>v_picture</t>
  </si>
  <si>
    <t>v_ibutton</t>
  </si>
  <si>
    <t>v = device</t>
  </si>
  <si>
    <t>kilometer</t>
  </si>
  <si>
    <t>v_batt</t>
  </si>
  <si>
    <t>v_vcc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</si>
</sst>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4" borderId="2" xfId="0" applyFill="1" applyBorder="1"/>
    <xf numFmtId="0" fontId="0" fillId="2" borderId="0" xfId="0" applyFill="1" applyBorder="1"/>
    <xf numFmtId="0" fontId="0" fillId="4" borderId="7" xfId="0" applyFill="1" applyBorder="1"/>
    <xf numFmtId="38" fontId="0" fillId="3" borderId="8" xfId="1" applyNumberFormat="1" applyFont="1" applyFill="1" applyBorder="1"/>
    <xf numFmtId="0" fontId="0" fillId="3" borderId="8" xfId="0" applyFill="1" applyBorder="1"/>
    <xf numFmtId="0" fontId="0" fillId="3" borderId="5" xfId="0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38" fontId="0" fillId="2" borderId="5" xfId="1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1" fontId="0" fillId="3" borderId="8" xfId="0" applyNumberFormat="1" applyFill="1" applyBorder="1"/>
    <xf numFmtId="38" fontId="3" fillId="8" borderId="5" xfId="1" applyNumberFormat="1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38" fontId="0" fillId="9" borderId="5" xfId="1" applyNumberFormat="1" applyFont="1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38" fontId="0" fillId="10" borderId="5" xfId="1" applyNumberFormat="1" applyFont="1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0" xfId="0" applyBorder="1"/>
    <xf numFmtId="0" fontId="0" fillId="7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43" fontId="0" fillId="0" borderId="1" xfId="1" applyNumberFormat="1" applyFont="1" applyBorder="1"/>
    <xf numFmtId="43" fontId="0" fillId="0" borderId="0" xfId="0" applyNumberFormat="1"/>
    <xf numFmtId="0" fontId="0" fillId="7" borderId="5" xfId="0" applyFill="1" applyBorder="1"/>
    <xf numFmtId="1" fontId="0" fillId="7" borderId="8" xfId="0" applyNumberFormat="1" applyFill="1" applyBorder="1"/>
    <xf numFmtId="0" fontId="0" fillId="0" borderId="0" xfId="0" applyAlignment="1"/>
    <xf numFmtId="0" fontId="0" fillId="11" borderId="5" xfId="0" applyFill="1" applyBorder="1"/>
    <xf numFmtId="0" fontId="0" fillId="11" borderId="8" xfId="0" applyFill="1" applyBorder="1"/>
    <xf numFmtId="0" fontId="0" fillId="2" borderId="5" xfId="0" applyFill="1" applyBorder="1"/>
    <xf numFmtId="0" fontId="0" fillId="2" borderId="8" xfId="0" applyFill="1" applyBorder="1"/>
    <xf numFmtId="0" fontId="0" fillId="6" borderId="5" xfId="0" applyFill="1" applyBorder="1"/>
    <xf numFmtId="0" fontId="0" fillId="6" borderId="8" xfId="0" applyFill="1" applyBorder="1"/>
    <xf numFmtId="0" fontId="0" fillId="9" borderId="8" xfId="0" applyFill="1" applyBorder="1"/>
    <xf numFmtId="0" fontId="0" fillId="9" borderId="5" xfId="0" applyFill="1" applyBorder="1"/>
    <xf numFmtId="0" fontId="0" fillId="0" borderId="1" xfId="0" applyFill="1" applyBorder="1" applyAlignment="1">
      <alignment horizontal="center" wrapText="1"/>
    </xf>
    <xf numFmtId="43" fontId="0" fillId="0" borderId="7" xfId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  <xf numFmtId="38" fontId="0" fillId="12" borderId="8" xfId="1" applyNumberFormat="1" applyFont="1" applyFill="1" applyBorder="1"/>
    <xf numFmtId="0" fontId="0" fillId="12" borderId="8" xfId="0" applyFill="1" applyBorder="1"/>
    <xf numFmtId="1" fontId="0" fillId="12" borderId="8" xfId="0" applyNumberFormat="1" applyFill="1" applyBorder="1"/>
    <xf numFmtId="0" fontId="0" fillId="12" borderId="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A3:D11"/>
    </sheetView>
  </sheetViews>
  <sheetFormatPr defaultRowHeight="15" x14ac:dyDescent="0.25"/>
  <sheetData>
    <row r="1" spans="1:4" x14ac:dyDescent="0.25">
      <c r="A1" t="s">
        <v>234</v>
      </c>
    </row>
    <row r="3" spans="1:4" x14ac:dyDescent="0.25">
      <c r="A3" s="28" t="s">
        <v>235</v>
      </c>
      <c r="B3" s="28" t="s">
        <v>236</v>
      </c>
      <c r="C3" s="28" t="s">
        <v>87</v>
      </c>
      <c r="D3" s="28" t="s">
        <v>237</v>
      </c>
    </row>
    <row r="4" spans="1:4" x14ac:dyDescent="0.25">
      <c r="A4" s="28">
        <v>1</v>
      </c>
      <c r="B4" s="28" t="s">
        <v>238</v>
      </c>
      <c r="C4" s="28"/>
      <c r="D4" s="28"/>
    </row>
    <row r="5" spans="1:4" x14ac:dyDescent="0.25">
      <c r="A5" s="28">
        <v>2</v>
      </c>
      <c r="B5" s="28"/>
      <c r="C5" s="28"/>
      <c r="D5" s="28"/>
    </row>
    <row r="6" spans="1:4" x14ac:dyDescent="0.25">
      <c r="A6" s="28">
        <v>3</v>
      </c>
      <c r="B6" s="28"/>
      <c r="C6" s="28"/>
      <c r="D6" s="28"/>
    </row>
    <row r="7" spans="1:4" x14ac:dyDescent="0.25">
      <c r="A7" s="28">
        <v>4</v>
      </c>
      <c r="B7" s="28"/>
      <c r="C7" s="28"/>
      <c r="D7" s="28"/>
    </row>
    <row r="8" spans="1:4" x14ac:dyDescent="0.25">
      <c r="A8" s="28">
        <v>5</v>
      </c>
      <c r="B8" s="28"/>
      <c r="C8" s="28"/>
      <c r="D8" s="28"/>
    </row>
    <row r="9" spans="1:4" x14ac:dyDescent="0.25">
      <c r="A9" s="28">
        <v>6</v>
      </c>
      <c r="B9" s="28"/>
      <c r="C9" s="28"/>
      <c r="D9" s="28"/>
    </row>
    <row r="10" spans="1:4" x14ac:dyDescent="0.25">
      <c r="A10" s="28">
        <v>7</v>
      </c>
      <c r="B10" s="28"/>
      <c r="C10" s="28"/>
      <c r="D10" s="28"/>
    </row>
    <row r="11" spans="1:4" x14ac:dyDescent="0.25">
      <c r="A11" s="28">
        <v>8</v>
      </c>
      <c r="B11" s="28"/>
      <c r="C11" s="28"/>
      <c r="D11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10" zoomScale="85" zoomScaleNormal="85" workbookViewId="0">
      <selection activeCell="D34" sqref="A1:XFD1048576"/>
    </sheetView>
  </sheetViews>
  <sheetFormatPr defaultRowHeight="15" x14ac:dyDescent="0.25"/>
  <cols>
    <col min="1" max="1" width="10.5703125" customWidth="1"/>
    <col min="2" max="3" width="17.5703125" customWidth="1"/>
    <col min="4" max="4" width="19.7109375" customWidth="1"/>
    <col min="5" max="5" width="21.7109375" customWidth="1"/>
    <col min="6" max="6" width="31" customWidth="1"/>
    <col min="7" max="7" width="34.140625" customWidth="1"/>
    <col min="11" max="11" width="20.42578125" customWidth="1"/>
    <col min="12" max="12" width="34" customWidth="1"/>
    <col min="13" max="13" width="20" customWidth="1"/>
    <col min="14" max="14" width="18.140625" customWidth="1"/>
    <col min="15" max="15" width="23.42578125" customWidth="1"/>
    <col min="16" max="16" width="18.28515625" customWidth="1"/>
    <col min="17" max="17" width="16.7109375" customWidth="1"/>
  </cols>
  <sheetData>
    <row r="1" spans="1:14" x14ac:dyDescent="0.25">
      <c r="A1" s="3" t="s">
        <v>2</v>
      </c>
      <c r="B1" s="1" t="s">
        <v>0</v>
      </c>
      <c r="C1" s="1"/>
      <c r="D1" s="3" t="s">
        <v>1</v>
      </c>
      <c r="E1" s="3" t="s">
        <v>6</v>
      </c>
      <c r="F1" s="3" t="s">
        <v>92</v>
      </c>
      <c r="G1" s="3" t="s">
        <v>4</v>
      </c>
      <c r="H1" s="3" t="s">
        <v>165</v>
      </c>
      <c r="L1" s="28" t="s">
        <v>167</v>
      </c>
      <c r="M1" s="29">
        <f>H27</f>
        <v>0</v>
      </c>
      <c r="N1" s="28" t="s">
        <v>165</v>
      </c>
    </row>
    <row r="2" spans="1:14" x14ac:dyDescent="0.25">
      <c r="A2" s="4">
        <v>0</v>
      </c>
      <c r="B2" s="6" t="s">
        <v>166</v>
      </c>
      <c r="C2" s="6"/>
      <c r="D2" s="5" t="s">
        <v>17</v>
      </c>
      <c r="E2" s="5"/>
      <c r="F2" s="5">
        <v>1</v>
      </c>
      <c r="G2" s="5">
        <v>1</v>
      </c>
      <c r="H2" s="5">
        <v>8</v>
      </c>
      <c r="L2" s="28" t="s">
        <v>170</v>
      </c>
      <c r="M2" s="31">
        <f>(M1*20000)/1000000</f>
        <v>0</v>
      </c>
      <c r="N2" s="28" t="s">
        <v>169</v>
      </c>
    </row>
    <row r="3" spans="1:14" x14ac:dyDescent="0.25">
      <c r="A3" s="4">
        <v>1</v>
      </c>
      <c r="B3" s="6" t="s">
        <v>304</v>
      </c>
      <c r="C3" s="6"/>
      <c r="D3" s="5" t="s">
        <v>3</v>
      </c>
      <c r="E3" s="5" t="s">
        <v>7</v>
      </c>
      <c r="F3" s="5">
        <v>1454408654</v>
      </c>
      <c r="G3" s="5" t="s">
        <v>5</v>
      </c>
      <c r="H3" s="5">
        <v>8</v>
      </c>
      <c r="L3" s="28" t="s">
        <v>177</v>
      </c>
      <c r="M3" s="32">
        <f>M2*31</f>
        <v>0</v>
      </c>
      <c r="N3" s="28" t="s">
        <v>169</v>
      </c>
    </row>
    <row r="4" spans="1:14" x14ac:dyDescent="0.25">
      <c r="A4" s="4">
        <v>2</v>
      </c>
      <c r="B4" s="6" t="s">
        <v>305</v>
      </c>
      <c r="C4" s="6"/>
      <c r="D4" s="5" t="s">
        <v>91</v>
      </c>
      <c r="E4" s="5"/>
      <c r="F4" s="5" t="s">
        <v>138</v>
      </c>
      <c r="G4" s="5" t="s">
        <v>20</v>
      </c>
      <c r="H4" s="5">
        <v>2</v>
      </c>
      <c r="L4" s="28" t="s">
        <v>168</v>
      </c>
      <c r="M4" s="29">
        <f>(M2*366)</f>
        <v>0</v>
      </c>
      <c r="N4" s="28" t="s">
        <v>171</v>
      </c>
    </row>
    <row r="5" spans="1:14" x14ac:dyDescent="0.25">
      <c r="A5" s="4">
        <v>3</v>
      </c>
      <c r="B5" s="6" t="s">
        <v>137</v>
      </c>
      <c r="C5" s="6"/>
      <c r="D5" s="5" t="s">
        <v>91</v>
      </c>
      <c r="E5" s="5"/>
      <c r="F5" s="5">
        <v>35</v>
      </c>
      <c r="G5" s="5" t="s">
        <v>20</v>
      </c>
      <c r="H5" s="5">
        <v>2</v>
      </c>
      <c r="L5" s="28" t="s">
        <v>176</v>
      </c>
      <c r="M5" s="29">
        <f>(M4*2000)/1000</f>
        <v>0</v>
      </c>
      <c r="N5" s="28" t="s">
        <v>175</v>
      </c>
    </row>
    <row r="6" spans="1:14" x14ac:dyDescent="0.25">
      <c r="A6" s="4">
        <v>4</v>
      </c>
      <c r="B6" s="6" t="s">
        <v>19</v>
      </c>
      <c r="C6" s="6"/>
      <c r="D6" s="5"/>
      <c r="E6" s="5"/>
      <c r="F6" s="5"/>
      <c r="G6" s="5"/>
      <c r="H6" s="5"/>
      <c r="L6" s="23"/>
      <c r="M6" s="23"/>
      <c r="N6" s="23"/>
    </row>
    <row r="7" spans="1:14" x14ac:dyDescent="0.25">
      <c r="A7" s="4">
        <v>5</v>
      </c>
      <c r="B7" s="6" t="s">
        <v>302</v>
      </c>
      <c r="C7" s="6"/>
      <c r="D7" s="5"/>
      <c r="E7" s="5"/>
      <c r="F7" s="5"/>
      <c r="G7" s="5"/>
      <c r="H7" s="5"/>
    </row>
    <row r="8" spans="1:14" x14ac:dyDescent="0.25">
      <c r="A8" s="4">
        <v>6</v>
      </c>
      <c r="B8" s="36" t="s">
        <v>144</v>
      </c>
      <c r="C8" s="37"/>
      <c r="D8" s="37"/>
      <c r="E8" s="37"/>
      <c r="F8" s="37"/>
      <c r="G8" s="37"/>
      <c r="H8" s="37"/>
      <c r="L8" s="30"/>
    </row>
    <row r="9" spans="1:14" x14ac:dyDescent="0.25">
      <c r="A9" s="4">
        <v>7</v>
      </c>
      <c r="B9" s="36" t="s">
        <v>145</v>
      </c>
      <c r="C9" s="37"/>
      <c r="D9" s="37"/>
      <c r="E9" s="37"/>
      <c r="F9" s="37"/>
      <c r="G9" s="37"/>
      <c r="H9" s="37"/>
      <c r="L9" s="44" t="s">
        <v>172</v>
      </c>
      <c r="M9" s="45">
        <f>(M1*1000) / 1000</f>
        <v>0</v>
      </c>
      <c r="N9" s="48" t="s">
        <v>239</v>
      </c>
    </row>
    <row r="10" spans="1:14" x14ac:dyDescent="0.25">
      <c r="A10" s="4">
        <v>8</v>
      </c>
      <c r="B10" s="36" t="s">
        <v>8</v>
      </c>
      <c r="C10" s="37"/>
      <c r="D10" s="37"/>
      <c r="E10" s="37"/>
      <c r="F10" s="37"/>
      <c r="G10" s="37"/>
      <c r="H10" s="37"/>
      <c r="L10" s="44"/>
      <c r="M10" s="46"/>
      <c r="N10" s="49"/>
    </row>
    <row r="11" spans="1:14" x14ac:dyDescent="0.25">
      <c r="A11" s="4">
        <v>9</v>
      </c>
      <c r="B11" s="38" t="s">
        <v>16</v>
      </c>
      <c r="C11" s="38"/>
      <c r="D11" s="39" t="s">
        <v>17</v>
      </c>
      <c r="E11" s="39"/>
      <c r="F11" s="39">
        <v>6546541</v>
      </c>
      <c r="G11" s="39" t="s">
        <v>143</v>
      </c>
      <c r="H11" s="39">
        <v>2</v>
      </c>
      <c r="L11" s="44"/>
      <c r="M11" s="47"/>
      <c r="N11" s="50"/>
    </row>
    <row r="12" spans="1:14" x14ac:dyDescent="0.25">
      <c r="A12" s="4">
        <v>10</v>
      </c>
      <c r="B12" s="38" t="s">
        <v>246</v>
      </c>
      <c r="C12" s="38"/>
      <c r="D12" s="39" t="s">
        <v>232</v>
      </c>
      <c r="E12" s="39"/>
      <c r="F12" s="39">
        <v>0</v>
      </c>
      <c r="G12" s="39" t="s">
        <v>244</v>
      </c>
      <c r="H12" s="39">
        <v>8</v>
      </c>
      <c r="L12" s="44" t="s">
        <v>173</v>
      </c>
      <c r="M12" s="45">
        <f>(M2*1000)/1000</f>
        <v>0</v>
      </c>
      <c r="N12" s="48" t="s">
        <v>171</v>
      </c>
    </row>
    <row r="13" spans="1:14" x14ac:dyDescent="0.25">
      <c r="A13" s="4">
        <v>11</v>
      </c>
      <c r="B13" s="42" t="s">
        <v>233</v>
      </c>
      <c r="C13" s="42"/>
      <c r="D13" s="42" t="s">
        <v>91</v>
      </c>
      <c r="E13" s="42" t="s">
        <v>245</v>
      </c>
      <c r="F13" s="42"/>
      <c r="G13" s="42"/>
      <c r="H13" s="42">
        <v>8</v>
      </c>
      <c r="L13" s="44"/>
      <c r="M13" s="47"/>
      <c r="N13" s="50"/>
    </row>
    <row r="14" spans="1:14" x14ac:dyDescent="0.25">
      <c r="A14" s="4">
        <v>12</v>
      </c>
      <c r="B14" s="43" t="s">
        <v>268</v>
      </c>
      <c r="C14" s="43"/>
      <c r="D14" s="42" t="s">
        <v>17</v>
      </c>
      <c r="E14" s="42" t="s">
        <v>7</v>
      </c>
      <c r="F14" s="42"/>
      <c r="G14" s="42"/>
      <c r="H14" s="42">
        <v>8</v>
      </c>
      <c r="L14" s="44" t="s">
        <v>174</v>
      </c>
      <c r="M14" s="45">
        <f>(M12*31)/1000</f>
        <v>0</v>
      </c>
      <c r="N14" s="48" t="s">
        <v>175</v>
      </c>
    </row>
    <row r="15" spans="1:14" x14ac:dyDescent="0.25">
      <c r="A15" s="4">
        <v>13</v>
      </c>
      <c r="B15" s="43" t="s">
        <v>15</v>
      </c>
      <c r="C15" s="43"/>
      <c r="D15" s="42" t="s">
        <v>17</v>
      </c>
      <c r="E15" s="42" t="s">
        <v>9</v>
      </c>
      <c r="F15" s="42"/>
      <c r="G15" s="42"/>
      <c r="H15" s="42">
        <v>8</v>
      </c>
      <c r="L15" s="44"/>
      <c r="M15" s="47"/>
      <c r="N15" s="50"/>
    </row>
    <row r="16" spans="1:14" x14ac:dyDescent="0.25">
      <c r="A16" s="4">
        <v>14</v>
      </c>
      <c r="B16" s="42" t="s">
        <v>10</v>
      </c>
      <c r="C16" s="42"/>
      <c r="D16" s="42" t="s">
        <v>91</v>
      </c>
      <c r="E16" s="42"/>
      <c r="F16" s="42"/>
      <c r="G16" s="42"/>
      <c r="H16" s="42"/>
    </row>
    <row r="17" spans="1:20" x14ac:dyDescent="0.25">
      <c r="A17" s="4">
        <v>15</v>
      </c>
      <c r="B17" s="42" t="s">
        <v>303</v>
      </c>
      <c r="C17" s="42"/>
      <c r="D17" s="42" t="s">
        <v>17</v>
      </c>
      <c r="E17" s="42"/>
      <c r="F17" s="42"/>
      <c r="G17" s="42"/>
      <c r="H17" s="42"/>
    </row>
    <row r="18" spans="1:20" x14ac:dyDescent="0.25">
      <c r="A18" s="4">
        <v>16</v>
      </c>
      <c r="B18" s="40" t="s">
        <v>269</v>
      </c>
      <c r="C18" s="40"/>
      <c r="D18" s="41" t="s">
        <v>91</v>
      </c>
      <c r="E18" s="41"/>
      <c r="F18" s="41">
        <v>3</v>
      </c>
      <c r="G18" s="41"/>
      <c r="H18" s="41">
        <v>2</v>
      </c>
    </row>
    <row r="19" spans="1:20" x14ac:dyDescent="0.25">
      <c r="A19" s="4">
        <v>17</v>
      </c>
      <c r="B19" s="40" t="s">
        <v>13</v>
      </c>
      <c r="C19" s="40"/>
      <c r="D19" s="41" t="s">
        <v>91</v>
      </c>
      <c r="E19" s="41"/>
      <c r="F19" s="41">
        <v>1</v>
      </c>
      <c r="G19" s="41" t="s">
        <v>243</v>
      </c>
      <c r="H19" s="41">
        <v>2</v>
      </c>
    </row>
    <row r="20" spans="1:20" x14ac:dyDescent="0.25">
      <c r="A20" s="4">
        <v>18</v>
      </c>
      <c r="B20" s="40" t="s">
        <v>270</v>
      </c>
      <c r="C20" s="40"/>
      <c r="D20" s="41" t="s">
        <v>91</v>
      </c>
      <c r="E20" s="41"/>
      <c r="F20" s="41">
        <v>31</v>
      </c>
      <c r="G20" s="41"/>
      <c r="H20" s="41">
        <v>2</v>
      </c>
      <c r="L20" s="44" t="s">
        <v>240</v>
      </c>
      <c r="M20" s="45">
        <f>(M1*2000) / 1000</f>
        <v>0</v>
      </c>
      <c r="N20" s="48" t="s">
        <v>239</v>
      </c>
    </row>
    <row r="21" spans="1:20" x14ac:dyDescent="0.25">
      <c r="A21" s="4">
        <v>19</v>
      </c>
      <c r="B21" s="36" t="s">
        <v>14</v>
      </c>
      <c r="C21" s="37" t="s">
        <v>91</v>
      </c>
      <c r="D21" s="37" t="s">
        <v>91</v>
      </c>
      <c r="E21" s="37">
        <v>31</v>
      </c>
      <c r="F21" s="37"/>
      <c r="G21" s="37"/>
      <c r="H21" s="37">
        <v>25</v>
      </c>
      <c r="L21" s="44"/>
      <c r="M21" s="47"/>
      <c r="N21" s="50"/>
      <c r="O21" s="32"/>
    </row>
    <row r="22" spans="1:20" x14ac:dyDescent="0.25">
      <c r="A22" s="4">
        <v>20</v>
      </c>
      <c r="B22" s="36" t="s">
        <v>140</v>
      </c>
      <c r="C22" s="37" t="s">
        <v>54</v>
      </c>
      <c r="D22" s="37" t="s">
        <v>54</v>
      </c>
      <c r="E22" s="37" t="s">
        <v>230</v>
      </c>
      <c r="F22" s="37" t="s">
        <v>164</v>
      </c>
      <c r="G22" s="37"/>
      <c r="H22" s="37"/>
      <c r="L22" s="44" t="s">
        <v>241</v>
      </c>
      <c r="M22" s="45">
        <f>(M2*2000)/1000</f>
        <v>0</v>
      </c>
      <c r="N22" s="48" t="s">
        <v>171</v>
      </c>
    </row>
    <row r="23" spans="1:20" x14ac:dyDescent="0.25">
      <c r="A23" s="4">
        <v>21</v>
      </c>
      <c r="B23" s="40" t="s">
        <v>308</v>
      </c>
      <c r="C23" s="40"/>
      <c r="D23" s="41"/>
      <c r="E23" s="41"/>
      <c r="F23" s="41"/>
      <c r="G23" s="41"/>
      <c r="H23" s="41"/>
      <c r="L23" s="44"/>
      <c r="M23" s="47"/>
      <c r="N23" s="50"/>
    </row>
    <row r="24" spans="1:20" x14ac:dyDescent="0.25">
      <c r="A24" s="4">
        <v>22</v>
      </c>
      <c r="B24" s="33" t="s">
        <v>271</v>
      </c>
      <c r="C24" s="33" t="s">
        <v>248</v>
      </c>
      <c r="D24" s="24" t="s">
        <v>256</v>
      </c>
      <c r="E24" s="24"/>
      <c r="F24" s="24"/>
      <c r="G24" s="24"/>
      <c r="H24" s="24"/>
      <c r="L24" s="44" t="s">
        <v>242</v>
      </c>
      <c r="M24" s="45">
        <f>(M22*31)/1000</f>
        <v>0</v>
      </c>
      <c r="N24" s="48" t="s">
        <v>175</v>
      </c>
    </row>
    <row r="25" spans="1:20" x14ac:dyDescent="0.25">
      <c r="A25" s="4">
        <v>23</v>
      </c>
      <c r="B25" s="33" t="s">
        <v>272</v>
      </c>
      <c r="C25" s="33" t="s">
        <v>247</v>
      </c>
      <c r="D25" s="24" t="s">
        <v>256</v>
      </c>
      <c r="E25" s="24"/>
      <c r="F25" s="24"/>
      <c r="G25" s="34"/>
      <c r="H25" s="24"/>
      <c r="L25" s="44"/>
      <c r="M25" s="47"/>
      <c r="N25" s="50"/>
    </row>
    <row r="26" spans="1:20" x14ac:dyDescent="0.25">
      <c r="A26" s="4">
        <v>24</v>
      </c>
      <c r="B26" s="33" t="s">
        <v>273</v>
      </c>
      <c r="C26" s="33" t="s">
        <v>301</v>
      </c>
      <c r="D26" s="24" t="s">
        <v>256</v>
      </c>
      <c r="E26" s="24"/>
      <c r="F26" s="24"/>
      <c r="G26" s="24"/>
      <c r="H26" s="24"/>
    </row>
    <row r="27" spans="1:20" x14ac:dyDescent="0.25">
      <c r="A27" s="4">
        <v>25</v>
      </c>
      <c r="B27" s="33" t="s">
        <v>274</v>
      </c>
      <c r="C27" s="33" t="s">
        <v>264</v>
      </c>
      <c r="D27" s="24" t="s">
        <v>256</v>
      </c>
      <c r="E27" s="24"/>
      <c r="F27" s="24"/>
      <c r="G27" s="34"/>
      <c r="H27" s="24"/>
    </row>
    <row r="28" spans="1:20" x14ac:dyDescent="0.25">
      <c r="A28" s="4">
        <v>26</v>
      </c>
      <c r="B28" s="33" t="s">
        <v>275</v>
      </c>
      <c r="C28" s="33" t="s">
        <v>265</v>
      </c>
      <c r="D28" s="24" t="s">
        <v>256</v>
      </c>
      <c r="E28" s="24"/>
      <c r="F28" s="24"/>
      <c r="G28" s="24"/>
      <c r="H28" s="24"/>
    </row>
    <row r="29" spans="1:20" x14ac:dyDescent="0.25">
      <c r="A29" s="4">
        <v>27</v>
      </c>
      <c r="B29" s="33" t="s">
        <v>276</v>
      </c>
      <c r="C29" s="33"/>
      <c r="D29" s="24"/>
      <c r="E29" s="24"/>
      <c r="F29" s="24"/>
      <c r="G29" s="34"/>
      <c r="H29" s="24"/>
    </row>
    <row r="30" spans="1:20" x14ac:dyDescent="0.25">
      <c r="A30" s="4">
        <v>28</v>
      </c>
      <c r="B30" s="33" t="s">
        <v>277</v>
      </c>
      <c r="C30" s="33" t="s">
        <v>257</v>
      </c>
      <c r="D30" s="24" t="s">
        <v>232</v>
      </c>
      <c r="E30" s="24"/>
      <c r="F30" s="24">
        <v>11111111</v>
      </c>
      <c r="G30" s="24"/>
      <c r="H30" s="24"/>
    </row>
    <row r="31" spans="1:20" x14ac:dyDescent="0.25">
      <c r="A31" s="4">
        <v>29</v>
      </c>
      <c r="B31" s="33" t="s">
        <v>278</v>
      </c>
      <c r="C31" s="33" t="s">
        <v>255</v>
      </c>
      <c r="D31" s="24" t="s">
        <v>232</v>
      </c>
      <c r="E31" s="24"/>
      <c r="F31" s="24">
        <v>11111111</v>
      </c>
      <c r="G31" s="34"/>
      <c r="H31" s="24"/>
    </row>
    <row r="32" spans="1:20" x14ac:dyDescent="0.25">
      <c r="A32" s="4">
        <v>30</v>
      </c>
      <c r="B32" s="33" t="s">
        <v>279</v>
      </c>
      <c r="C32" s="33" t="s">
        <v>249</v>
      </c>
      <c r="D32" s="24" t="s">
        <v>232</v>
      </c>
      <c r="E32" s="24"/>
      <c r="F32" s="24">
        <v>11111111</v>
      </c>
      <c r="G32" s="24"/>
      <c r="H32" s="24"/>
      <c r="J32" s="35"/>
      <c r="S32" s="35"/>
      <c r="T32" s="35"/>
    </row>
    <row r="33" spans="1:20" x14ac:dyDescent="0.25">
      <c r="A33" s="4">
        <v>31</v>
      </c>
      <c r="B33" s="33" t="s">
        <v>280</v>
      </c>
      <c r="C33" s="24"/>
      <c r="D33" s="24"/>
      <c r="E33" s="24"/>
      <c r="F33" s="24"/>
      <c r="G33" s="34"/>
      <c r="H33" s="24"/>
      <c r="J33" s="35"/>
      <c r="S33" s="35"/>
      <c r="T33" s="35"/>
    </row>
    <row r="34" spans="1:20" x14ac:dyDescent="0.25">
      <c r="A34" s="4">
        <v>32</v>
      </c>
      <c r="B34" s="33" t="s">
        <v>281</v>
      </c>
      <c r="C34" s="33"/>
      <c r="D34" s="24"/>
      <c r="E34" s="24"/>
      <c r="F34" s="24"/>
      <c r="G34" s="24"/>
      <c r="H34" s="24"/>
      <c r="J34" s="35"/>
      <c r="S34" s="35"/>
      <c r="T34" s="35"/>
    </row>
    <row r="35" spans="1:20" x14ac:dyDescent="0.25">
      <c r="A35" s="4">
        <v>33</v>
      </c>
      <c r="B35" s="33" t="s">
        <v>282</v>
      </c>
      <c r="C35" s="33" t="s">
        <v>266</v>
      </c>
      <c r="D35" s="24" t="s">
        <v>256</v>
      </c>
      <c r="E35" s="24"/>
      <c r="F35" s="24"/>
      <c r="G35" s="34"/>
      <c r="H35" s="24"/>
      <c r="J35" s="35"/>
      <c r="S35" s="35"/>
      <c r="T35" s="35"/>
    </row>
    <row r="36" spans="1:20" x14ac:dyDescent="0.25">
      <c r="A36" s="4">
        <v>34</v>
      </c>
      <c r="B36" s="33" t="s">
        <v>283</v>
      </c>
      <c r="C36" s="33" t="s">
        <v>267</v>
      </c>
      <c r="D36" s="24" t="s">
        <v>256</v>
      </c>
      <c r="E36" s="24"/>
      <c r="F36" s="24"/>
      <c r="G36" s="24"/>
      <c r="H36" s="24"/>
      <c r="J36" s="35"/>
      <c r="S36" s="35"/>
      <c r="T36" s="35"/>
    </row>
    <row r="37" spans="1:20" x14ac:dyDescent="0.25">
      <c r="A37" s="4">
        <v>35</v>
      </c>
      <c r="B37" s="33" t="s">
        <v>284</v>
      </c>
      <c r="C37" s="33" t="s">
        <v>306</v>
      </c>
      <c r="D37" s="24" t="s">
        <v>256</v>
      </c>
      <c r="E37" s="24"/>
      <c r="F37" s="24"/>
      <c r="G37" s="34"/>
      <c r="H37" s="24"/>
      <c r="J37" s="35"/>
      <c r="S37" s="35"/>
      <c r="T37" s="35"/>
    </row>
    <row r="38" spans="1:20" x14ac:dyDescent="0.25">
      <c r="A38" s="4">
        <v>36</v>
      </c>
      <c r="B38" s="33" t="s">
        <v>285</v>
      </c>
      <c r="C38" s="33" t="s">
        <v>307</v>
      </c>
      <c r="D38" s="24" t="s">
        <v>256</v>
      </c>
      <c r="E38" s="24"/>
      <c r="F38" s="24"/>
      <c r="G38" s="24"/>
      <c r="H38" s="24"/>
    </row>
    <row r="39" spans="1:20" x14ac:dyDescent="0.25">
      <c r="A39" s="4">
        <v>37</v>
      </c>
      <c r="B39" s="6" t="s">
        <v>286</v>
      </c>
      <c r="C39" s="6" t="s">
        <v>250</v>
      </c>
      <c r="D39" s="5" t="s">
        <v>232</v>
      </c>
      <c r="E39" s="5"/>
      <c r="F39" s="5"/>
      <c r="G39" s="13"/>
      <c r="H39" s="5"/>
    </row>
    <row r="40" spans="1:20" x14ac:dyDescent="0.25">
      <c r="A40" s="4">
        <v>38</v>
      </c>
      <c r="B40" s="6" t="s">
        <v>287</v>
      </c>
      <c r="C40" s="6" t="s">
        <v>258</v>
      </c>
      <c r="D40" s="5" t="s">
        <v>232</v>
      </c>
      <c r="E40" s="5"/>
      <c r="F40" s="5"/>
      <c r="G40" s="5"/>
      <c r="H40" s="5"/>
    </row>
    <row r="41" spans="1:20" x14ac:dyDescent="0.25">
      <c r="A41" s="4">
        <v>39</v>
      </c>
      <c r="B41" s="6" t="s">
        <v>288</v>
      </c>
      <c r="C41" s="6" t="s">
        <v>261</v>
      </c>
      <c r="D41" s="5" t="s">
        <v>232</v>
      </c>
      <c r="E41" s="5"/>
      <c r="F41" s="5"/>
      <c r="G41" s="5"/>
      <c r="H41" s="5"/>
    </row>
    <row r="42" spans="1:20" x14ac:dyDescent="0.25">
      <c r="A42" s="4">
        <v>40</v>
      </c>
      <c r="B42" s="6" t="s">
        <v>289</v>
      </c>
      <c r="C42" s="6" t="s">
        <v>262</v>
      </c>
      <c r="D42" s="5" t="s">
        <v>232</v>
      </c>
      <c r="E42" s="5"/>
      <c r="F42" s="5"/>
      <c r="G42" s="5"/>
      <c r="H42" s="5"/>
    </row>
    <row r="43" spans="1:20" x14ac:dyDescent="0.25">
      <c r="A43" s="4">
        <v>41</v>
      </c>
      <c r="B43" s="6" t="s">
        <v>290</v>
      </c>
      <c r="C43" s="6" t="s">
        <v>259</v>
      </c>
      <c r="D43" s="5" t="s">
        <v>232</v>
      </c>
      <c r="E43" s="5"/>
      <c r="F43" s="5"/>
      <c r="G43" s="5"/>
      <c r="H43" s="5"/>
    </row>
    <row r="44" spans="1:20" x14ac:dyDescent="0.25">
      <c r="A44" s="4">
        <v>42</v>
      </c>
      <c r="B44" s="6" t="s">
        <v>291</v>
      </c>
      <c r="C44" s="6" t="s">
        <v>260</v>
      </c>
      <c r="D44" s="5" t="s">
        <v>232</v>
      </c>
      <c r="E44" s="5"/>
      <c r="F44" s="5"/>
      <c r="G44" s="13"/>
      <c r="H44" s="5"/>
    </row>
    <row r="45" spans="1:20" x14ac:dyDescent="0.25">
      <c r="A45" s="4">
        <v>43</v>
      </c>
      <c r="B45" s="6" t="s">
        <v>292</v>
      </c>
      <c r="C45" s="6" t="s">
        <v>251</v>
      </c>
      <c r="D45" s="5" t="s">
        <v>232</v>
      </c>
      <c r="E45" s="5"/>
      <c r="F45" s="5"/>
      <c r="G45" s="5"/>
      <c r="H45" s="5"/>
    </row>
    <row r="46" spans="1:20" x14ac:dyDescent="0.25">
      <c r="A46" s="4">
        <v>44</v>
      </c>
      <c r="B46" s="6" t="s">
        <v>293</v>
      </c>
      <c r="C46" s="6" t="s">
        <v>254</v>
      </c>
      <c r="D46" s="5" t="s">
        <v>232</v>
      </c>
      <c r="E46" s="5"/>
      <c r="F46" s="5"/>
      <c r="G46" s="5"/>
      <c r="H46" s="5"/>
    </row>
    <row r="47" spans="1:20" x14ac:dyDescent="0.25">
      <c r="A47" s="4">
        <v>45</v>
      </c>
      <c r="B47" s="6" t="s">
        <v>294</v>
      </c>
      <c r="C47" s="6" t="s">
        <v>253</v>
      </c>
      <c r="D47" s="5" t="s">
        <v>232</v>
      </c>
      <c r="E47" s="5"/>
      <c r="F47" s="5"/>
      <c r="G47" s="5"/>
      <c r="H47" s="5"/>
    </row>
    <row r="48" spans="1:20" x14ac:dyDescent="0.25">
      <c r="A48" s="4">
        <v>46</v>
      </c>
      <c r="B48" s="6" t="s">
        <v>295</v>
      </c>
      <c r="C48" s="6" t="s">
        <v>252</v>
      </c>
      <c r="D48" s="5" t="s">
        <v>232</v>
      </c>
      <c r="E48" s="5"/>
      <c r="F48" s="5"/>
      <c r="G48" s="5"/>
      <c r="H48" s="5"/>
    </row>
    <row r="49" spans="1:8" x14ac:dyDescent="0.25">
      <c r="A49" s="4">
        <v>47</v>
      </c>
      <c r="B49" s="6" t="s">
        <v>296</v>
      </c>
      <c r="C49" s="6" t="s">
        <v>263</v>
      </c>
      <c r="D49" s="5" t="s">
        <v>232</v>
      </c>
      <c r="E49" s="5"/>
      <c r="F49" s="5"/>
      <c r="G49" s="13"/>
      <c r="H49" s="5"/>
    </row>
    <row r="50" spans="1:8" x14ac:dyDescent="0.25">
      <c r="A50" s="4">
        <v>48</v>
      </c>
      <c r="B50" s="6" t="s">
        <v>297</v>
      </c>
      <c r="C50" s="5"/>
      <c r="D50" s="5" t="s">
        <v>232</v>
      </c>
      <c r="E50" s="5"/>
      <c r="F50" s="5"/>
      <c r="G50" s="5"/>
      <c r="H50" s="5"/>
    </row>
    <row r="51" spans="1:8" x14ac:dyDescent="0.25">
      <c r="A51" s="4">
        <v>49</v>
      </c>
      <c r="B51" s="6" t="s">
        <v>298</v>
      </c>
      <c r="C51" s="5"/>
      <c r="D51" s="5" t="s">
        <v>232</v>
      </c>
      <c r="E51" s="5"/>
      <c r="F51" s="5"/>
      <c r="G51" s="5"/>
      <c r="H51" s="5"/>
    </row>
    <row r="52" spans="1:8" x14ac:dyDescent="0.25">
      <c r="A52" s="4">
        <v>50</v>
      </c>
      <c r="B52" s="6" t="s">
        <v>299</v>
      </c>
      <c r="C52" s="5"/>
      <c r="D52" s="5" t="s">
        <v>232</v>
      </c>
      <c r="E52" s="5"/>
      <c r="F52" s="5"/>
      <c r="G52" s="5"/>
      <c r="H52" s="5"/>
    </row>
    <row r="53" spans="1:8" x14ac:dyDescent="0.25">
      <c r="A53" s="4">
        <v>51</v>
      </c>
      <c r="B53" s="6" t="s">
        <v>300</v>
      </c>
      <c r="C53" s="5"/>
      <c r="D53" s="5" t="s">
        <v>232</v>
      </c>
      <c r="E53" s="5"/>
      <c r="F53" s="5"/>
      <c r="G53" s="5"/>
      <c r="H53" s="5"/>
    </row>
  </sheetData>
  <mergeCells count="18">
    <mergeCell ref="L22:L23"/>
    <mergeCell ref="M22:M23"/>
    <mergeCell ref="N22:N23"/>
    <mergeCell ref="L24:L25"/>
    <mergeCell ref="M24:M25"/>
    <mergeCell ref="N24:N25"/>
    <mergeCell ref="L14:L15"/>
    <mergeCell ref="M14:M15"/>
    <mergeCell ref="N14:N15"/>
    <mergeCell ref="L20:L21"/>
    <mergeCell ref="M20:M21"/>
    <mergeCell ref="N20:N21"/>
    <mergeCell ref="L9:L11"/>
    <mergeCell ref="M9:M11"/>
    <mergeCell ref="N9:N11"/>
    <mergeCell ref="L12:L13"/>
    <mergeCell ref="M12:M13"/>
    <mergeCell ref="N12:N1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5" zoomScaleNormal="85" workbookViewId="0">
      <selection activeCell="B26" sqref="B26"/>
    </sheetView>
  </sheetViews>
  <sheetFormatPr defaultRowHeight="15" x14ac:dyDescent="0.25"/>
  <cols>
    <col min="1" max="1" width="10.5703125" customWidth="1"/>
    <col min="2" max="2" width="17.5703125" customWidth="1"/>
    <col min="3" max="3" width="21.7109375" customWidth="1"/>
    <col min="4" max="4" width="19.7109375" customWidth="1"/>
    <col min="5" max="5" width="31" customWidth="1"/>
    <col min="6" max="6" width="34.140625" customWidth="1"/>
    <col min="10" max="10" width="20.42578125" customWidth="1"/>
    <col min="11" max="11" width="34" customWidth="1"/>
    <col min="12" max="12" width="20" customWidth="1"/>
    <col min="13" max="13" width="18.140625" customWidth="1"/>
    <col min="14" max="14" width="23.42578125" customWidth="1"/>
    <col min="15" max="15" width="18.28515625" customWidth="1"/>
    <col min="16" max="16" width="16.7109375" customWidth="1"/>
  </cols>
  <sheetData>
    <row r="1" spans="1:13" x14ac:dyDescent="0.25">
      <c r="A1" s="3" t="s">
        <v>2</v>
      </c>
      <c r="B1" s="1" t="s">
        <v>0</v>
      </c>
      <c r="C1" s="3" t="s">
        <v>6</v>
      </c>
      <c r="D1" s="3" t="s">
        <v>1</v>
      </c>
      <c r="E1" s="3" t="s">
        <v>92</v>
      </c>
      <c r="F1" s="3" t="s">
        <v>4</v>
      </c>
      <c r="G1" s="3" t="s">
        <v>165</v>
      </c>
      <c r="K1" s="28" t="s">
        <v>167</v>
      </c>
      <c r="L1" s="29">
        <f>G24</f>
        <v>0</v>
      </c>
      <c r="M1" s="28" t="s">
        <v>165</v>
      </c>
    </row>
    <row r="2" spans="1:13" x14ac:dyDescent="0.25">
      <c r="A2" s="4">
        <v>0</v>
      </c>
      <c r="B2" s="6" t="s">
        <v>166</v>
      </c>
      <c r="C2" s="5"/>
      <c r="D2" s="5" t="s">
        <v>17</v>
      </c>
      <c r="E2" s="5">
        <v>1</v>
      </c>
      <c r="F2" s="5">
        <v>1</v>
      </c>
      <c r="G2" s="5">
        <v>8</v>
      </c>
      <c r="K2" s="28" t="s">
        <v>170</v>
      </c>
      <c r="L2" s="31">
        <f>(L1*20000)/1000000</f>
        <v>0</v>
      </c>
      <c r="M2" s="28" t="s">
        <v>169</v>
      </c>
    </row>
    <row r="3" spans="1:13" x14ac:dyDescent="0.25">
      <c r="A3" s="4">
        <v>1</v>
      </c>
      <c r="B3" s="6" t="s">
        <v>317</v>
      </c>
      <c r="C3" s="5" t="s">
        <v>7</v>
      </c>
      <c r="D3" s="5" t="s">
        <v>232</v>
      </c>
      <c r="E3" s="5">
        <v>1454408654</v>
      </c>
      <c r="F3" s="5" t="s">
        <v>5</v>
      </c>
      <c r="G3" s="5">
        <v>8</v>
      </c>
      <c r="K3" s="28" t="s">
        <v>177</v>
      </c>
      <c r="L3" s="32">
        <f>L2*31</f>
        <v>0</v>
      </c>
      <c r="M3" s="28" t="s">
        <v>169</v>
      </c>
    </row>
    <row r="4" spans="1:13" x14ac:dyDescent="0.25">
      <c r="A4" s="4">
        <v>2</v>
      </c>
      <c r="B4" s="6" t="s">
        <v>318</v>
      </c>
      <c r="C4" s="5" t="s">
        <v>7</v>
      </c>
      <c r="D4" s="5" t="s">
        <v>232</v>
      </c>
      <c r="E4" s="5" t="s">
        <v>138</v>
      </c>
      <c r="F4" s="5" t="s">
        <v>20</v>
      </c>
      <c r="G4" s="5">
        <v>2</v>
      </c>
      <c r="K4" s="28" t="s">
        <v>168</v>
      </c>
      <c r="L4" s="29">
        <f>(L2*366)</f>
        <v>0</v>
      </c>
      <c r="M4" s="28" t="s">
        <v>171</v>
      </c>
    </row>
    <row r="5" spans="1:13" x14ac:dyDescent="0.25">
      <c r="A5" s="4">
        <v>3</v>
      </c>
      <c r="B5" s="6" t="s">
        <v>361</v>
      </c>
      <c r="C5" s="5"/>
      <c r="D5" s="5" t="s">
        <v>54</v>
      </c>
      <c r="E5" s="5" t="s">
        <v>362</v>
      </c>
      <c r="F5" s="5" t="s">
        <v>362</v>
      </c>
      <c r="G5" s="5">
        <v>1</v>
      </c>
      <c r="K5" s="28" t="s">
        <v>176</v>
      </c>
      <c r="L5" s="29">
        <f>(L4*2000)/1000</f>
        <v>0</v>
      </c>
      <c r="M5" s="28" t="s">
        <v>175</v>
      </c>
    </row>
    <row r="6" spans="1:13" x14ac:dyDescent="0.25">
      <c r="A6" s="4">
        <v>4</v>
      </c>
      <c r="B6" s="6" t="s">
        <v>319</v>
      </c>
      <c r="C6" s="5"/>
      <c r="D6" s="5"/>
      <c r="E6" s="5">
        <v>35</v>
      </c>
      <c r="F6" s="5" t="s">
        <v>20</v>
      </c>
      <c r="G6" s="5">
        <v>2</v>
      </c>
      <c r="K6" s="23"/>
      <c r="L6" s="23"/>
      <c r="M6" s="23"/>
    </row>
    <row r="7" spans="1:13" x14ac:dyDescent="0.25">
      <c r="A7" s="4">
        <v>5</v>
      </c>
      <c r="B7" s="6" t="s">
        <v>320</v>
      </c>
      <c r="C7" s="5"/>
      <c r="D7" s="5"/>
      <c r="E7" s="5"/>
      <c r="F7" s="5"/>
      <c r="G7" s="5"/>
    </row>
    <row r="8" spans="1:13" x14ac:dyDescent="0.25">
      <c r="A8" s="4">
        <v>6</v>
      </c>
      <c r="B8" s="6" t="s">
        <v>321</v>
      </c>
      <c r="C8" s="5"/>
      <c r="D8" s="5"/>
      <c r="E8" s="5"/>
      <c r="F8" s="5"/>
      <c r="G8" s="5"/>
      <c r="K8" s="30"/>
    </row>
    <row r="9" spans="1:13" x14ac:dyDescent="0.25">
      <c r="A9" s="4">
        <v>7</v>
      </c>
      <c r="B9" s="40" t="s">
        <v>322</v>
      </c>
      <c r="C9" s="41" t="s">
        <v>11</v>
      </c>
      <c r="D9" s="41"/>
      <c r="E9" s="41"/>
      <c r="F9" s="41"/>
      <c r="G9" s="41"/>
      <c r="K9" s="44" t="s">
        <v>172</v>
      </c>
      <c r="L9" s="45">
        <f>(L1*1000) / 1000</f>
        <v>0</v>
      </c>
      <c r="M9" s="48" t="s">
        <v>239</v>
      </c>
    </row>
    <row r="10" spans="1:13" x14ac:dyDescent="0.25">
      <c r="A10" s="4">
        <v>8</v>
      </c>
      <c r="B10" s="40" t="s">
        <v>323</v>
      </c>
      <c r="C10" s="41" t="s">
        <v>11</v>
      </c>
      <c r="D10" s="41"/>
      <c r="E10" s="41"/>
      <c r="F10" s="41"/>
      <c r="G10" s="41"/>
      <c r="K10" s="44"/>
      <c r="L10" s="46"/>
      <c r="M10" s="49"/>
    </row>
    <row r="11" spans="1:13" x14ac:dyDescent="0.25">
      <c r="A11" s="4">
        <v>9</v>
      </c>
      <c r="B11" s="40" t="s">
        <v>324</v>
      </c>
      <c r="C11" s="41" t="s">
        <v>9</v>
      </c>
      <c r="D11" s="41"/>
      <c r="E11" s="41"/>
      <c r="F11" s="41"/>
      <c r="G11" s="41"/>
      <c r="K11" s="44"/>
      <c r="L11" s="47"/>
      <c r="M11" s="50"/>
    </row>
    <row r="12" spans="1:13" x14ac:dyDescent="0.25">
      <c r="A12" s="4">
        <v>10</v>
      </c>
      <c r="B12" s="41" t="s">
        <v>325</v>
      </c>
      <c r="C12" s="41" t="s">
        <v>11</v>
      </c>
      <c r="D12" s="41" t="s">
        <v>91</v>
      </c>
      <c r="E12" s="41"/>
      <c r="F12" s="41"/>
      <c r="G12" s="41"/>
      <c r="K12" s="44" t="s">
        <v>173</v>
      </c>
      <c r="L12" s="45">
        <f>(L2*1000)/1000</f>
        <v>0</v>
      </c>
      <c r="M12" s="48" t="s">
        <v>171</v>
      </c>
    </row>
    <row r="13" spans="1:13" x14ac:dyDescent="0.25">
      <c r="A13" s="4">
        <v>11</v>
      </c>
      <c r="B13" s="52" t="s">
        <v>326</v>
      </c>
      <c r="C13" s="53"/>
      <c r="D13" s="53" t="s">
        <v>91</v>
      </c>
      <c r="E13" s="53">
        <v>3</v>
      </c>
      <c r="F13" s="53"/>
      <c r="G13" s="53">
        <v>2</v>
      </c>
      <c r="K13" s="44"/>
      <c r="L13" s="47"/>
      <c r="M13" s="50"/>
    </row>
    <row r="14" spans="1:13" x14ac:dyDescent="0.25">
      <c r="A14" s="4">
        <v>12</v>
      </c>
      <c r="B14" s="52" t="s">
        <v>327</v>
      </c>
      <c r="C14" s="53"/>
      <c r="D14" s="53" t="s">
        <v>91</v>
      </c>
      <c r="E14" s="53">
        <v>1</v>
      </c>
      <c r="F14" s="53" t="s">
        <v>243</v>
      </c>
      <c r="G14" s="53">
        <v>2</v>
      </c>
      <c r="K14" s="44" t="s">
        <v>174</v>
      </c>
      <c r="L14" s="45">
        <f>(L12*31)/1000</f>
        <v>0</v>
      </c>
      <c r="M14" s="48" t="s">
        <v>175</v>
      </c>
    </row>
    <row r="15" spans="1:13" x14ac:dyDescent="0.25">
      <c r="A15" s="4">
        <v>13</v>
      </c>
      <c r="B15" s="52" t="s">
        <v>328</v>
      </c>
      <c r="C15" s="53"/>
      <c r="D15" s="53" t="s">
        <v>91</v>
      </c>
      <c r="E15" s="53">
        <v>31</v>
      </c>
      <c r="F15" s="53"/>
      <c r="G15" s="53">
        <v>2</v>
      </c>
      <c r="K15" s="44"/>
      <c r="L15" s="47"/>
      <c r="M15" s="50"/>
    </row>
    <row r="16" spans="1:13" x14ac:dyDescent="0.25">
      <c r="A16" s="4">
        <v>14</v>
      </c>
      <c r="B16" s="36" t="s">
        <v>329</v>
      </c>
      <c r="C16" s="37">
        <v>31</v>
      </c>
      <c r="D16" s="37" t="s">
        <v>91</v>
      </c>
      <c r="E16" s="37"/>
      <c r="F16" s="37"/>
      <c r="G16" s="37">
        <v>25</v>
      </c>
    </row>
    <row r="17" spans="1:19" x14ac:dyDescent="0.25">
      <c r="A17" s="4">
        <v>15</v>
      </c>
      <c r="B17" s="36" t="s">
        <v>330</v>
      </c>
      <c r="C17" s="37" t="s">
        <v>230</v>
      </c>
      <c r="D17" s="37" t="s">
        <v>54</v>
      </c>
      <c r="E17" s="37" t="s">
        <v>164</v>
      </c>
      <c r="F17" s="37"/>
      <c r="G17" s="37"/>
    </row>
    <row r="18" spans="1:19" x14ac:dyDescent="0.25">
      <c r="A18" s="4">
        <v>16</v>
      </c>
      <c r="B18" s="5" t="s">
        <v>331</v>
      </c>
      <c r="C18" s="5" t="s">
        <v>245</v>
      </c>
      <c r="D18" s="5" t="s">
        <v>232</v>
      </c>
      <c r="E18" s="5"/>
      <c r="F18" s="5"/>
      <c r="G18" s="5">
        <v>8</v>
      </c>
    </row>
    <row r="19" spans="1:19" x14ac:dyDescent="0.25">
      <c r="A19" s="4">
        <v>17</v>
      </c>
      <c r="B19" s="6" t="s">
        <v>359</v>
      </c>
      <c r="C19" s="5" t="s">
        <v>7</v>
      </c>
      <c r="D19" s="5" t="s">
        <v>17</v>
      </c>
      <c r="E19" s="5"/>
      <c r="F19" s="5"/>
      <c r="G19" s="5">
        <v>8</v>
      </c>
    </row>
    <row r="20" spans="1:19" x14ac:dyDescent="0.25">
      <c r="A20" s="4">
        <v>18</v>
      </c>
      <c r="B20" s="6" t="s">
        <v>332</v>
      </c>
      <c r="C20" s="5" t="s">
        <v>371</v>
      </c>
      <c r="D20" s="5" t="s">
        <v>17</v>
      </c>
      <c r="E20" s="5"/>
      <c r="F20" s="5"/>
      <c r="G20" s="5">
        <v>8</v>
      </c>
      <c r="K20" s="44" t="s">
        <v>240</v>
      </c>
      <c r="L20" s="45">
        <f>(L1*2000) / 1000</f>
        <v>0</v>
      </c>
      <c r="M20" s="48" t="s">
        <v>239</v>
      </c>
    </row>
    <row r="21" spans="1:19" x14ac:dyDescent="0.25">
      <c r="A21" s="4">
        <v>19</v>
      </c>
      <c r="B21" s="6" t="s">
        <v>333</v>
      </c>
      <c r="C21" s="5"/>
      <c r="D21" s="5" t="s">
        <v>232</v>
      </c>
      <c r="E21" s="5"/>
      <c r="F21" s="5"/>
      <c r="G21" s="5"/>
      <c r="K21" s="44"/>
      <c r="L21" s="47"/>
      <c r="M21" s="50"/>
      <c r="N21" s="32"/>
    </row>
    <row r="22" spans="1:19" x14ac:dyDescent="0.25">
      <c r="A22" s="4">
        <v>20</v>
      </c>
      <c r="B22" s="6" t="s">
        <v>334</v>
      </c>
      <c r="C22" s="5"/>
      <c r="D22" s="5" t="s">
        <v>232</v>
      </c>
      <c r="E22" s="5"/>
      <c r="F22" s="13"/>
      <c r="G22" s="5"/>
      <c r="K22" s="44" t="s">
        <v>241</v>
      </c>
      <c r="L22" s="45">
        <f>(L2*2000)/1000</f>
        <v>0</v>
      </c>
      <c r="M22" s="48" t="s">
        <v>171</v>
      </c>
    </row>
    <row r="23" spans="1:19" x14ac:dyDescent="0.25">
      <c r="A23" s="4">
        <v>21</v>
      </c>
      <c r="B23" s="6" t="s">
        <v>335</v>
      </c>
      <c r="C23" s="5"/>
      <c r="D23" s="5" t="s">
        <v>232</v>
      </c>
      <c r="E23" s="5"/>
      <c r="F23" s="5"/>
      <c r="G23" s="5"/>
      <c r="K23" s="44"/>
      <c r="L23" s="47"/>
      <c r="M23" s="50"/>
    </row>
    <row r="24" spans="1:19" x14ac:dyDescent="0.25">
      <c r="A24" s="4">
        <v>22</v>
      </c>
      <c r="B24" s="6" t="s">
        <v>372</v>
      </c>
      <c r="C24" s="5" t="s">
        <v>309</v>
      </c>
      <c r="D24" s="5" t="s">
        <v>232</v>
      </c>
      <c r="E24" s="5"/>
      <c r="F24" s="13"/>
      <c r="G24" s="5"/>
      <c r="K24" s="44" t="s">
        <v>242</v>
      </c>
      <c r="L24" s="45">
        <f>(L22*31)/1000</f>
        <v>0</v>
      </c>
      <c r="M24" s="48" t="s">
        <v>175</v>
      </c>
    </row>
    <row r="25" spans="1:19" x14ac:dyDescent="0.25">
      <c r="A25" s="4">
        <v>23</v>
      </c>
      <c r="B25" s="6" t="s">
        <v>373</v>
      </c>
      <c r="C25" s="5" t="s">
        <v>309</v>
      </c>
      <c r="D25" s="5" t="s">
        <v>232</v>
      </c>
      <c r="E25" s="5"/>
      <c r="F25" s="5"/>
      <c r="G25" s="5"/>
      <c r="K25" s="44"/>
      <c r="L25" s="47"/>
      <c r="M25" s="50"/>
    </row>
    <row r="26" spans="1:19" x14ac:dyDescent="0.25">
      <c r="A26" s="4">
        <v>24</v>
      </c>
      <c r="B26" s="6" t="s">
        <v>337</v>
      </c>
      <c r="C26" s="5" t="s">
        <v>312</v>
      </c>
      <c r="D26" s="5" t="s">
        <v>232</v>
      </c>
      <c r="E26" s="5">
        <v>11111111</v>
      </c>
      <c r="F26" s="5"/>
      <c r="G26" s="5"/>
    </row>
    <row r="27" spans="1:19" x14ac:dyDescent="0.25">
      <c r="A27" s="4">
        <v>25</v>
      </c>
      <c r="B27" s="6" t="s">
        <v>338</v>
      </c>
      <c r="C27" s="5" t="s">
        <v>312</v>
      </c>
      <c r="D27" s="5" t="s">
        <v>232</v>
      </c>
      <c r="E27" s="5">
        <v>11111111</v>
      </c>
      <c r="F27" s="13"/>
      <c r="G27" s="5"/>
    </row>
    <row r="28" spans="1:19" x14ac:dyDescent="0.25">
      <c r="A28" s="4">
        <v>26</v>
      </c>
      <c r="B28" s="6" t="s">
        <v>340</v>
      </c>
      <c r="C28" s="5"/>
      <c r="D28" s="5" t="s">
        <v>232</v>
      </c>
      <c r="E28" s="5"/>
      <c r="F28" s="5"/>
      <c r="G28" s="5"/>
    </row>
    <row r="29" spans="1:19" x14ac:dyDescent="0.25">
      <c r="A29" s="4">
        <v>27</v>
      </c>
      <c r="B29" s="6" t="s">
        <v>360</v>
      </c>
      <c r="C29" s="5"/>
      <c r="D29" s="5" t="s">
        <v>232</v>
      </c>
      <c r="E29" s="5"/>
      <c r="F29" s="13"/>
      <c r="G29" s="5"/>
    </row>
    <row r="30" spans="1:19" x14ac:dyDescent="0.25">
      <c r="A30" s="4">
        <v>28</v>
      </c>
      <c r="B30" s="6" t="s">
        <v>341</v>
      </c>
      <c r="C30" s="5" t="s">
        <v>313</v>
      </c>
      <c r="D30" s="5" t="s">
        <v>232</v>
      </c>
      <c r="E30" s="5"/>
      <c r="F30" s="5"/>
      <c r="G30" s="5"/>
      <c r="K30" t="s">
        <v>363</v>
      </c>
    </row>
    <row r="31" spans="1:19" x14ac:dyDescent="0.25">
      <c r="A31" s="4">
        <v>29</v>
      </c>
      <c r="B31" s="6" t="s">
        <v>336</v>
      </c>
      <c r="C31" s="5" t="s">
        <v>311</v>
      </c>
      <c r="D31" s="5" t="s">
        <v>232</v>
      </c>
      <c r="E31" s="5"/>
      <c r="F31" s="13"/>
      <c r="G31" s="5"/>
      <c r="K31" t="s">
        <v>364</v>
      </c>
    </row>
    <row r="32" spans="1:19" x14ac:dyDescent="0.25">
      <c r="A32" s="4">
        <v>30</v>
      </c>
      <c r="B32" s="6" t="s">
        <v>339</v>
      </c>
      <c r="C32" s="5"/>
      <c r="D32" s="5" t="s">
        <v>232</v>
      </c>
      <c r="E32" s="5"/>
      <c r="F32" s="13"/>
      <c r="G32" s="5"/>
      <c r="I32" s="35"/>
      <c r="K32" t="s">
        <v>365</v>
      </c>
      <c r="S32" s="35"/>
    </row>
    <row r="33" spans="1:19" x14ac:dyDescent="0.25">
      <c r="A33" s="4">
        <v>31</v>
      </c>
      <c r="B33" s="6" t="s">
        <v>367</v>
      </c>
      <c r="C33" s="5"/>
      <c r="D33" s="5" t="s">
        <v>232</v>
      </c>
      <c r="E33" s="5">
        <v>0</v>
      </c>
      <c r="F33" s="5" t="s">
        <v>244</v>
      </c>
      <c r="G33" s="5">
        <v>8</v>
      </c>
      <c r="I33" s="35"/>
      <c r="K33" t="s">
        <v>366</v>
      </c>
      <c r="R33" s="35"/>
      <c r="S33" s="35"/>
    </row>
    <row r="34" spans="1:19" x14ac:dyDescent="0.25">
      <c r="A34" s="4">
        <v>32</v>
      </c>
      <c r="B34" s="5" t="s">
        <v>368</v>
      </c>
      <c r="C34" s="5" t="s">
        <v>310</v>
      </c>
      <c r="D34" s="5" t="s">
        <v>54</v>
      </c>
      <c r="E34" s="5" t="s">
        <v>316</v>
      </c>
      <c r="F34" s="5" t="s">
        <v>316</v>
      </c>
      <c r="G34" s="5"/>
      <c r="I34" s="35"/>
      <c r="K34" t="s">
        <v>370</v>
      </c>
      <c r="R34" s="35"/>
      <c r="S34" s="35"/>
    </row>
    <row r="35" spans="1:19" x14ac:dyDescent="0.25">
      <c r="A35" s="4">
        <v>33</v>
      </c>
      <c r="B35" s="6" t="s">
        <v>369</v>
      </c>
      <c r="C35" s="5"/>
      <c r="D35" s="5" t="s">
        <v>54</v>
      </c>
      <c r="E35" s="5" t="s">
        <v>315</v>
      </c>
      <c r="F35" s="5" t="s">
        <v>315</v>
      </c>
      <c r="G35" s="5">
        <v>2</v>
      </c>
      <c r="I35" s="35"/>
      <c r="R35" s="35"/>
      <c r="S35" s="35"/>
    </row>
    <row r="36" spans="1:19" x14ac:dyDescent="0.25">
      <c r="A36" s="4">
        <v>34</v>
      </c>
      <c r="B36" s="6" t="s">
        <v>342</v>
      </c>
      <c r="C36" s="5" t="s">
        <v>314</v>
      </c>
      <c r="D36" s="5" t="s">
        <v>232</v>
      </c>
      <c r="E36" s="5"/>
      <c r="F36" s="13"/>
      <c r="G36" s="5"/>
      <c r="I36" s="35"/>
      <c r="R36" s="35"/>
      <c r="S36" s="35"/>
    </row>
    <row r="37" spans="1:19" x14ac:dyDescent="0.25">
      <c r="A37" s="4">
        <v>35</v>
      </c>
      <c r="B37" s="6" t="s">
        <v>343</v>
      </c>
      <c r="C37" s="5"/>
      <c r="D37" s="5" t="s">
        <v>232</v>
      </c>
      <c r="E37" s="5"/>
      <c r="F37" s="5"/>
      <c r="G37" s="5"/>
      <c r="I37" s="35"/>
      <c r="R37" s="35"/>
      <c r="S37" s="35"/>
    </row>
    <row r="38" spans="1:19" x14ac:dyDescent="0.25">
      <c r="A38" s="4">
        <v>36</v>
      </c>
      <c r="B38" s="6" t="s">
        <v>344</v>
      </c>
      <c r="C38" s="5"/>
      <c r="D38" s="5" t="s">
        <v>232</v>
      </c>
      <c r="E38" s="5"/>
      <c r="F38" s="13"/>
      <c r="G38" s="5"/>
    </row>
    <row r="39" spans="1:19" x14ac:dyDescent="0.25">
      <c r="A39" s="4">
        <v>37</v>
      </c>
      <c r="B39" s="6" t="s">
        <v>345</v>
      </c>
      <c r="C39" s="5"/>
      <c r="D39" s="5" t="s">
        <v>232</v>
      </c>
      <c r="E39" s="5"/>
      <c r="F39" s="5"/>
      <c r="G39" s="5"/>
    </row>
    <row r="40" spans="1:19" x14ac:dyDescent="0.25">
      <c r="A40" s="4">
        <v>38</v>
      </c>
      <c r="B40" s="6" t="s">
        <v>346</v>
      </c>
      <c r="C40" s="5"/>
      <c r="D40" s="5" t="s">
        <v>232</v>
      </c>
      <c r="E40" s="5"/>
      <c r="F40" s="5"/>
      <c r="G40" s="5"/>
    </row>
    <row r="41" spans="1:19" x14ac:dyDescent="0.25">
      <c r="A41" s="54">
        <v>39</v>
      </c>
      <c r="B41" s="55" t="s">
        <v>347</v>
      </c>
      <c r="C41" s="55"/>
      <c r="D41" s="55" t="s">
        <v>232</v>
      </c>
      <c r="E41" s="55"/>
      <c r="F41" s="55"/>
      <c r="G41" s="55"/>
    </row>
    <row r="42" spans="1:19" x14ac:dyDescent="0.25">
      <c r="A42" s="54">
        <v>40</v>
      </c>
      <c r="B42" s="55" t="s">
        <v>348</v>
      </c>
      <c r="C42" s="55"/>
      <c r="D42" s="55" t="s">
        <v>232</v>
      </c>
      <c r="E42" s="55"/>
      <c r="F42" s="55"/>
      <c r="G42" s="55"/>
    </row>
    <row r="43" spans="1:19" x14ac:dyDescent="0.25">
      <c r="A43" s="54">
        <v>41</v>
      </c>
      <c r="B43" s="55" t="s">
        <v>349</v>
      </c>
      <c r="C43" s="55"/>
      <c r="D43" s="55" t="s">
        <v>232</v>
      </c>
      <c r="E43" s="55"/>
      <c r="F43" s="56"/>
      <c r="G43" s="55"/>
    </row>
    <row r="44" spans="1:19" x14ac:dyDescent="0.25">
      <c r="A44" s="54">
        <v>42</v>
      </c>
      <c r="B44" s="55" t="s">
        <v>350</v>
      </c>
      <c r="C44" s="55"/>
      <c r="D44" s="55" t="s">
        <v>232</v>
      </c>
      <c r="E44" s="55"/>
      <c r="F44" s="55"/>
      <c r="G44" s="55"/>
    </row>
    <row r="45" spans="1:19" x14ac:dyDescent="0.25">
      <c r="A45" s="54">
        <v>43</v>
      </c>
      <c r="B45" s="57" t="s">
        <v>351</v>
      </c>
      <c r="C45" s="55"/>
      <c r="D45" s="55" t="s">
        <v>232</v>
      </c>
      <c r="E45" s="55"/>
      <c r="F45" s="55"/>
      <c r="G45" s="55"/>
    </row>
    <row r="46" spans="1:19" x14ac:dyDescent="0.25">
      <c r="A46" s="54">
        <v>44</v>
      </c>
      <c r="B46" s="57" t="s">
        <v>352</v>
      </c>
      <c r="C46" s="55"/>
      <c r="D46" s="55" t="s">
        <v>232</v>
      </c>
      <c r="E46" s="55"/>
      <c r="F46" s="55"/>
      <c r="G46" s="55"/>
    </row>
    <row r="47" spans="1:19" x14ac:dyDescent="0.25">
      <c r="A47" s="54">
        <v>45</v>
      </c>
      <c r="B47" s="57" t="s">
        <v>353</v>
      </c>
      <c r="C47" s="55"/>
      <c r="D47" s="55" t="s">
        <v>232</v>
      </c>
      <c r="E47" s="55"/>
      <c r="F47" s="55"/>
      <c r="G47" s="55"/>
    </row>
    <row r="48" spans="1:19" x14ac:dyDescent="0.25">
      <c r="A48" s="54">
        <v>46</v>
      </c>
      <c r="B48" s="57" t="s">
        <v>354</v>
      </c>
      <c r="C48" s="55"/>
      <c r="D48" s="55" t="s">
        <v>232</v>
      </c>
      <c r="E48" s="55"/>
      <c r="F48" s="56"/>
      <c r="G48" s="55"/>
    </row>
    <row r="49" spans="1:7" x14ac:dyDescent="0.25">
      <c r="A49" s="54">
        <v>47</v>
      </c>
      <c r="B49" s="57" t="s">
        <v>355</v>
      </c>
      <c r="C49" s="55"/>
      <c r="D49" s="55" t="s">
        <v>232</v>
      </c>
      <c r="E49" s="55"/>
      <c r="F49" s="55"/>
      <c r="G49" s="55"/>
    </row>
    <row r="50" spans="1:7" x14ac:dyDescent="0.25">
      <c r="A50" s="54">
        <v>48</v>
      </c>
      <c r="B50" s="57" t="s">
        <v>356</v>
      </c>
      <c r="C50" s="55"/>
      <c r="D50" s="55" t="s">
        <v>232</v>
      </c>
      <c r="E50" s="55"/>
      <c r="F50" s="55"/>
      <c r="G50" s="55"/>
    </row>
    <row r="51" spans="1:7" x14ac:dyDescent="0.25">
      <c r="A51" s="54">
        <v>49</v>
      </c>
      <c r="B51" s="57" t="s">
        <v>357</v>
      </c>
      <c r="C51" s="55"/>
      <c r="D51" s="55" t="s">
        <v>232</v>
      </c>
      <c r="E51" s="55"/>
      <c r="F51" s="55"/>
      <c r="G51" s="55"/>
    </row>
    <row r="52" spans="1:7" x14ac:dyDescent="0.25">
      <c r="A52" s="54">
        <v>50</v>
      </c>
      <c r="B52" s="57" t="s">
        <v>358</v>
      </c>
      <c r="C52" s="55"/>
      <c r="D52" s="55" t="s">
        <v>232</v>
      </c>
      <c r="E52" s="55"/>
      <c r="F52" s="55"/>
      <c r="G52" s="55"/>
    </row>
  </sheetData>
  <mergeCells count="18">
    <mergeCell ref="K22:K23"/>
    <mergeCell ref="L22:L23"/>
    <mergeCell ref="M22:M23"/>
    <mergeCell ref="K24:K25"/>
    <mergeCell ref="L24:L25"/>
    <mergeCell ref="M24:M25"/>
    <mergeCell ref="K14:K15"/>
    <mergeCell ref="L14:L15"/>
    <mergeCell ref="M14:M15"/>
    <mergeCell ref="K20:K21"/>
    <mergeCell ref="L20:L21"/>
    <mergeCell ref="M20:M21"/>
    <mergeCell ref="K9:K11"/>
    <mergeCell ref="L9:L11"/>
    <mergeCell ref="M9:M11"/>
    <mergeCell ref="K12:K13"/>
    <mergeCell ref="L12:L13"/>
    <mergeCell ref="M12:M13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91" zoomScale="85" zoomScaleNormal="85" workbookViewId="0">
      <selection activeCell="B5" sqref="B5"/>
    </sheetView>
  </sheetViews>
  <sheetFormatPr defaultRowHeight="15" x14ac:dyDescent="0.25"/>
  <cols>
    <col min="1" max="1" width="10.5703125" customWidth="1"/>
    <col min="2" max="2" width="17.5703125" customWidth="1"/>
    <col min="3" max="3" width="19.7109375" customWidth="1"/>
    <col min="4" max="4" width="21.7109375" customWidth="1"/>
    <col min="5" max="5" width="28.28515625" customWidth="1"/>
    <col min="6" max="6" width="34.140625" customWidth="1"/>
    <col min="11" max="11" width="34" customWidth="1"/>
    <col min="12" max="12" width="20" customWidth="1"/>
    <col min="13" max="13" width="18.140625" customWidth="1"/>
    <col min="14" max="14" width="23.42578125" customWidth="1"/>
    <col min="15" max="15" width="18.28515625" customWidth="1"/>
    <col min="16" max="16" width="16.7109375" customWidth="1"/>
  </cols>
  <sheetData>
    <row r="1" spans="1:13" x14ac:dyDescent="0.25">
      <c r="A1" s="3" t="s">
        <v>2</v>
      </c>
      <c r="B1" s="1" t="s">
        <v>0</v>
      </c>
      <c r="C1" s="3" t="s">
        <v>1</v>
      </c>
      <c r="D1" s="3" t="s">
        <v>6</v>
      </c>
      <c r="E1" s="3" t="s">
        <v>92</v>
      </c>
      <c r="F1" s="3" t="s">
        <v>4</v>
      </c>
      <c r="G1" s="3" t="s">
        <v>165</v>
      </c>
      <c r="K1" s="28" t="s">
        <v>167</v>
      </c>
      <c r="L1" s="29">
        <f>G26</f>
        <v>231</v>
      </c>
      <c r="M1" s="28" t="s">
        <v>165</v>
      </c>
    </row>
    <row r="2" spans="1:13" x14ac:dyDescent="0.25">
      <c r="A2" s="4">
        <v>0</v>
      </c>
      <c r="B2" s="6" t="s">
        <v>166</v>
      </c>
      <c r="C2" s="5" t="s">
        <v>17</v>
      </c>
      <c r="D2" s="5"/>
      <c r="E2" s="5">
        <v>1</v>
      </c>
      <c r="F2" s="5">
        <v>1</v>
      </c>
      <c r="G2" s="24">
        <v>8</v>
      </c>
      <c r="K2" s="28" t="s">
        <v>170</v>
      </c>
      <c r="L2" s="31">
        <f>(L1*20000)/1000000</f>
        <v>4.62</v>
      </c>
      <c r="M2" s="28" t="s">
        <v>169</v>
      </c>
    </row>
    <row r="3" spans="1:13" x14ac:dyDescent="0.25">
      <c r="A3" s="4">
        <v>1</v>
      </c>
      <c r="B3" s="6" t="s">
        <v>139</v>
      </c>
      <c r="C3" s="5" t="s">
        <v>3</v>
      </c>
      <c r="D3" s="5" t="s">
        <v>7</v>
      </c>
      <c r="E3" s="5">
        <v>1454408654</v>
      </c>
      <c r="F3" s="5" t="s">
        <v>5</v>
      </c>
      <c r="G3" s="24">
        <v>8</v>
      </c>
      <c r="K3" s="28" t="s">
        <v>177</v>
      </c>
      <c r="L3" s="32">
        <f>L2*31</f>
        <v>143.22</v>
      </c>
      <c r="M3" s="28" t="s">
        <v>169</v>
      </c>
    </row>
    <row r="4" spans="1:13" x14ac:dyDescent="0.25">
      <c r="A4" s="4">
        <v>2</v>
      </c>
      <c r="B4" s="6" t="s">
        <v>231</v>
      </c>
      <c r="C4" s="5" t="s">
        <v>3</v>
      </c>
      <c r="D4" s="5" t="s">
        <v>7</v>
      </c>
      <c r="E4" s="5">
        <v>1454408654</v>
      </c>
      <c r="F4" s="5" t="s">
        <v>5</v>
      </c>
      <c r="G4" s="24">
        <v>8</v>
      </c>
      <c r="K4" s="28" t="s">
        <v>168</v>
      </c>
      <c r="L4" s="29">
        <f>(L2*366)</f>
        <v>1690.92</v>
      </c>
      <c r="M4" s="28" t="s">
        <v>171</v>
      </c>
    </row>
    <row r="5" spans="1:13" x14ac:dyDescent="0.25">
      <c r="A5" s="4">
        <v>3</v>
      </c>
      <c r="B5" s="6" t="s">
        <v>137</v>
      </c>
      <c r="C5" s="5" t="s">
        <v>91</v>
      </c>
      <c r="D5" s="5"/>
      <c r="E5" s="5" t="s">
        <v>138</v>
      </c>
      <c r="F5" s="5" t="s">
        <v>20</v>
      </c>
      <c r="G5" s="24">
        <v>2</v>
      </c>
      <c r="K5" s="28" t="s">
        <v>176</v>
      </c>
      <c r="L5" s="29">
        <f>(L4*2000)/1000</f>
        <v>3381.84</v>
      </c>
      <c r="M5" s="28" t="s">
        <v>175</v>
      </c>
    </row>
    <row r="6" spans="1:13" x14ac:dyDescent="0.25">
      <c r="A6" s="4">
        <v>4</v>
      </c>
      <c r="B6" s="6" t="s">
        <v>19</v>
      </c>
      <c r="C6" s="5" t="s">
        <v>91</v>
      </c>
      <c r="D6" s="5"/>
      <c r="E6" s="5">
        <v>35</v>
      </c>
      <c r="F6" s="5" t="s">
        <v>20</v>
      </c>
      <c r="G6" s="24">
        <v>2</v>
      </c>
      <c r="K6" s="23"/>
      <c r="L6" s="23"/>
      <c r="M6" s="23"/>
    </row>
    <row r="7" spans="1:13" x14ac:dyDescent="0.25">
      <c r="A7" s="4">
        <v>5</v>
      </c>
      <c r="B7" s="6" t="s">
        <v>12</v>
      </c>
      <c r="C7" s="5" t="s">
        <v>91</v>
      </c>
      <c r="D7" s="5"/>
      <c r="E7" s="5">
        <v>3</v>
      </c>
      <c r="F7" s="5"/>
      <c r="G7" s="24">
        <v>2</v>
      </c>
    </row>
    <row r="8" spans="1:13" x14ac:dyDescent="0.25">
      <c r="A8" s="4">
        <v>6</v>
      </c>
      <c r="B8" s="6" t="s">
        <v>13</v>
      </c>
      <c r="C8" s="5" t="s">
        <v>91</v>
      </c>
      <c r="D8" s="5"/>
      <c r="E8" s="5">
        <v>0</v>
      </c>
      <c r="F8" s="5" t="s">
        <v>21</v>
      </c>
      <c r="G8" s="24">
        <v>2</v>
      </c>
      <c r="K8" s="30"/>
    </row>
    <row r="9" spans="1:13" x14ac:dyDescent="0.25">
      <c r="A9" s="4">
        <v>7</v>
      </c>
      <c r="B9" s="6" t="s">
        <v>14</v>
      </c>
      <c r="C9" s="5" t="s">
        <v>91</v>
      </c>
      <c r="D9" s="5"/>
      <c r="E9" s="5">
        <v>31</v>
      </c>
      <c r="F9" s="5"/>
      <c r="G9" s="24">
        <v>2</v>
      </c>
      <c r="K9" s="44" t="s">
        <v>172</v>
      </c>
      <c r="L9" s="45">
        <f>(L1*1000) / 1000</f>
        <v>231</v>
      </c>
      <c r="M9" s="48" t="s">
        <v>239</v>
      </c>
    </row>
    <row r="10" spans="1:13" x14ac:dyDescent="0.25">
      <c r="A10" s="4">
        <v>8</v>
      </c>
      <c r="B10" s="6" t="s">
        <v>140</v>
      </c>
      <c r="C10" s="5" t="s">
        <v>54</v>
      </c>
      <c r="D10" s="5"/>
      <c r="E10" s="5" t="s">
        <v>230</v>
      </c>
      <c r="F10" s="5" t="s">
        <v>164</v>
      </c>
      <c r="G10" s="24">
        <v>25</v>
      </c>
      <c r="K10" s="44"/>
      <c r="L10" s="47"/>
      <c r="M10" s="50"/>
    </row>
    <row r="11" spans="1:13" x14ac:dyDescent="0.25">
      <c r="A11" s="4">
        <v>9</v>
      </c>
      <c r="B11" s="5" t="s">
        <v>233</v>
      </c>
      <c r="C11" s="5" t="s">
        <v>91</v>
      </c>
      <c r="D11" s="5"/>
      <c r="E11" s="5"/>
      <c r="F11" s="5"/>
      <c r="G11" s="24">
        <v>2</v>
      </c>
      <c r="K11" s="44" t="s">
        <v>173</v>
      </c>
      <c r="L11" s="45">
        <f>(L2*1000)/1000</f>
        <v>4.62</v>
      </c>
      <c r="M11" s="48" t="s">
        <v>171</v>
      </c>
    </row>
    <row r="12" spans="1:13" x14ac:dyDescent="0.25">
      <c r="A12" s="4">
        <v>10</v>
      </c>
      <c r="B12" s="5"/>
      <c r="C12" s="5" t="s">
        <v>18</v>
      </c>
      <c r="D12" s="5"/>
      <c r="E12" s="5"/>
      <c r="F12" s="5"/>
      <c r="G12" s="24">
        <v>8</v>
      </c>
      <c r="K12" s="44"/>
      <c r="L12" s="47"/>
      <c r="M12" s="50"/>
    </row>
    <row r="13" spans="1:13" x14ac:dyDescent="0.25">
      <c r="A13" s="4">
        <v>11</v>
      </c>
      <c r="B13" s="6" t="s">
        <v>8</v>
      </c>
      <c r="C13" s="5" t="s">
        <v>18</v>
      </c>
      <c r="D13" s="5" t="s">
        <v>9</v>
      </c>
      <c r="E13" s="5">
        <v>150</v>
      </c>
      <c r="F13" s="5"/>
      <c r="G13" s="24">
        <v>8</v>
      </c>
      <c r="K13" s="44" t="s">
        <v>174</v>
      </c>
      <c r="L13" s="45">
        <f>(L11*31)/1000</f>
        <v>0.14321999999999999</v>
      </c>
      <c r="M13" s="48" t="s">
        <v>175</v>
      </c>
    </row>
    <row r="14" spans="1:13" x14ac:dyDescent="0.25">
      <c r="A14" s="4">
        <v>12</v>
      </c>
      <c r="B14" s="6" t="s">
        <v>144</v>
      </c>
      <c r="C14" s="5" t="s">
        <v>18</v>
      </c>
      <c r="D14" s="5" t="s">
        <v>11</v>
      </c>
      <c r="E14" s="5">
        <v>29.912091</v>
      </c>
      <c r="F14" s="5"/>
      <c r="G14" s="24">
        <v>8</v>
      </c>
      <c r="K14" s="44"/>
      <c r="L14" s="47"/>
      <c r="M14" s="50"/>
    </row>
    <row r="15" spans="1:13" x14ac:dyDescent="0.25">
      <c r="A15" s="4">
        <v>13</v>
      </c>
      <c r="B15" s="6" t="s">
        <v>145</v>
      </c>
      <c r="C15" s="5" t="s">
        <v>18</v>
      </c>
      <c r="D15" s="5" t="s">
        <v>11</v>
      </c>
      <c r="E15" s="5">
        <v>-45.527343999999999</v>
      </c>
      <c r="F15" s="5"/>
      <c r="G15" s="24">
        <v>8</v>
      </c>
    </row>
    <row r="16" spans="1:13" x14ac:dyDescent="0.25">
      <c r="A16" s="4">
        <v>14</v>
      </c>
      <c r="B16" s="6" t="s">
        <v>10</v>
      </c>
      <c r="C16" s="5" t="s">
        <v>232</v>
      </c>
      <c r="D16" s="5" t="s">
        <v>11</v>
      </c>
      <c r="E16" s="5">
        <v>360</v>
      </c>
      <c r="F16" s="5"/>
      <c r="G16" s="24">
        <v>8</v>
      </c>
    </row>
    <row r="17" spans="1:14" x14ac:dyDescent="0.25">
      <c r="A17" s="4">
        <v>15</v>
      </c>
      <c r="B17" s="6" t="s">
        <v>15</v>
      </c>
      <c r="C17" s="5" t="s">
        <v>17</v>
      </c>
      <c r="D17" s="5" t="s">
        <v>9</v>
      </c>
      <c r="E17" s="5">
        <v>3</v>
      </c>
      <c r="F17" s="5"/>
      <c r="G17" s="24">
        <v>8</v>
      </c>
    </row>
    <row r="18" spans="1:14" x14ac:dyDescent="0.25">
      <c r="A18" s="4">
        <v>16</v>
      </c>
      <c r="B18" s="5"/>
      <c r="C18" s="5" t="s">
        <v>17</v>
      </c>
      <c r="D18" s="5"/>
      <c r="E18" s="5"/>
      <c r="F18" s="5"/>
      <c r="G18" s="24">
        <v>8</v>
      </c>
    </row>
    <row r="19" spans="1:14" x14ac:dyDescent="0.25">
      <c r="A19" s="4">
        <v>17</v>
      </c>
      <c r="B19" s="6" t="s">
        <v>135</v>
      </c>
      <c r="C19" s="5" t="s">
        <v>91</v>
      </c>
      <c r="D19" s="5"/>
      <c r="E19" s="5">
        <v>0</v>
      </c>
      <c r="F19" s="5" t="s">
        <v>141</v>
      </c>
      <c r="G19" s="24">
        <v>2</v>
      </c>
      <c r="K19" s="44" t="s">
        <v>240</v>
      </c>
      <c r="L19" s="45">
        <f>(L1*2000) / 1000</f>
        <v>462</v>
      </c>
      <c r="M19" s="48" t="s">
        <v>239</v>
      </c>
    </row>
    <row r="20" spans="1:14" x14ac:dyDescent="0.25">
      <c r="A20" s="4">
        <v>18</v>
      </c>
      <c r="B20" s="6" t="s">
        <v>136</v>
      </c>
      <c r="C20" s="5" t="s">
        <v>17</v>
      </c>
      <c r="D20" s="5" t="s">
        <v>7</v>
      </c>
      <c r="E20" s="5">
        <v>6546541</v>
      </c>
      <c r="F20" s="5"/>
      <c r="G20" s="24">
        <v>8</v>
      </c>
      <c r="K20" s="44"/>
      <c r="L20" s="47"/>
      <c r="M20" s="50"/>
      <c r="N20" s="32"/>
    </row>
    <row r="21" spans="1:14" x14ac:dyDescent="0.25">
      <c r="A21" s="4">
        <v>19</v>
      </c>
      <c r="B21" s="5"/>
      <c r="C21" s="5" t="s">
        <v>17</v>
      </c>
      <c r="D21" s="5"/>
      <c r="E21" s="5"/>
      <c r="F21" s="5"/>
      <c r="G21" s="24">
        <v>8</v>
      </c>
      <c r="K21" s="44" t="s">
        <v>241</v>
      </c>
      <c r="L21" s="45">
        <f>(L2*2000)/1000</f>
        <v>9.24</v>
      </c>
      <c r="M21" s="48" t="s">
        <v>171</v>
      </c>
    </row>
    <row r="22" spans="1:14" x14ac:dyDescent="0.25">
      <c r="A22" s="4">
        <v>20</v>
      </c>
      <c r="B22" s="6" t="s">
        <v>16</v>
      </c>
      <c r="C22" s="5" t="s">
        <v>17</v>
      </c>
      <c r="D22" s="5"/>
      <c r="E22" s="5">
        <v>6546541</v>
      </c>
      <c r="F22" s="5" t="s">
        <v>143</v>
      </c>
      <c r="G22" s="24">
        <v>8</v>
      </c>
      <c r="K22" s="44"/>
      <c r="L22" s="47"/>
      <c r="M22" s="50"/>
    </row>
    <row r="23" spans="1:14" x14ac:dyDescent="0.25">
      <c r="A23" s="4">
        <v>21</v>
      </c>
      <c r="B23" s="6" t="s">
        <v>134</v>
      </c>
      <c r="C23" s="5" t="s">
        <v>17</v>
      </c>
      <c r="D23" s="5"/>
      <c r="E23" s="5">
        <v>1</v>
      </c>
      <c r="F23" s="5" t="s">
        <v>142</v>
      </c>
      <c r="G23" s="24">
        <v>8</v>
      </c>
      <c r="K23" s="44" t="s">
        <v>242</v>
      </c>
      <c r="L23" s="45">
        <f>(L21*31)/1000</f>
        <v>0.28643999999999997</v>
      </c>
      <c r="M23" s="48" t="s">
        <v>175</v>
      </c>
    </row>
    <row r="24" spans="1:14" x14ac:dyDescent="0.25">
      <c r="A24" s="4">
        <v>22</v>
      </c>
      <c r="B24" s="6" t="s">
        <v>52</v>
      </c>
      <c r="C24" s="5" t="s">
        <v>17</v>
      </c>
      <c r="D24" s="5"/>
      <c r="E24" s="5">
        <v>6546541</v>
      </c>
      <c r="F24" s="13">
        <v>10101010101010</v>
      </c>
      <c r="G24" s="24">
        <v>8</v>
      </c>
      <c r="K24" s="44"/>
      <c r="L24" s="47"/>
      <c r="M24" s="50"/>
    </row>
    <row r="25" spans="1:14" x14ac:dyDescent="0.25">
      <c r="A25" s="4">
        <v>23</v>
      </c>
      <c r="B25" s="6" t="s">
        <v>53</v>
      </c>
      <c r="C25" s="5" t="s">
        <v>54</v>
      </c>
      <c r="D25" s="5"/>
      <c r="E25" s="5" t="s">
        <v>230</v>
      </c>
      <c r="F25" s="5" t="s">
        <v>164</v>
      </c>
      <c r="G25" s="24">
        <v>80</v>
      </c>
    </row>
    <row r="26" spans="1:14" x14ac:dyDescent="0.25">
      <c r="A26" s="25"/>
      <c r="B26" s="26"/>
      <c r="C26" s="26"/>
      <c r="D26" s="26"/>
      <c r="E26" s="26"/>
      <c r="F26" s="26"/>
      <c r="G26" s="27">
        <f>SUM(G3:G25)</f>
        <v>231</v>
      </c>
    </row>
    <row r="29" spans="1:14" x14ac:dyDescent="0.25">
      <c r="A29" s="51" t="s">
        <v>112</v>
      </c>
      <c r="B29" s="51"/>
      <c r="C29" s="51"/>
      <c r="D29" s="51"/>
      <c r="E29" s="51"/>
      <c r="F29" s="51"/>
    </row>
    <row r="30" spans="1:14" x14ac:dyDescent="0.25">
      <c r="A30" s="7" t="s">
        <v>89</v>
      </c>
      <c r="B30" s="8"/>
      <c r="C30" s="8" t="s">
        <v>1</v>
      </c>
      <c r="D30" s="8" t="s">
        <v>87</v>
      </c>
      <c r="E30" s="8" t="s">
        <v>88</v>
      </c>
      <c r="F30" s="9" t="s">
        <v>132</v>
      </c>
    </row>
    <row r="31" spans="1:14" x14ac:dyDescent="0.25">
      <c r="A31" s="20">
        <v>0</v>
      </c>
      <c r="B31" s="21" t="s">
        <v>23</v>
      </c>
      <c r="C31" s="21" t="s">
        <v>163</v>
      </c>
      <c r="D31" s="21" t="s">
        <v>115</v>
      </c>
      <c r="E31" s="21" t="s">
        <v>162</v>
      </c>
      <c r="F31" s="22" t="s">
        <v>117</v>
      </c>
    </row>
    <row r="32" spans="1:14" x14ac:dyDescent="0.25">
      <c r="A32" s="20">
        <v>1</v>
      </c>
      <c r="B32" s="21" t="s">
        <v>22</v>
      </c>
      <c r="C32" s="21" t="s">
        <v>163</v>
      </c>
      <c r="D32" s="21" t="s">
        <v>116</v>
      </c>
      <c r="E32" s="21" t="s">
        <v>162</v>
      </c>
      <c r="F32" s="22" t="s">
        <v>118</v>
      </c>
    </row>
    <row r="33" spans="1:6" x14ac:dyDescent="0.25">
      <c r="A33" s="20">
        <v>2</v>
      </c>
      <c r="B33" s="21" t="s">
        <v>24</v>
      </c>
      <c r="C33" s="21" t="s">
        <v>163</v>
      </c>
      <c r="D33" s="21"/>
      <c r="E33" s="21" t="s">
        <v>162</v>
      </c>
      <c r="F33" s="22" t="s">
        <v>119</v>
      </c>
    </row>
    <row r="34" spans="1:6" x14ac:dyDescent="0.25">
      <c r="A34" s="20">
        <v>3</v>
      </c>
      <c r="B34" s="21" t="s">
        <v>25</v>
      </c>
      <c r="C34" s="21" t="s">
        <v>163</v>
      </c>
      <c r="D34" s="21"/>
      <c r="E34" s="21" t="s">
        <v>162</v>
      </c>
      <c r="F34" s="22" t="s">
        <v>120</v>
      </c>
    </row>
    <row r="35" spans="1:6" x14ac:dyDescent="0.25">
      <c r="A35" s="20">
        <v>4</v>
      </c>
      <c r="B35" s="21" t="s">
        <v>26</v>
      </c>
      <c r="C35" s="21" t="s">
        <v>163</v>
      </c>
      <c r="D35" s="21"/>
      <c r="E35" s="21" t="s">
        <v>162</v>
      </c>
      <c r="F35" s="22" t="s">
        <v>121</v>
      </c>
    </row>
    <row r="36" spans="1:6" x14ac:dyDescent="0.25">
      <c r="A36" s="20">
        <v>5</v>
      </c>
      <c r="B36" s="21" t="s">
        <v>27</v>
      </c>
      <c r="C36" s="21" t="s">
        <v>163</v>
      </c>
      <c r="D36" s="21"/>
      <c r="E36" s="21" t="s">
        <v>162</v>
      </c>
      <c r="F36" s="22" t="s">
        <v>122</v>
      </c>
    </row>
    <row r="37" spans="1:6" x14ac:dyDescent="0.25">
      <c r="A37" s="20">
        <v>6</v>
      </c>
      <c r="B37" s="21" t="s">
        <v>28</v>
      </c>
      <c r="C37" s="21" t="s">
        <v>163</v>
      </c>
      <c r="D37" s="21"/>
      <c r="E37" s="21" t="s">
        <v>162</v>
      </c>
      <c r="F37" s="22" t="s">
        <v>123</v>
      </c>
    </row>
    <row r="38" spans="1:6" x14ac:dyDescent="0.25">
      <c r="A38" s="20">
        <v>7</v>
      </c>
      <c r="B38" s="21" t="s">
        <v>29</v>
      </c>
      <c r="C38" s="21" t="s">
        <v>163</v>
      </c>
      <c r="D38" s="21"/>
      <c r="E38" s="21" t="s">
        <v>162</v>
      </c>
      <c r="F38" s="22" t="s">
        <v>124</v>
      </c>
    </row>
    <row r="39" spans="1:6" x14ac:dyDescent="0.25">
      <c r="A39" s="20">
        <v>8</v>
      </c>
      <c r="B39" s="21" t="s">
        <v>30</v>
      </c>
      <c r="C39" s="21" t="s">
        <v>163</v>
      </c>
      <c r="D39" s="21"/>
      <c r="E39" s="21" t="s">
        <v>162</v>
      </c>
      <c r="F39" s="22" t="s">
        <v>125</v>
      </c>
    </row>
    <row r="40" spans="1:6" x14ac:dyDescent="0.25">
      <c r="A40" s="20">
        <v>9</v>
      </c>
      <c r="B40" s="21" t="s">
        <v>31</v>
      </c>
      <c r="C40" s="21" t="s">
        <v>163</v>
      </c>
      <c r="D40" s="21"/>
      <c r="E40" s="21" t="s">
        <v>162</v>
      </c>
      <c r="F40" s="22" t="s">
        <v>126</v>
      </c>
    </row>
    <row r="41" spans="1:6" x14ac:dyDescent="0.25">
      <c r="A41" s="20">
        <v>10</v>
      </c>
      <c r="B41" s="21" t="s">
        <v>32</v>
      </c>
      <c r="C41" s="21" t="s">
        <v>163</v>
      </c>
      <c r="D41" s="21"/>
      <c r="E41" s="21" t="s">
        <v>162</v>
      </c>
      <c r="F41" s="22" t="s">
        <v>127</v>
      </c>
    </row>
    <row r="42" spans="1:6" x14ac:dyDescent="0.25">
      <c r="A42" s="20">
        <v>11</v>
      </c>
      <c r="B42" s="21" t="s">
        <v>33</v>
      </c>
      <c r="C42" s="21" t="s">
        <v>163</v>
      </c>
      <c r="D42" s="21" t="s">
        <v>83</v>
      </c>
      <c r="E42" s="21" t="s">
        <v>162</v>
      </c>
      <c r="F42" s="22" t="s">
        <v>128</v>
      </c>
    </row>
    <row r="43" spans="1:6" x14ac:dyDescent="0.25">
      <c r="A43" s="20">
        <v>12</v>
      </c>
      <c r="B43" s="21" t="s">
        <v>34</v>
      </c>
      <c r="C43" s="21" t="s">
        <v>163</v>
      </c>
      <c r="D43" s="21" t="s">
        <v>84</v>
      </c>
      <c r="E43" s="21" t="s">
        <v>162</v>
      </c>
      <c r="F43" s="22" t="s">
        <v>129</v>
      </c>
    </row>
    <row r="44" spans="1:6" x14ac:dyDescent="0.25">
      <c r="A44" s="20">
        <v>13</v>
      </c>
      <c r="B44" s="21" t="s">
        <v>35</v>
      </c>
      <c r="C44" s="21" t="s">
        <v>163</v>
      </c>
      <c r="D44" s="21" t="s">
        <v>85</v>
      </c>
      <c r="E44" s="21" t="s">
        <v>162</v>
      </c>
      <c r="F44" s="22" t="s">
        <v>130</v>
      </c>
    </row>
    <row r="45" spans="1:6" x14ac:dyDescent="0.25">
      <c r="A45" s="20">
        <v>14</v>
      </c>
      <c r="B45" s="21" t="s">
        <v>36</v>
      </c>
      <c r="C45" s="21" t="s">
        <v>163</v>
      </c>
      <c r="D45" s="21" t="s">
        <v>86</v>
      </c>
      <c r="E45" s="21" t="s">
        <v>162</v>
      </c>
      <c r="F45" s="22" t="s">
        <v>131</v>
      </c>
    </row>
    <row r="46" spans="1:6" x14ac:dyDescent="0.25">
      <c r="A46" s="20">
        <v>15</v>
      </c>
      <c r="B46" s="21" t="s">
        <v>37</v>
      </c>
      <c r="C46" s="21" t="s">
        <v>163</v>
      </c>
      <c r="D46" s="21" t="s">
        <v>133</v>
      </c>
      <c r="E46" s="21" t="s">
        <v>162</v>
      </c>
      <c r="F46" s="22" t="s">
        <v>157</v>
      </c>
    </row>
    <row r="47" spans="1:6" x14ac:dyDescent="0.25">
      <c r="A47" s="20">
        <v>16</v>
      </c>
      <c r="B47" s="21" t="s">
        <v>38</v>
      </c>
      <c r="C47" s="21" t="s">
        <v>163</v>
      </c>
      <c r="D47" s="21"/>
      <c r="E47" s="21" t="s">
        <v>162</v>
      </c>
      <c r="F47" s="22" t="s">
        <v>158</v>
      </c>
    </row>
    <row r="48" spans="1:6" x14ac:dyDescent="0.25">
      <c r="A48" s="20">
        <v>17</v>
      </c>
      <c r="B48" s="21" t="s">
        <v>39</v>
      </c>
      <c r="C48" s="21" t="s">
        <v>163</v>
      </c>
      <c r="D48" s="21"/>
      <c r="E48" s="21" t="s">
        <v>162</v>
      </c>
      <c r="F48" s="22" t="s">
        <v>159</v>
      </c>
    </row>
    <row r="49" spans="1:6" x14ac:dyDescent="0.25">
      <c r="A49" s="20">
        <v>18</v>
      </c>
      <c r="B49" s="21" t="s">
        <v>40</v>
      </c>
      <c r="C49" s="21" t="s">
        <v>163</v>
      </c>
      <c r="D49" s="21"/>
      <c r="E49" s="21" t="s">
        <v>162</v>
      </c>
      <c r="F49" s="22" t="s">
        <v>160</v>
      </c>
    </row>
    <row r="50" spans="1:6" x14ac:dyDescent="0.25">
      <c r="A50" s="20">
        <v>19</v>
      </c>
      <c r="B50" s="21" t="s">
        <v>41</v>
      </c>
      <c r="C50" s="21" t="s">
        <v>163</v>
      </c>
      <c r="D50" s="21"/>
      <c r="E50" s="21" t="s">
        <v>162</v>
      </c>
      <c r="F50" s="22" t="s">
        <v>161</v>
      </c>
    </row>
    <row r="51" spans="1:6" x14ac:dyDescent="0.25">
      <c r="A51" s="20">
        <v>20</v>
      </c>
      <c r="B51" s="21" t="s">
        <v>178</v>
      </c>
      <c r="C51" s="21" t="s">
        <v>163</v>
      </c>
      <c r="D51" s="21"/>
      <c r="E51" s="21" t="s">
        <v>162</v>
      </c>
      <c r="F51" s="22" t="s">
        <v>179</v>
      </c>
    </row>
    <row r="52" spans="1:6" x14ac:dyDescent="0.25">
      <c r="A52" s="20">
        <v>21</v>
      </c>
      <c r="B52" s="21" t="s">
        <v>180</v>
      </c>
      <c r="C52" s="21" t="s">
        <v>163</v>
      </c>
      <c r="D52" s="21"/>
      <c r="E52" s="21" t="s">
        <v>162</v>
      </c>
      <c r="F52" s="22" t="s">
        <v>181</v>
      </c>
    </row>
    <row r="53" spans="1:6" x14ac:dyDescent="0.25">
      <c r="A53" s="20">
        <v>22</v>
      </c>
      <c r="B53" s="21" t="s">
        <v>182</v>
      </c>
      <c r="C53" s="21" t="s">
        <v>163</v>
      </c>
      <c r="D53" s="21"/>
      <c r="E53" s="21" t="s">
        <v>162</v>
      </c>
      <c r="F53" s="22" t="s">
        <v>183</v>
      </c>
    </row>
    <row r="54" spans="1:6" x14ac:dyDescent="0.25">
      <c r="A54" s="20">
        <v>23</v>
      </c>
      <c r="B54" s="21" t="s">
        <v>184</v>
      </c>
      <c r="C54" s="21" t="s">
        <v>163</v>
      </c>
      <c r="D54" s="21"/>
      <c r="E54" s="21" t="s">
        <v>162</v>
      </c>
      <c r="F54" s="22" t="s">
        <v>185</v>
      </c>
    </row>
    <row r="55" spans="1:6" x14ac:dyDescent="0.25">
      <c r="A55" s="20">
        <v>24</v>
      </c>
      <c r="B55" s="21" t="s">
        <v>186</v>
      </c>
      <c r="C55" s="21" t="s">
        <v>163</v>
      </c>
      <c r="D55" s="21"/>
      <c r="E55" s="21" t="s">
        <v>162</v>
      </c>
      <c r="F55" s="22" t="s">
        <v>187</v>
      </c>
    </row>
    <row r="56" spans="1:6" x14ac:dyDescent="0.25">
      <c r="A56" s="20">
        <v>25</v>
      </c>
      <c r="B56" s="21" t="s">
        <v>188</v>
      </c>
      <c r="C56" s="21" t="s">
        <v>163</v>
      </c>
      <c r="D56" s="21"/>
      <c r="E56" s="21" t="s">
        <v>162</v>
      </c>
      <c r="F56" s="22" t="s">
        <v>189</v>
      </c>
    </row>
    <row r="57" spans="1:6" x14ac:dyDescent="0.25">
      <c r="A57" s="20">
        <v>26</v>
      </c>
      <c r="B57" s="21" t="s">
        <v>190</v>
      </c>
      <c r="C57" s="21" t="s">
        <v>163</v>
      </c>
      <c r="D57" s="21"/>
      <c r="E57" s="21" t="s">
        <v>162</v>
      </c>
      <c r="F57" s="22" t="s">
        <v>191</v>
      </c>
    </row>
    <row r="58" spans="1:6" x14ac:dyDescent="0.25">
      <c r="A58" s="20">
        <v>27</v>
      </c>
      <c r="B58" s="21" t="s">
        <v>192</v>
      </c>
      <c r="C58" s="21" t="s">
        <v>163</v>
      </c>
      <c r="D58" s="21"/>
      <c r="E58" s="21" t="s">
        <v>162</v>
      </c>
      <c r="F58" s="22" t="s">
        <v>193</v>
      </c>
    </row>
    <row r="59" spans="1:6" x14ac:dyDescent="0.25">
      <c r="A59" s="20">
        <v>28</v>
      </c>
      <c r="B59" s="21" t="s">
        <v>194</v>
      </c>
      <c r="C59" s="21" t="s">
        <v>163</v>
      </c>
      <c r="D59" s="21"/>
      <c r="E59" s="21" t="s">
        <v>162</v>
      </c>
      <c r="F59" s="22" t="s">
        <v>195</v>
      </c>
    </row>
    <row r="60" spans="1:6" x14ac:dyDescent="0.25">
      <c r="A60" s="20">
        <v>29</v>
      </c>
      <c r="B60" s="21" t="s">
        <v>196</v>
      </c>
      <c r="C60" s="21" t="s">
        <v>163</v>
      </c>
      <c r="D60" s="21"/>
      <c r="E60" s="21" t="s">
        <v>162</v>
      </c>
      <c r="F60" s="22" t="s">
        <v>197</v>
      </c>
    </row>
    <row r="61" spans="1:6" x14ac:dyDescent="0.25">
      <c r="A61" s="20">
        <v>30</v>
      </c>
      <c r="B61" s="21" t="s">
        <v>198</v>
      </c>
      <c r="C61" s="21" t="s">
        <v>163</v>
      </c>
      <c r="D61" s="21"/>
      <c r="E61" s="21" t="s">
        <v>162</v>
      </c>
      <c r="F61" s="22" t="s">
        <v>199</v>
      </c>
    </row>
    <row r="62" spans="1:6" x14ac:dyDescent="0.25">
      <c r="A62" s="20">
        <v>31</v>
      </c>
      <c r="B62" s="21" t="s">
        <v>200</v>
      </c>
      <c r="C62" s="21" t="s">
        <v>163</v>
      </c>
      <c r="D62" s="21"/>
      <c r="E62" s="21" t="s">
        <v>162</v>
      </c>
      <c r="F62" s="22" t="s">
        <v>201</v>
      </c>
    </row>
    <row r="63" spans="1:6" x14ac:dyDescent="0.25">
      <c r="A63" s="17">
        <v>32</v>
      </c>
      <c r="B63" s="18" t="s">
        <v>23</v>
      </c>
      <c r="C63" s="18" t="s">
        <v>163</v>
      </c>
      <c r="D63" s="18" t="s">
        <v>82</v>
      </c>
      <c r="E63" s="18" t="s">
        <v>162</v>
      </c>
      <c r="F63" s="19" t="s">
        <v>146</v>
      </c>
    </row>
    <row r="64" spans="1:6" x14ac:dyDescent="0.25">
      <c r="A64" s="17">
        <v>33</v>
      </c>
      <c r="B64" s="18" t="s">
        <v>22</v>
      </c>
      <c r="C64" s="18" t="s">
        <v>163</v>
      </c>
      <c r="D64" s="18"/>
      <c r="E64" s="18" t="s">
        <v>162</v>
      </c>
      <c r="F64" s="19" t="s">
        <v>147</v>
      </c>
    </row>
    <row r="65" spans="1:6" x14ac:dyDescent="0.25">
      <c r="A65" s="17">
        <v>34</v>
      </c>
      <c r="B65" s="18" t="s">
        <v>24</v>
      </c>
      <c r="C65" s="18" t="s">
        <v>163</v>
      </c>
      <c r="D65" s="18"/>
      <c r="E65" s="18" t="s">
        <v>162</v>
      </c>
      <c r="F65" s="19" t="s">
        <v>148</v>
      </c>
    </row>
    <row r="66" spans="1:6" x14ac:dyDescent="0.25">
      <c r="A66" s="17">
        <v>35</v>
      </c>
      <c r="B66" s="18" t="s">
        <v>25</v>
      </c>
      <c r="C66" s="18" t="s">
        <v>163</v>
      </c>
      <c r="D66" s="18"/>
      <c r="E66" s="18" t="s">
        <v>162</v>
      </c>
      <c r="F66" s="19" t="s">
        <v>149</v>
      </c>
    </row>
    <row r="67" spans="1:6" x14ac:dyDescent="0.25">
      <c r="A67" s="17">
        <v>36</v>
      </c>
      <c r="B67" s="18" t="s">
        <v>26</v>
      </c>
      <c r="C67" s="18" t="s">
        <v>163</v>
      </c>
      <c r="D67" s="18"/>
      <c r="E67" s="18" t="s">
        <v>162</v>
      </c>
      <c r="F67" s="19" t="s">
        <v>150</v>
      </c>
    </row>
    <row r="68" spans="1:6" x14ac:dyDescent="0.25">
      <c r="A68" s="17">
        <v>37</v>
      </c>
      <c r="B68" s="18" t="s">
        <v>27</v>
      </c>
      <c r="C68" s="18" t="s">
        <v>163</v>
      </c>
      <c r="D68" s="18"/>
      <c r="E68" s="18" t="s">
        <v>162</v>
      </c>
      <c r="F68" s="19" t="s">
        <v>152</v>
      </c>
    </row>
    <row r="69" spans="1:6" x14ac:dyDescent="0.25">
      <c r="A69" s="17">
        <v>38</v>
      </c>
      <c r="B69" s="18" t="s">
        <v>28</v>
      </c>
      <c r="C69" s="18" t="s">
        <v>163</v>
      </c>
      <c r="D69" s="18"/>
      <c r="E69" s="18" t="s">
        <v>162</v>
      </c>
      <c r="F69" s="19" t="s">
        <v>153</v>
      </c>
    </row>
    <row r="70" spans="1:6" x14ac:dyDescent="0.25">
      <c r="A70" s="17">
        <v>39</v>
      </c>
      <c r="B70" s="18" t="s">
        <v>29</v>
      </c>
      <c r="C70" s="18" t="s">
        <v>163</v>
      </c>
      <c r="D70" s="18"/>
      <c r="E70" s="18" t="s">
        <v>162</v>
      </c>
      <c r="F70" s="19" t="s">
        <v>154</v>
      </c>
    </row>
    <row r="71" spans="1:6" x14ac:dyDescent="0.25">
      <c r="A71" s="17">
        <v>40</v>
      </c>
      <c r="B71" s="18" t="s">
        <v>30</v>
      </c>
      <c r="C71" s="18" t="s">
        <v>163</v>
      </c>
      <c r="D71" s="18"/>
      <c r="E71" s="18" t="s">
        <v>162</v>
      </c>
      <c r="F71" s="19" t="s">
        <v>155</v>
      </c>
    </row>
    <row r="72" spans="1:6" x14ac:dyDescent="0.25">
      <c r="A72" s="17">
        <v>41</v>
      </c>
      <c r="B72" s="18" t="s">
        <v>31</v>
      </c>
      <c r="C72" s="18" t="s">
        <v>163</v>
      </c>
      <c r="D72" s="18"/>
      <c r="E72" s="18" t="s">
        <v>162</v>
      </c>
      <c r="F72" s="19" t="s">
        <v>156</v>
      </c>
    </row>
    <row r="73" spans="1:6" x14ac:dyDescent="0.25">
      <c r="A73" s="17">
        <v>42</v>
      </c>
      <c r="B73" s="18" t="s">
        <v>32</v>
      </c>
      <c r="C73" s="18" t="s">
        <v>163</v>
      </c>
      <c r="D73" s="18"/>
      <c r="E73" s="18" t="s">
        <v>162</v>
      </c>
      <c r="F73" s="19" t="s">
        <v>202</v>
      </c>
    </row>
    <row r="74" spans="1:6" x14ac:dyDescent="0.25">
      <c r="A74" s="17">
        <v>43</v>
      </c>
      <c r="B74" s="18" t="s">
        <v>33</v>
      </c>
      <c r="C74" s="18" t="s">
        <v>163</v>
      </c>
      <c r="D74" s="18"/>
      <c r="E74" s="18" t="s">
        <v>162</v>
      </c>
      <c r="F74" s="19" t="s">
        <v>203</v>
      </c>
    </row>
    <row r="75" spans="1:6" x14ac:dyDescent="0.25">
      <c r="A75" s="17">
        <v>44</v>
      </c>
      <c r="B75" s="18" t="s">
        <v>34</v>
      </c>
      <c r="C75" s="18" t="s">
        <v>163</v>
      </c>
      <c r="D75" s="18"/>
      <c r="E75" s="18" t="s">
        <v>162</v>
      </c>
      <c r="F75" s="19" t="s">
        <v>204</v>
      </c>
    </row>
    <row r="76" spans="1:6" x14ac:dyDescent="0.25">
      <c r="A76" s="17">
        <v>45</v>
      </c>
      <c r="B76" s="18" t="s">
        <v>35</v>
      </c>
      <c r="C76" s="18" t="s">
        <v>163</v>
      </c>
      <c r="D76" s="18"/>
      <c r="E76" s="18" t="s">
        <v>162</v>
      </c>
      <c r="F76" s="19" t="s">
        <v>205</v>
      </c>
    </row>
    <row r="77" spans="1:6" x14ac:dyDescent="0.25">
      <c r="A77" s="17">
        <v>46</v>
      </c>
      <c r="B77" s="18" t="s">
        <v>36</v>
      </c>
      <c r="C77" s="18" t="s">
        <v>163</v>
      </c>
      <c r="D77" s="18"/>
      <c r="E77" s="18" t="s">
        <v>162</v>
      </c>
      <c r="F77" s="19" t="s">
        <v>206</v>
      </c>
    </row>
    <row r="78" spans="1:6" x14ac:dyDescent="0.25">
      <c r="A78" s="17">
        <v>47</v>
      </c>
      <c r="B78" s="18" t="s">
        <v>37</v>
      </c>
      <c r="C78" s="18" t="s">
        <v>163</v>
      </c>
      <c r="D78" s="18"/>
      <c r="E78" s="18" t="s">
        <v>162</v>
      </c>
      <c r="F78" s="19" t="s">
        <v>207</v>
      </c>
    </row>
    <row r="79" spans="1:6" x14ac:dyDescent="0.25">
      <c r="A79" s="17">
        <v>48</v>
      </c>
      <c r="B79" s="18" t="s">
        <v>38</v>
      </c>
      <c r="C79" s="18" t="s">
        <v>163</v>
      </c>
      <c r="D79" s="18"/>
      <c r="E79" s="18" t="s">
        <v>162</v>
      </c>
      <c r="F79" s="19" t="s">
        <v>208</v>
      </c>
    </row>
    <row r="80" spans="1:6" x14ac:dyDescent="0.25">
      <c r="A80" s="17">
        <v>49</v>
      </c>
      <c r="B80" s="18" t="s">
        <v>39</v>
      </c>
      <c r="C80" s="18" t="s">
        <v>163</v>
      </c>
      <c r="D80" s="18"/>
      <c r="E80" s="18" t="s">
        <v>162</v>
      </c>
      <c r="F80" s="19" t="s">
        <v>209</v>
      </c>
    </row>
    <row r="81" spans="1:6" x14ac:dyDescent="0.25">
      <c r="A81" s="17">
        <v>50</v>
      </c>
      <c r="B81" s="18" t="s">
        <v>40</v>
      </c>
      <c r="C81" s="18" t="s">
        <v>163</v>
      </c>
      <c r="D81" s="18"/>
      <c r="E81" s="18" t="s">
        <v>162</v>
      </c>
      <c r="F81" s="19" t="s">
        <v>210</v>
      </c>
    </row>
    <row r="82" spans="1:6" x14ac:dyDescent="0.25">
      <c r="A82" s="17">
        <v>51</v>
      </c>
      <c r="B82" s="18" t="s">
        <v>41</v>
      </c>
      <c r="C82" s="18" t="s">
        <v>163</v>
      </c>
      <c r="D82" s="18"/>
      <c r="E82" s="18" t="s">
        <v>162</v>
      </c>
      <c r="F82" s="19" t="s">
        <v>211</v>
      </c>
    </row>
    <row r="83" spans="1:6" x14ac:dyDescent="0.25">
      <c r="A83" s="17">
        <v>52</v>
      </c>
      <c r="B83" s="18" t="s">
        <v>178</v>
      </c>
      <c r="C83" s="18" t="s">
        <v>163</v>
      </c>
      <c r="D83" s="18"/>
      <c r="E83" s="18" t="s">
        <v>162</v>
      </c>
      <c r="F83" s="19" t="s">
        <v>212</v>
      </c>
    </row>
    <row r="84" spans="1:6" x14ac:dyDescent="0.25">
      <c r="A84" s="17">
        <v>53</v>
      </c>
      <c r="B84" s="18" t="s">
        <v>180</v>
      </c>
      <c r="C84" s="18" t="s">
        <v>163</v>
      </c>
      <c r="D84" s="18"/>
      <c r="E84" s="18" t="s">
        <v>162</v>
      </c>
      <c r="F84" s="19" t="s">
        <v>213</v>
      </c>
    </row>
    <row r="85" spans="1:6" x14ac:dyDescent="0.25">
      <c r="A85" s="17">
        <v>54</v>
      </c>
      <c r="B85" s="18" t="s">
        <v>182</v>
      </c>
      <c r="C85" s="18" t="s">
        <v>163</v>
      </c>
      <c r="D85" s="18"/>
      <c r="E85" s="18" t="s">
        <v>162</v>
      </c>
      <c r="F85" s="19" t="s">
        <v>214</v>
      </c>
    </row>
    <row r="86" spans="1:6" x14ac:dyDescent="0.25">
      <c r="A86" s="17">
        <v>55</v>
      </c>
      <c r="B86" s="18" t="s">
        <v>184</v>
      </c>
      <c r="C86" s="18" t="s">
        <v>163</v>
      </c>
      <c r="D86" s="18"/>
      <c r="E86" s="18" t="s">
        <v>162</v>
      </c>
      <c r="F86" s="19" t="s">
        <v>215</v>
      </c>
    </row>
    <row r="87" spans="1:6" x14ac:dyDescent="0.25">
      <c r="A87" s="17">
        <v>56</v>
      </c>
      <c r="B87" s="18" t="s">
        <v>186</v>
      </c>
      <c r="C87" s="18" t="s">
        <v>163</v>
      </c>
      <c r="D87" s="18"/>
      <c r="E87" s="18" t="s">
        <v>162</v>
      </c>
      <c r="F87" s="19" t="s">
        <v>216</v>
      </c>
    </row>
    <row r="88" spans="1:6" x14ac:dyDescent="0.25">
      <c r="A88" s="17">
        <v>57</v>
      </c>
      <c r="B88" s="18" t="s">
        <v>188</v>
      </c>
      <c r="C88" s="18" t="s">
        <v>163</v>
      </c>
      <c r="D88" s="18"/>
      <c r="E88" s="18" t="s">
        <v>162</v>
      </c>
      <c r="F88" s="19" t="s">
        <v>217</v>
      </c>
    </row>
    <row r="89" spans="1:6" x14ac:dyDescent="0.25">
      <c r="A89" s="17">
        <v>58</v>
      </c>
      <c r="B89" s="18" t="s">
        <v>190</v>
      </c>
      <c r="C89" s="18" t="s">
        <v>163</v>
      </c>
      <c r="D89" s="18"/>
      <c r="E89" s="18" t="s">
        <v>162</v>
      </c>
      <c r="F89" s="19" t="s">
        <v>218</v>
      </c>
    </row>
    <row r="90" spans="1:6" x14ac:dyDescent="0.25">
      <c r="A90" s="17">
        <v>59</v>
      </c>
      <c r="B90" s="18" t="s">
        <v>192</v>
      </c>
      <c r="C90" s="18" t="s">
        <v>163</v>
      </c>
      <c r="D90" s="18"/>
      <c r="E90" s="18" t="s">
        <v>162</v>
      </c>
      <c r="F90" s="19" t="s">
        <v>219</v>
      </c>
    </row>
    <row r="91" spans="1:6" x14ac:dyDescent="0.25">
      <c r="A91" s="17">
        <v>60</v>
      </c>
      <c r="B91" s="18" t="s">
        <v>194</v>
      </c>
      <c r="C91" s="18" t="s">
        <v>163</v>
      </c>
      <c r="D91" s="18"/>
      <c r="E91" s="18" t="s">
        <v>162</v>
      </c>
      <c r="F91" s="19" t="s">
        <v>220</v>
      </c>
    </row>
    <row r="92" spans="1:6" x14ac:dyDescent="0.25">
      <c r="A92" s="17">
        <v>61</v>
      </c>
      <c r="B92" s="18" t="s">
        <v>196</v>
      </c>
      <c r="C92" s="18" t="s">
        <v>163</v>
      </c>
      <c r="D92" s="18"/>
      <c r="E92" s="18" t="s">
        <v>162</v>
      </c>
      <c r="F92" s="19" t="s">
        <v>221</v>
      </c>
    </row>
    <row r="93" spans="1:6" x14ac:dyDescent="0.25">
      <c r="A93" s="17">
        <v>62</v>
      </c>
      <c r="B93" s="18" t="s">
        <v>198</v>
      </c>
      <c r="C93" s="18" t="s">
        <v>163</v>
      </c>
      <c r="D93" s="18"/>
      <c r="E93" s="18" t="s">
        <v>162</v>
      </c>
      <c r="F93" s="19" t="s">
        <v>222</v>
      </c>
    </row>
    <row r="94" spans="1:6" x14ac:dyDescent="0.25">
      <c r="A94" s="17">
        <v>63</v>
      </c>
      <c r="B94" s="18" t="s">
        <v>200</v>
      </c>
      <c r="C94" s="18" t="s">
        <v>163</v>
      </c>
      <c r="D94" s="18"/>
      <c r="E94" s="18" t="s">
        <v>162</v>
      </c>
      <c r="F94" s="19" t="s">
        <v>223</v>
      </c>
    </row>
    <row r="96" spans="1:6" x14ac:dyDescent="0.25">
      <c r="A96" s="51" t="s">
        <v>111</v>
      </c>
      <c r="B96" s="51"/>
      <c r="C96" s="51"/>
      <c r="D96" s="51"/>
      <c r="E96" s="51"/>
      <c r="F96" s="51"/>
    </row>
    <row r="97" spans="1:6" x14ac:dyDescent="0.25">
      <c r="A97" s="7" t="s">
        <v>90</v>
      </c>
      <c r="B97" s="8"/>
      <c r="C97" s="8" t="s">
        <v>1</v>
      </c>
      <c r="D97" s="8" t="s">
        <v>87</v>
      </c>
      <c r="E97" s="8" t="s">
        <v>88</v>
      </c>
      <c r="F97" s="9" t="s">
        <v>132</v>
      </c>
    </row>
    <row r="98" spans="1:6" x14ac:dyDescent="0.25">
      <c r="A98" s="10">
        <v>0</v>
      </c>
      <c r="B98" s="11" t="s">
        <v>42</v>
      </c>
      <c r="C98" s="11" t="s">
        <v>91</v>
      </c>
      <c r="D98" s="2" t="s">
        <v>94</v>
      </c>
      <c r="E98" s="11" t="s">
        <v>81</v>
      </c>
      <c r="F98" s="12" t="s">
        <v>61</v>
      </c>
    </row>
    <row r="99" spans="1:6" x14ac:dyDescent="0.25">
      <c r="A99" s="10">
        <v>1</v>
      </c>
      <c r="B99" s="11" t="s">
        <v>43</v>
      </c>
      <c r="C99" s="11" t="s">
        <v>91</v>
      </c>
      <c r="D99" s="2" t="s">
        <v>95</v>
      </c>
      <c r="E99" s="11" t="s">
        <v>81</v>
      </c>
      <c r="F99" s="12" t="s">
        <v>62</v>
      </c>
    </row>
    <row r="100" spans="1:6" x14ac:dyDescent="0.25">
      <c r="A100" s="10">
        <v>2</v>
      </c>
      <c r="B100" s="11" t="s">
        <v>44</v>
      </c>
      <c r="C100" s="11" t="s">
        <v>91</v>
      </c>
      <c r="D100" s="11" t="s">
        <v>96</v>
      </c>
      <c r="E100" s="11" t="s">
        <v>81</v>
      </c>
      <c r="F100" s="12" t="s">
        <v>63</v>
      </c>
    </row>
    <row r="101" spans="1:6" x14ac:dyDescent="0.25">
      <c r="A101" s="10">
        <v>3</v>
      </c>
      <c r="B101" s="11" t="s">
        <v>45</v>
      </c>
      <c r="C101" s="11" t="s">
        <v>91</v>
      </c>
      <c r="D101" s="11" t="s">
        <v>97</v>
      </c>
      <c r="E101" s="11" t="s">
        <v>81</v>
      </c>
      <c r="F101" s="12" t="s">
        <v>64</v>
      </c>
    </row>
    <row r="102" spans="1:6" x14ac:dyDescent="0.25">
      <c r="A102" s="10">
        <v>4</v>
      </c>
      <c r="B102" s="11" t="s">
        <v>46</v>
      </c>
      <c r="C102" s="11" t="s">
        <v>91</v>
      </c>
      <c r="D102" s="2" t="s">
        <v>98</v>
      </c>
      <c r="E102" s="11" t="s">
        <v>81</v>
      </c>
      <c r="F102" s="12" t="s">
        <v>65</v>
      </c>
    </row>
    <row r="103" spans="1:6" x14ac:dyDescent="0.25">
      <c r="A103" s="10">
        <v>5</v>
      </c>
      <c r="B103" s="11" t="s">
        <v>47</v>
      </c>
      <c r="C103" s="11" t="s">
        <v>91</v>
      </c>
      <c r="D103" s="2" t="s">
        <v>99</v>
      </c>
      <c r="E103" s="11" t="s">
        <v>81</v>
      </c>
      <c r="F103" s="12" t="s">
        <v>66</v>
      </c>
    </row>
    <row r="104" spans="1:6" x14ac:dyDescent="0.25">
      <c r="A104" s="10">
        <v>6</v>
      </c>
      <c r="B104" s="11" t="s">
        <v>48</v>
      </c>
      <c r="C104" s="11" t="s">
        <v>91</v>
      </c>
      <c r="D104" s="2" t="s">
        <v>93</v>
      </c>
      <c r="E104" s="11" t="s">
        <v>81</v>
      </c>
      <c r="F104" s="12" t="s">
        <v>67</v>
      </c>
    </row>
    <row r="105" spans="1:6" x14ac:dyDescent="0.25">
      <c r="A105" s="10">
        <v>7</v>
      </c>
      <c r="B105" s="11" t="s">
        <v>49</v>
      </c>
      <c r="C105" s="11" t="s">
        <v>91</v>
      </c>
      <c r="D105" s="11" t="s">
        <v>113</v>
      </c>
      <c r="E105" s="11" t="s">
        <v>81</v>
      </c>
      <c r="F105" s="12" t="s">
        <v>68</v>
      </c>
    </row>
    <row r="106" spans="1:6" x14ac:dyDescent="0.25">
      <c r="A106" s="10">
        <v>8</v>
      </c>
      <c r="B106" s="11" t="s">
        <v>50</v>
      </c>
      <c r="C106" s="11" t="s">
        <v>91</v>
      </c>
      <c r="D106" s="2" t="s">
        <v>114</v>
      </c>
      <c r="E106" s="11" t="s">
        <v>81</v>
      </c>
      <c r="F106" s="12" t="s">
        <v>69</v>
      </c>
    </row>
    <row r="107" spans="1:6" x14ac:dyDescent="0.25">
      <c r="A107" s="10">
        <v>9</v>
      </c>
      <c r="B107" s="11" t="s">
        <v>51</v>
      </c>
      <c r="C107" s="11" t="s">
        <v>91</v>
      </c>
      <c r="D107" s="2"/>
      <c r="E107" s="11" t="s">
        <v>81</v>
      </c>
      <c r="F107" s="12" t="s">
        <v>70</v>
      </c>
    </row>
    <row r="108" spans="1:6" x14ac:dyDescent="0.25">
      <c r="A108" s="10">
        <v>10</v>
      </c>
      <c r="B108" s="11" t="s">
        <v>55</v>
      </c>
      <c r="C108" s="11" t="s">
        <v>91</v>
      </c>
      <c r="D108" s="11" t="s">
        <v>106</v>
      </c>
      <c r="E108" s="11" t="s">
        <v>81</v>
      </c>
      <c r="F108" s="12" t="s">
        <v>100</v>
      </c>
    </row>
    <row r="109" spans="1:6" x14ac:dyDescent="0.25">
      <c r="A109" s="10">
        <v>11</v>
      </c>
      <c r="B109" s="11" t="s">
        <v>56</v>
      </c>
      <c r="C109" s="11" t="s">
        <v>91</v>
      </c>
      <c r="D109" s="11" t="s">
        <v>105</v>
      </c>
      <c r="E109" s="11" t="s">
        <v>81</v>
      </c>
      <c r="F109" s="12" t="s">
        <v>101</v>
      </c>
    </row>
    <row r="110" spans="1:6" x14ac:dyDescent="0.25">
      <c r="A110" s="10">
        <v>12</v>
      </c>
      <c r="B110" s="11" t="s">
        <v>57</v>
      </c>
      <c r="C110" s="11" t="s">
        <v>91</v>
      </c>
      <c r="D110" s="11" t="s">
        <v>107</v>
      </c>
      <c r="E110" s="11" t="s">
        <v>81</v>
      </c>
      <c r="F110" s="12" t="s">
        <v>102</v>
      </c>
    </row>
    <row r="111" spans="1:6" x14ac:dyDescent="0.25">
      <c r="A111" s="10">
        <v>13</v>
      </c>
      <c r="B111" s="11" t="s">
        <v>58</v>
      </c>
      <c r="C111" s="11" t="s">
        <v>91</v>
      </c>
      <c r="D111" s="11" t="s">
        <v>108</v>
      </c>
      <c r="E111" s="11" t="s">
        <v>81</v>
      </c>
      <c r="F111" s="12" t="s">
        <v>103</v>
      </c>
    </row>
    <row r="112" spans="1:6" x14ac:dyDescent="0.25">
      <c r="A112" s="10">
        <v>14</v>
      </c>
      <c r="B112" s="11" t="s">
        <v>59</v>
      </c>
      <c r="C112" s="11" t="s">
        <v>91</v>
      </c>
      <c r="D112" s="11" t="s">
        <v>109</v>
      </c>
      <c r="E112" s="11" t="s">
        <v>81</v>
      </c>
      <c r="F112" s="12" t="s">
        <v>104</v>
      </c>
    </row>
    <row r="113" spans="1:6" x14ac:dyDescent="0.25">
      <c r="A113" s="10">
        <v>15</v>
      </c>
      <c r="B113" s="11" t="s">
        <v>60</v>
      </c>
      <c r="C113" s="11" t="s">
        <v>91</v>
      </c>
      <c r="D113" s="11" t="s">
        <v>110</v>
      </c>
      <c r="E113" s="11" t="s">
        <v>81</v>
      </c>
      <c r="F113" s="12" t="s">
        <v>151</v>
      </c>
    </row>
    <row r="114" spans="1:6" x14ac:dyDescent="0.25">
      <c r="A114" s="14">
        <v>16</v>
      </c>
      <c r="B114" s="15" t="s">
        <v>42</v>
      </c>
      <c r="C114" s="15" t="s">
        <v>91</v>
      </c>
      <c r="D114" s="15"/>
      <c r="E114" s="15" t="s">
        <v>81</v>
      </c>
      <c r="F114" s="16" t="s">
        <v>71</v>
      </c>
    </row>
    <row r="115" spans="1:6" x14ac:dyDescent="0.25">
      <c r="A115" s="14">
        <v>17</v>
      </c>
      <c r="B115" s="15" t="s">
        <v>43</v>
      </c>
      <c r="C115" s="15" t="s">
        <v>91</v>
      </c>
      <c r="D115" s="15"/>
      <c r="E115" s="15" t="s">
        <v>81</v>
      </c>
      <c r="F115" s="16" t="s">
        <v>72</v>
      </c>
    </row>
    <row r="116" spans="1:6" x14ac:dyDescent="0.25">
      <c r="A116" s="14">
        <v>18</v>
      </c>
      <c r="B116" s="15" t="s">
        <v>44</v>
      </c>
      <c r="C116" s="15" t="s">
        <v>91</v>
      </c>
      <c r="D116" s="15"/>
      <c r="E116" s="15" t="s">
        <v>81</v>
      </c>
      <c r="F116" s="16" t="s">
        <v>73</v>
      </c>
    </row>
    <row r="117" spans="1:6" x14ac:dyDescent="0.25">
      <c r="A117" s="14">
        <v>19</v>
      </c>
      <c r="B117" s="15" t="s">
        <v>45</v>
      </c>
      <c r="C117" s="15" t="s">
        <v>91</v>
      </c>
      <c r="D117" s="15"/>
      <c r="E117" s="15" t="s">
        <v>81</v>
      </c>
      <c r="F117" s="16" t="s">
        <v>74</v>
      </c>
    </row>
    <row r="118" spans="1:6" x14ac:dyDescent="0.25">
      <c r="A118" s="14">
        <v>20</v>
      </c>
      <c r="B118" s="15" t="s">
        <v>46</v>
      </c>
      <c r="C118" s="15" t="s">
        <v>91</v>
      </c>
      <c r="D118" s="15"/>
      <c r="E118" s="15" t="s">
        <v>81</v>
      </c>
      <c r="F118" s="16" t="s">
        <v>75</v>
      </c>
    </row>
    <row r="119" spans="1:6" x14ac:dyDescent="0.25">
      <c r="A119" s="14">
        <v>21</v>
      </c>
      <c r="B119" s="15" t="s">
        <v>47</v>
      </c>
      <c r="C119" s="15" t="s">
        <v>91</v>
      </c>
      <c r="D119" s="15"/>
      <c r="E119" s="15" t="s">
        <v>81</v>
      </c>
      <c r="F119" s="16" t="s">
        <v>76</v>
      </c>
    </row>
    <row r="120" spans="1:6" x14ac:dyDescent="0.25">
      <c r="A120" s="14">
        <v>22</v>
      </c>
      <c r="B120" s="15" t="s">
        <v>48</v>
      </c>
      <c r="C120" s="15" t="s">
        <v>91</v>
      </c>
      <c r="D120" s="15"/>
      <c r="E120" s="15" t="s">
        <v>81</v>
      </c>
      <c r="F120" s="16" t="s">
        <v>77</v>
      </c>
    </row>
    <row r="121" spans="1:6" x14ac:dyDescent="0.25">
      <c r="A121" s="14">
        <v>23</v>
      </c>
      <c r="B121" s="15" t="s">
        <v>49</v>
      </c>
      <c r="C121" s="15" t="s">
        <v>91</v>
      </c>
      <c r="D121" s="15"/>
      <c r="E121" s="15" t="s">
        <v>81</v>
      </c>
      <c r="F121" s="16" t="s">
        <v>78</v>
      </c>
    </row>
    <row r="122" spans="1:6" x14ac:dyDescent="0.25">
      <c r="A122" s="14">
        <v>24</v>
      </c>
      <c r="B122" s="15" t="s">
        <v>50</v>
      </c>
      <c r="C122" s="15" t="s">
        <v>91</v>
      </c>
      <c r="D122" s="15"/>
      <c r="E122" s="15" t="s">
        <v>81</v>
      </c>
      <c r="F122" s="16" t="s">
        <v>79</v>
      </c>
    </row>
    <row r="123" spans="1:6" x14ac:dyDescent="0.25">
      <c r="A123" s="14">
        <v>25</v>
      </c>
      <c r="B123" s="15" t="s">
        <v>51</v>
      </c>
      <c r="C123" s="15" t="s">
        <v>91</v>
      </c>
      <c r="D123" s="15"/>
      <c r="E123" s="15" t="s">
        <v>81</v>
      </c>
      <c r="F123" s="16" t="s">
        <v>80</v>
      </c>
    </row>
    <row r="124" spans="1:6" x14ac:dyDescent="0.25">
      <c r="A124" s="14">
        <v>26</v>
      </c>
      <c r="B124" s="15" t="s">
        <v>55</v>
      </c>
      <c r="C124" s="15" t="s">
        <v>91</v>
      </c>
      <c r="D124" s="15"/>
      <c r="E124" s="15" t="s">
        <v>81</v>
      </c>
      <c r="F124" s="16" t="s">
        <v>224</v>
      </c>
    </row>
    <row r="125" spans="1:6" x14ac:dyDescent="0.25">
      <c r="A125" s="14">
        <v>27</v>
      </c>
      <c r="B125" s="15" t="s">
        <v>56</v>
      </c>
      <c r="C125" s="15" t="s">
        <v>91</v>
      </c>
      <c r="D125" s="15"/>
      <c r="E125" s="15" t="s">
        <v>81</v>
      </c>
      <c r="F125" s="16" t="s">
        <v>225</v>
      </c>
    </row>
    <row r="126" spans="1:6" x14ac:dyDescent="0.25">
      <c r="A126" s="14">
        <v>28</v>
      </c>
      <c r="B126" s="15" t="s">
        <v>57</v>
      </c>
      <c r="C126" s="15" t="s">
        <v>91</v>
      </c>
      <c r="D126" s="15"/>
      <c r="E126" s="15" t="s">
        <v>81</v>
      </c>
      <c r="F126" s="16" t="s">
        <v>226</v>
      </c>
    </row>
    <row r="127" spans="1:6" x14ac:dyDescent="0.25">
      <c r="A127" s="14">
        <v>29</v>
      </c>
      <c r="B127" s="15" t="s">
        <v>58</v>
      </c>
      <c r="C127" s="15" t="s">
        <v>91</v>
      </c>
      <c r="D127" s="15"/>
      <c r="E127" s="15" t="s">
        <v>81</v>
      </c>
      <c r="F127" s="16" t="s">
        <v>227</v>
      </c>
    </row>
    <row r="128" spans="1:6" x14ac:dyDescent="0.25">
      <c r="A128" s="14">
        <v>30</v>
      </c>
      <c r="B128" s="15" t="s">
        <v>59</v>
      </c>
      <c r="C128" s="15" t="s">
        <v>91</v>
      </c>
      <c r="D128" s="15"/>
      <c r="E128" s="15" t="s">
        <v>81</v>
      </c>
      <c r="F128" s="16" t="s">
        <v>228</v>
      </c>
    </row>
    <row r="129" spans="1:6" x14ac:dyDescent="0.25">
      <c r="A129" s="14">
        <v>31</v>
      </c>
      <c r="B129" s="15" t="s">
        <v>60</v>
      </c>
      <c r="C129" s="15" t="s">
        <v>91</v>
      </c>
      <c r="D129" s="15"/>
      <c r="E129" s="15" t="s">
        <v>81</v>
      </c>
      <c r="F129" s="16" t="s">
        <v>229</v>
      </c>
    </row>
  </sheetData>
  <mergeCells count="20">
    <mergeCell ref="K13:K14"/>
    <mergeCell ref="L13:L14"/>
    <mergeCell ref="M13:M14"/>
    <mergeCell ref="K9:K10"/>
    <mergeCell ref="L9:L10"/>
    <mergeCell ref="M9:M10"/>
    <mergeCell ref="K11:K12"/>
    <mergeCell ref="L11:L12"/>
    <mergeCell ref="M11:M12"/>
    <mergeCell ref="A96:F96"/>
    <mergeCell ref="A29:F29"/>
    <mergeCell ref="K19:K20"/>
    <mergeCell ref="L19:L20"/>
    <mergeCell ref="M19:M20"/>
    <mergeCell ref="K21:K22"/>
    <mergeCell ref="L21:L22"/>
    <mergeCell ref="M21:M22"/>
    <mergeCell ref="K23:K24"/>
    <mergeCell ref="L23:L24"/>
    <mergeCell ref="M23:M2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data_{unit.id}</vt:lpstr>
      <vt:lpstr>data_20161204</vt:lpstr>
      <vt:lpstr>data_{imei}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Rhalf</dc:creator>
  <cp:lastModifiedBy>Rhalf</cp:lastModifiedBy>
  <dcterms:created xsi:type="dcterms:W3CDTF">2016-02-02T10:16:06Z</dcterms:created>
  <dcterms:modified xsi:type="dcterms:W3CDTF">2016-12-04T20:08:43Z</dcterms:modified>
</cp:coreProperties>
</file>