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600" yWindow="840" windowWidth="18615" windowHeight="7590"/>
  </bookViews>
  <sheets>
    <sheet name="SUMMARY" sheetId="27" r:id="rId1"/>
    <sheet name="ALAMINOS" sheetId="1" r:id="rId2"/>
    <sheet name="ANTIPOLO 1" sheetId="2" r:id="rId3"/>
    <sheet name="ANTIPOLO 2" sheetId="3" r:id="rId4"/>
    <sheet name="BAGONG SILANG" sheetId="4" r:id="rId5"/>
    <sheet name="BAGUMBONG" sheetId="5" r:id="rId6"/>
    <sheet name="CAAMARIN" sheetId="6" r:id="rId7"/>
    <sheet name="CAINTA" sheetId="7" r:id="rId8"/>
    <sheet name="CAINTA 2 (RICARTE)" sheetId="8" r:id="rId9"/>
    <sheet name="COMEMBO" sheetId="9" r:id="rId10"/>
    <sheet name="GAGALANGIN" sheetId="10" r:id="rId11"/>
    <sheet name="GRACEVILLE" sheetId="11" r:id="rId12"/>
    <sheet name="IMUS" sheetId="12" r:id="rId13"/>
    <sheet name="LAS PIÑAS" sheetId="13" r:id="rId14"/>
    <sheet name="MALABON" sheetId="14" r:id="rId15"/>
    <sheet name="MOLINO" sheetId="15" r:id="rId16"/>
    <sheet name="MONTALBAN" sheetId="16" r:id="rId17"/>
    <sheet name="NAVOTAS" sheetId="17" r:id="rId18"/>
    <sheet name="NOVALICHES" sheetId="18" r:id="rId19"/>
    <sheet name="PATEROS" sheetId="19" r:id="rId20"/>
    <sheet name="PUNTURIN" sheetId="20" r:id="rId21"/>
    <sheet name="SAN PEDRO" sheetId="21" r:id="rId22"/>
    <sheet name="TONDO" sheetId="22" r:id="rId23"/>
    <sheet name="VALENZUELA" sheetId="23" r:id="rId24"/>
    <sheet name="Worksheet 1" sheetId="24" r:id="rId25"/>
  </sheets>
  <calcPr calcId="124519"/>
</workbook>
</file>

<file path=xl/calcChain.xml><?xml version="1.0" encoding="utf-8"?>
<calcChain xmlns="http://schemas.openxmlformats.org/spreadsheetml/2006/main">
  <c r="E83" i="27"/>
  <c r="E84"/>
  <c r="E85"/>
  <c r="E82"/>
  <c r="E78"/>
  <c r="E79"/>
  <c r="E80"/>
  <c r="E77"/>
  <c r="D74"/>
  <c r="D73"/>
  <c r="J64" i="5"/>
  <c r="K64"/>
  <c r="J38" i="3"/>
  <c r="J46" s="1"/>
  <c r="J49" s="1"/>
  <c r="J65" i="10"/>
  <c r="J39" i="5"/>
  <c r="J47" s="1"/>
  <c r="J50" s="1"/>
  <c r="J38" i="8"/>
  <c r="J46" s="1"/>
  <c r="J49" s="1"/>
  <c r="J39" i="9"/>
  <c r="J47" s="1"/>
  <c r="J50" s="1"/>
  <c r="K50" s="1"/>
  <c r="J49" i="10"/>
  <c r="K65" s="1"/>
  <c r="J38"/>
  <c r="J46" s="1"/>
  <c r="J41" i="12"/>
  <c r="J49" s="1"/>
  <c r="J52" s="1"/>
  <c r="J63" i="15"/>
  <c r="J38"/>
  <c r="J46" s="1"/>
  <c r="J49" s="1"/>
  <c r="K49" s="1"/>
  <c r="J40" i="16"/>
  <c r="J48" s="1"/>
  <c r="J20" i="18"/>
  <c r="J24" s="1"/>
  <c r="J44"/>
  <c r="J52" s="1"/>
  <c r="K49" i="23"/>
  <c r="K64"/>
  <c r="K62" i="22"/>
  <c r="K48"/>
  <c r="K64" i="21"/>
  <c r="K65" i="20"/>
  <c r="K49"/>
  <c r="K66" i="17"/>
  <c r="K49"/>
  <c r="J23" i="16"/>
  <c r="J19"/>
  <c r="K69" i="14"/>
  <c r="K51"/>
  <c r="K67" i="13"/>
  <c r="K50"/>
  <c r="K49" i="11"/>
  <c r="K64"/>
  <c r="K67" i="7"/>
  <c r="K51"/>
  <c r="K66" i="4"/>
  <c r="K49"/>
  <c r="K65" i="2"/>
  <c r="K66" i="1"/>
  <c r="K50"/>
  <c r="K10"/>
  <c r="K50" i="2"/>
  <c r="K10"/>
  <c r="K10" i="3"/>
  <c r="K10" i="4"/>
  <c r="K10" i="5"/>
  <c r="K66" i="6"/>
  <c r="K50"/>
  <c r="K10"/>
  <c r="K10" i="7"/>
  <c r="K10" i="8"/>
  <c r="K10" i="9"/>
  <c r="K10" i="10"/>
  <c r="K10" i="11"/>
  <c r="K10" i="12"/>
  <c r="K10" i="13"/>
  <c r="K10" i="14"/>
  <c r="K10" i="15"/>
  <c r="K10" i="16"/>
  <c r="K10" i="17"/>
  <c r="K10" i="18"/>
  <c r="K66" i="19"/>
  <c r="K50"/>
  <c r="K10"/>
  <c r="K10" i="20"/>
  <c r="K50" i="21"/>
  <c r="K10"/>
  <c r="K10" i="22"/>
  <c r="K10" i="23"/>
  <c r="K49" i="3" l="1"/>
  <c r="J65"/>
  <c r="K65" s="1"/>
  <c r="K50" i="5"/>
  <c r="K49" i="8"/>
  <c r="J63"/>
  <c r="K63" s="1"/>
  <c r="J64" i="9"/>
  <c r="K64" s="1"/>
  <c r="K49" i="10"/>
  <c r="K52" i="12"/>
  <c r="J67"/>
  <c r="K67" s="1"/>
  <c r="K63" i="15"/>
  <c r="J51" i="16"/>
  <c r="J70" s="1"/>
  <c r="K70" s="1"/>
  <c r="J55" i="18"/>
  <c r="J71" s="1"/>
  <c r="K51" i="16" l="1"/>
  <c r="K55" i="18"/>
  <c r="K71"/>
</calcChain>
</file>

<file path=xl/sharedStrings.xml><?xml version="1.0" encoding="utf-8"?>
<sst xmlns="http://schemas.openxmlformats.org/spreadsheetml/2006/main" count="2369" uniqueCount="136">
  <si>
    <t xml:space="preserve">Branch : </t>
  </si>
  <si>
    <t>ALAMINOS</t>
  </si>
  <si>
    <t xml:space="preserve">Period : </t>
  </si>
  <si>
    <t>2017-12-01~2017-12-31</t>
  </si>
  <si>
    <t>2018-12-01~2018-12-31</t>
  </si>
  <si>
    <t>Account</t>
  </si>
  <si>
    <t>Account Name</t>
  </si>
  <si>
    <t>Amount</t>
  </si>
  <si>
    <t>Percentage</t>
  </si>
  <si>
    <t>Formula #1</t>
  </si>
  <si>
    <t>Sales :</t>
  </si>
  <si>
    <t>Suki Points :</t>
  </si>
  <si>
    <t>Cost of Sales :</t>
  </si>
  <si>
    <t>Gross Profit :</t>
  </si>
  <si>
    <t>Gross Profit  - Suki Points :</t>
  </si>
  <si>
    <t>A.Revenues</t>
  </si>
  <si>
    <t>Revenue Accounts</t>
  </si>
  <si>
    <t>Sales</t>
  </si>
  <si>
    <t>Sales - NON VAT</t>
  </si>
  <si>
    <t>Sales - Suki Points</t>
  </si>
  <si>
    <t>Total Gross Sales</t>
  </si>
  <si>
    <t>Total Revenues</t>
  </si>
  <si>
    <t>B.Cost of Goods Sold</t>
  </si>
  <si>
    <t>Purchases</t>
  </si>
  <si>
    <t>Purchases Non-VAT</t>
  </si>
  <si>
    <t>Purchases VAT</t>
  </si>
  <si>
    <t>Purchase Returns and Allowances</t>
  </si>
  <si>
    <t>PRICE SURVEY V2</t>
  </si>
  <si>
    <t>Transfers</t>
  </si>
  <si>
    <t>Stock Transfer IN</t>
  </si>
  <si>
    <t>Stock Transfer OUT</t>
  </si>
  <si>
    <t>Rebates &amp; B.O. Allowance</t>
  </si>
  <si>
    <t>Inventory Adjustments</t>
  </si>
  <si>
    <t>Total Purchases and Transfers</t>
  </si>
  <si>
    <t>Add: Beginning Inventory</t>
  </si>
  <si>
    <t>Less: Ending Inventory</t>
  </si>
  <si>
    <t>Cost of Goods Sold</t>
  </si>
  <si>
    <t>Gross Profit</t>
  </si>
  <si>
    <t>AUTO INVENTORY GAIN</t>
  </si>
  <si>
    <t>AUTO INVENTORY LOSS</t>
  </si>
  <si>
    <t>For Disposal From BO</t>
  </si>
  <si>
    <t>Inventory Losses(SA)</t>
  </si>
  <si>
    <t>Inventory Gained(SA)</t>
  </si>
  <si>
    <t>Inventory Gained(BO)</t>
  </si>
  <si>
    <t>Products for Bundling Out</t>
  </si>
  <si>
    <t>Total Movements</t>
  </si>
  <si>
    <t>STOCKS WITHDRAWAL</t>
  </si>
  <si>
    <t xml:space="preserve">Gross Profit Before adjustment </t>
  </si>
  <si>
    <t>ANTIPOLO 1</t>
  </si>
  <si>
    <t>ANTIPOLO 2</t>
  </si>
  <si>
    <t>Inventory Losses(BO)</t>
  </si>
  <si>
    <t>BAGONG SILANG</t>
  </si>
  <si>
    <t>Positive Adjustment(SA)</t>
  </si>
  <si>
    <t>BAGUMBONG</t>
  </si>
  <si>
    <t>CAAMARIN</t>
  </si>
  <si>
    <t>CAINTA</t>
  </si>
  <si>
    <t>Sales - Zero Rated</t>
  </si>
  <si>
    <t>CAINTA 2 (RICARTE)</t>
  </si>
  <si>
    <t>COMEMBO</t>
  </si>
  <si>
    <t>Other Income - Sampling Fee</t>
  </si>
  <si>
    <t>GAGALANGIN</t>
  </si>
  <si>
    <t>GRACEVILLE</t>
  </si>
  <si>
    <t>IMUS</t>
  </si>
  <si>
    <t>Purchase Discount</t>
  </si>
  <si>
    <t>Purchase Rebates</t>
  </si>
  <si>
    <t>BO Allowance</t>
  </si>
  <si>
    <t>LAS PIÑAS</t>
  </si>
  <si>
    <t>MALABON</t>
  </si>
  <si>
    <t>SA to KUSINA IN</t>
  </si>
  <si>
    <t>SA to KUSINA OUT</t>
  </si>
  <si>
    <t>MOLINO</t>
  </si>
  <si>
    <t>MONTALBAN</t>
  </si>
  <si>
    <t>NAVOTAS</t>
  </si>
  <si>
    <t>NOVALICHES</t>
  </si>
  <si>
    <t>Debit Memo In</t>
  </si>
  <si>
    <t>PATEROS</t>
  </si>
  <si>
    <t>PUNTURIN</t>
  </si>
  <si>
    <t>SAN PEDRO</t>
  </si>
  <si>
    <t>TONDO</t>
  </si>
  <si>
    <t>VALENZUELA</t>
  </si>
  <si>
    <t>GROWTH</t>
  </si>
  <si>
    <t>2017-12-01</t>
  </si>
  <si>
    <t>srsval</t>
  </si>
  <si>
    <t>2018-12-01</t>
  </si>
  <si>
    <t>-1,028.657</t>
  </si>
  <si>
    <t>srst</t>
  </si>
  <si>
    <t>srs_pedro</t>
  </si>
  <si>
    <t>srspun</t>
  </si>
  <si>
    <t>srspat</t>
  </si>
  <si>
    <t>srsnov</t>
  </si>
  <si>
    <t>-3,961.692</t>
  </si>
  <si>
    <t>srsnav</t>
  </si>
  <si>
    <t>srs_mont</t>
  </si>
  <si>
    <t>srs_mol</t>
  </si>
  <si>
    <t>srsmal</t>
  </si>
  <si>
    <t>srspinas</t>
  </si>
  <si>
    <t>srsimus</t>
  </si>
  <si>
    <t>srs_muzo</t>
  </si>
  <si>
    <t>2,661.241</t>
  </si>
  <si>
    <t>srs_gag</t>
  </si>
  <si>
    <t>srscom</t>
  </si>
  <si>
    <t>srscaintwo</t>
  </si>
  <si>
    <t>srsca</t>
  </si>
  <si>
    <t>1,844.566</t>
  </si>
  <si>
    <t>srscm</t>
  </si>
  <si>
    <t>srs_bag</t>
  </si>
  <si>
    <t>srsbs</t>
  </si>
  <si>
    <t>srsman</t>
  </si>
  <si>
    <t>srsq</t>
  </si>
  <si>
    <t>srsalam</t>
  </si>
  <si>
    <t>GP%</t>
  </si>
  <si>
    <t>%</t>
  </si>
  <si>
    <t>GP</t>
  </si>
  <si>
    <t>%Sales</t>
  </si>
  <si>
    <t>Fish</t>
  </si>
  <si>
    <t>Beef</t>
  </si>
  <si>
    <t>Chicken</t>
  </si>
  <si>
    <t>Pork</t>
  </si>
  <si>
    <t>Vegetable</t>
  </si>
  <si>
    <t>Egg</t>
  </si>
  <si>
    <t>Rice</t>
  </si>
  <si>
    <t>Depstore</t>
  </si>
  <si>
    <t>Override</t>
  </si>
  <si>
    <t>SALES &amp; GP WITHOUT LIQUOR &amp; CIGARETTE</t>
  </si>
  <si>
    <t>Cigarette</t>
  </si>
  <si>
    <t>Liquor</t>
  </si>
  <si>
    <t>GP AFTER ADJ</t>
  </si>
  <si>
    <t>INV ADJ</t>
  </si>
  <si>
    <t>GP BEFOR ADJ</t>
  </si>
  <si>
    <t>DAS</t>
  </si>
  <si>
    <t>SALES 2018</t>
  </si>
  <si>
    <t>SALES 2017</t>
  </si>
  <si>
    <t xml:space="preserve">inv </t>
  </si>
  <si>
    <t xml:space="preserve">disposal </t>
  </si>
  <si>
    <t>bundling</t>
  </si>
  <si>
    <t>sws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</si>
</sst>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">
    <font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10" fontId="0" fillId="0" borderId="0" xfId="2" applyNumberFormat="1" applyFont="1"/>
    <xf numFmtId="2" fontId="0" fillId="0" borderId="0" xfId="1" applyNumberFormat="1" applyFont="1"/>
    <xf numFmtId="43" fontId="0" fillId="0" borderId="0" xfId="2" applyNumberFormat="1" applyFont="1"/>
    <xf numFmtId="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85"/>
  <sheetViews>
    <sheetView tabSelected="1" topLeftCell="A61" workbookViewId="0">
      <selection activeCell="C73" sqref="C73:E85"/>
    </sheetView>
  </sheetViews>
  <sheetFormatPr defaultRowHeight="15"/>
  <cols>
    <col min="1" max="1" width="10.42578125" bestFit="1" customWidth="1"/>
    <col min="2" max="2" width="18.5703125" bestFit="1" customWidth="1"/>
    <col min="3" max="3" width="10.42578125" bestFit="1" customWidth="1"/>
    <col min="4" max="5" width="13.85546875" bestFit="1" customWidth="1"/>
    <col min="6" max="6" width="13.42578125" bestFit="1" customWidth="1"/>
    <col min="7" max="7" width="6" bestFit="1" customWidth="1"/>
    <col min="8" max="8" width="12.42578125" bestFit="1" customWidth="1"/>
    <col min="9" max="9" width="13.140625" bestFit="1" customWidth="1"/>
    <col min="10" max="10" width="6" bestFit="1" customWidth="1"/>
    <col min="11" max="11" width="11.7109375" bestFit="1" customWidth="1"/>
    <col min="12" max="12" width="7.140625" bestFit="1" customWidth="1"/>
    <col min="13" max="13" width="10.140625" bestFit="1" customWidth="1"/>
    <col min="14" max="15" width="7" bestFit="1" customWidth="1"/>
    <col min="16" max="16" width="12.7109375" bestFit="1" customWidth="1"/>
    <col min="17" max="17" width="7.140625" bestFit="1" customWidth="1"/>
    <col min="18" max="18" width="10.140625" bestFit="1" customWidth="1"/>
    <col min="19" max="20" width="7" bestFit="1" customWidth="1"/>
    <col min="21" max="21" width="12.7109375" bestFit="1" customWidth="1"/>
    <col min="22" max="22" width="11.7109375" bestFit="1" customWidth="1"/>
    <col min="23" max="23" width="7" bestFit="1" customWidth="1"/>
    <col min="24" max="24" width="10.140625" bestFit="1" customWidth="1"/>
    <col min="25" max="25" width="11.7109375" bestFit="1" customWidth="1"/>
    <col min="26" max="26" width="7.140625" bestFit="1" customWidth="1"/>
    <col min="27" max="27" width="10.140625" bestFit="1" customWidth="1"/>
    <col min="28" max="29" width="7" bestFit="1" customWidth="1"/>
    <col min="30" max="30" width="11.7109375" bestFit="1" customWidth="1"/>
    <col min="31" max="31" width="7.140625" bestFit="1" customWidth="1"/>
    <col min="32" max="32" width="10.140625" bestFit="1" customWidth="1"/>
    <col min="33" max="34" width="7" bestFit="1" customWidth="1"/>
    <col min="35" max="35" width="10.140625" bestFit="1" customWidth="1"/>
    <col min="36" max="36" width="7.140625" bestFit="1" customWidth="1"/>
    <col min="38" max="38" width="7" bestFit="1" customWidth="1"/>
    <col min="39" max="39" width="6" bestFit="1" customWidth="1"/>
    <col min="40" max="40" width="10.140625" bestFit="1" customWidth="1"/>
    <col min="41" max="41" width="7.140625" bestFit="1" customWidth="1"/>
    <col min="42" max="42" width="9.85546875" bestFit="1" customWidth="1"/>
    <col min="43" max="43" width="8.7109375" bestFit="1" customWidth="1"/>
    <col min="44" max="44" width="6.7109375" bestFit="1" customWidth="1"/>
    <col min="45" max="45" width="11.7109375" bestFit="1" customWidth="1"/>
    <col min="46" max="46" width="7.140625" bestFit="1" customWidth="1"/>
    <col min="47" max="47" width="10.140625" bestFit="1" customWidth="1"/>
    <col min="48" max="48" width="7" bestFit="1" customWidth="1"/>
    <col min="49" max="49" width="6" bestFit="1" customWidth="1"/>
    <col min="50" max="50" width="10.140625" bestFit="1" customWidth="1"/>
    <col min="51" max="51" width="7.140625" bestFit="1" customWidth="1"/>
    <col min="52" max="52" width="12.42578125" bestFit="1" customWidth="1"/>
    <col min="53" max="53" width="9.85546875" bestFit="1" customWidth="1"/>
    <col min="54" max="54" width="6" bestFit="1" customWidth="1"/>
    <col min="56" max="56" width="7.140625" bestFit="1" customWidth="1"/>
    <col min="57" max="57" width="8.85546875" bestFit="1" customWidth="1"/>
    <col min="58" max="58" width="8.7109375" bestFit="1" customWidth="1"/>
    <col min="59" max="59" width="6.7109375" bestFit="1" customWidth="1"/>
    <col min="61" max="61" width="7.140625" bestFit="1" customWidth="1"/>
    <col min="63" max="63" width="7" bestFit="1" customWidth="1"/>
    <col min="64" max="64" width="6" bestFit="1" customWidth="1"/>
  </cols>
  <sheetData>
    <row r="1" spans="1:64">
      <c r="D1" t="s">
        <v>17</v>
      </c>
      <c r="E1" t="s">
        <v>129</v>
      </c>
      <c r="F1" t="s">
        <v>128</v>
      </c>
      <c r="G1" t="s">
        <v>111</v>
      </c>
      <c r="H1" t="s">
        <v>127</v>
      </c>
      <c r="I1" t="s">
        <v>126</v>
      </c>
      <c r="J1" t="s">
        <v>111</v>
      </c>
      <c r="K1" s="7" t="s">
        <v>125</v>
      </c>
      <c r="L1" s="7"/>
      <c r="M1" s="7"/>
      <c r="N1" s="7"/>
      <c r="O1" s="7"/>
      <c r="P1" s="7" t="s">
        <v>124</v>
      </c>
      <c r="Q1" s="7"/>
      <c r="R1" s="7"/>
      <c r="S1" s="7"/>
      <c r="T1" s="7"/>
      <c r="U1" s="7" t="s">
        <v>123</v>
      </c>
      <c r="V1" s="7"/>
      <c r="W1" s="7"/>
      <c r="X1" t="s">
        <v>122</v>
      </c>
      <c r="Y1" s="7" t="s">
        <v>121</v>
      </c>
      <c r="Z1" s="7"/>
      <c r="AA1" s="7"/>
      <c r="AB1" s="7"/>
      <c r="AC1" s="7"/>
      <c r="AD1" s="7" t="s">
        <v>120</v>
      </c>
      <c r="AE1" s="7"/>
      <c r="AF1" s="7"/>
      <c r="AG1" s="7"/>
      <c r="AH1" s="7"/>
      <c r="AI1" s="7" t="s">
        <v>119</v>
      </c>
      <c r="AJ1" s="7"/>
      <c r="AK1" s="7"/>
      <c r="AL1" s="7"/>
      <c r="AM1" s="7"/>
      <c r="AN1" s="7" t="s">
        <v>118</v>
      </c>
      <c r="AO1" s="7"/>
      <c r="AP1" s="7"/>
      <c r="AQ1" s="7"/>
      <c r="AR1" s="7"/>
      <c r="AS1" s="7" t="s">
        <v>117</v>
      </c>
      <c r="AT1" s="7"/>
      <c r="AU1" s="7"/>
      <c r="AV1" s="7"/>
      <c r="AW1" s="7"/>
      <c r="AX1" s="7" t="s">
        <v>116</v>
      </c>
      <c r="AY1" s="7"/>
      <c r="AZ1" s="7"/>
      <c r="BA1" s="7"/>
      <c r="BB1" s="7"/>
      <c r="BC1" s="7" t="s">
        <v>115</v>
      </c>
      <c r="BD1" s="7"/>
      <c r="BE1" s="7"/>
      <c r="BF1" s="7"/>
      <c r="BG1" s="7"/>
      <c r="BH1" s="7" t="s">
        <v>114</v>
      </c>
      <c r="BI1" s="7"/>
      <c r="BJ1" s="7"/>
      <c r="BK1" s="7"/>
      <c r="BL1" s="7"/>
    </row>
    <row r="2" spans="1:64">
      <c r="K2" s="6" t="s">
        <v>17</v>
      </c>
      <c r="L2" s="6" t="s">
        <v>113</v>
      </c>
      <c r="M2" s="6" t="s">
        <v>112</v>
      </c>
      <c r="N2" s="6" t="s">
        <v>111</v>
      </c>
      <c r="O2" s="6" t="s">
        <v>110</v>
      </c>
      <c r="P2" s="6" t="s">
        <v>17</v>
      </c>
      <c r="Q2" s="6" t="s">
        <v>113</v>
      </c>
      <c r="R2" s="6" t="s">
        <v>112</v>
      </c>
      <c r="S2" s="6" t="s">
        <v>111</v>
      </c>
      <c r="T2" s="6" t="s">
        <v>110</v>
      </c>
      <c r="U2" s="6" t="s">
        <v>17</v>
      </c>
      <c r="V2" s="6" t="s">
        <v>112</v>
      </c>
      <c r="W2" s="6" t="s">
        <v>111</v>
      </c>
      <c r="Y2" s="6" t="s">
        <v>17</v>
      </c>
      <c r="Z2" s="6" t="s">
        <v>113</v>
      </c>
      <c r="AA2" s="6" t="s">
        <v>112</v>
      </c>
      <c r="AB2" s="6" t="s">
        <v>111</v>
      </c>
      <c r="AC2" s="6" t="s">
        <v>110</v>
      </c>
      <c r="AD2" s="6" t="s">
        <v>17</v>
      </c>
      <c r="AE2" s="6" t="s">
        <v>113</v>
      </c>
      <c r="AF2" s="6" t="s">
        <v>112</v>
      </c>
      <c r="AG2" s="6" t="s">
        <v>111</v>
      </c>
      <c r="AH2" s="6" t="s">
        <v>110</v>
      </c>
      <c r="AI2" s="6" t="s">
        <v>17</v>
      </c>
      <c r="AJ2" s="6" t="s">
        <v>113</v>
      </c>
      <c r="AK2" s="6" t="s">
        <v>112</v>
      </c>
      <c r="AL2" s="6" t="s">
        <v>111</v>
      </c>
      <c r="AM2" s="6" t="s">
        <v>110</v>
      </c>
      <c r="AN2" s="6" t="s">
        <v>17</v>
      </c>
      <c r="AO2" s="6" t="s">
        <v>113</v>
      </c>
      <c r="AP2" s="6" t="s">
        <v>112</v>
      </c>
      <c r="AQ2" s="6" t="s">
        <v>111</v>
      </c>
      <c r="AR2" s="6" t="s">
        <v>110</v>
      </c>
      <c r="AS2" s="6" t="s">
        <v>17</v>
      </c>
      <c r="AT2" s="6" t="s">
        <v>113</v>
      </c>
      <c r="AU2" s="6" t="s">
        <v>112</v>
      </c>
      <c r="AV2" s="6" t="s">
        <v>111</v>
      </c>
      <c r="AW2" s="6" t="s">
        <v>110</v>
      </c>
      <c r="AX2" s="6" t="s">
        <v>17</v>
      </c>
      <c r="AY2" s="6" t="s">
        <v>113</v>
      </c>
      <c r="AZ2" s="6" t="s">
        <v>112</v>
      </c>
      <c r="BA2" s="6" t="s">
        <v>111</v>
      </c>
      <c r="BB2" s="6" t="s">
        <v>110</v>
      </c>
      <c r="BC2" s="6" t="s">
        <v>17</v>
      </c>
      <c r="BD2" s="6" t="s">
        <v>113</v>
      </c>
      <c r="BE2" s="6" t="s">
        <v>112</v>
      </c>
      <c r="BF2" s="6" t="s">
        <v>111</v>
      </c>
      <c r="BG2" s="6" t="s">
        <v>110</v>
      </c>
      <c r="BH2" s="6" t="s">
        <v>17</v>
      </c>
      <c r="BI2" s="6" t="s">
        <v>113</v>
      </c>
      <c r="BJ2" s="6" t="s">
        <v>112</v>
      </c>
      <c r="BK2" s="6" t="s">
        <v>111</v>
      </c>
      <c r="BL2" s="6" t="s">
        <v>110</v>
      </c>
    </row>
    <row r="3" spans="1:64">
      <c r="C3" t="s">
        <v>83</v>
      </c>
      <c r="D3" s="5">
        <v>23126680.629999999</v>
      </c>
      <c r="E3" s="5">
        <v>746021.96</v>
      </c>
      <c r="F3" s="5">
        <v>1718825.14</v>
      </c>
      <c r="G3">
        <v>7.43</v>
      </c>
      <c r="H3" s="5">
        <v>62976.24</v>
      </c>
      <c r="I3" s="5">
        <v>1781801.39</v>
      </c>
      <c r="J3">
        <v>7.7</v>
      </c>
      <c r="K3" s="5">
        <v>5058952.2422000002</v>
      </c>
      <c r="L3">
        <v>21.875</v>
      </c>
      <c r="M3" s="5">
        <v>96547.527100000007</v>
      </c>
      <c r="N3">
        <v>1.9079999999999999</v>
      </c>
      <c r="O3">
        <v>5.4189999999999996</v>
      </c>
      <c r="P3" s="5">
        <v>1174027.4168</v>
      </c>
      <c r="Q3">
        <v>5.077</v>
      </c>
      <c r="R3" s="5">
        <v>73364.473199999993</v>
      </c>
      <c r="S3">
        <v>6.2489999999999997</v>
      </c>
      <c r="T3">
        <v>4.117</v>
      </c>
      <c r="U3" s="5">
        <v>16893700.971000001</v>
      </c>
      <c r="V3" s="5">
        <v>1611889.3896999999</v>
      </c>
      <c r="W3">
        <v>9.5410000000000004</v>
      </c>
      <c r="X3" s="5">
        <v>562.25</v>
      </c>
      <c r="Y3" s="5">
        <v>626121.53570000001</v>
      </c>
      <c r="Z3">
        <v>2.7069999999999999</v>
      </c>
      <c r="AA3" s="5">
        <v>200341.14780000001</v>
      </c>
      <c r="AB3">
        <v>31.997</v>
      </c>
      <c r="AC3">
        <v>11.244</v>
      </c>
      <c r="AD3" s="5">
        <v>59044.02</v>
      </c>
      <c r="AE3">
        <v>0.255</v>
      </c>
      <c r="AF3" s="5">
        <v>8528.4182999999994</v>
      </c>
      <c r="AG3">
        <v>14.444000000000001</v>
      </c>
      <c r="AH3">
        <v>0.47899999999999998</v>
      </c>
      <c r="AI3" s="5">
        <v>29630.11</v>
      </c>
      <c r="AJ3">
        <v>0.128</v>
      </c>
      <c r="AK3" s="5">
        <v>4633.4373999999998</v>
      </c>
      <c r="AL3">
        <v>15.638</v>
      </c>
      <c r="AM3">
        <v>0.26</v>
      </c>
      <c r="AN3" s="5">
        <v>14949.95</v>
      </c>
      <c r="AO3">
        <v>6.5000000000000002E-2</v>
      </c>
      <c r="AP3" s="5">
        <v>3046.5963000000002</v>
      </c>
      <c r="AQ3">
        <v>20.379000000000001</v>
      </c>
      <c r="AR3">
        <v>0.17100000000000001</v>
      </c>
      <c r="AS3" s="5">
        <v>85780.29</v>
      </c>
      <c r="AT3">
        <v>0.371</v>
      </c>
      <c r="AU3" s="5">
        <v>6599.6122999999998</v>
      </c>
      <c r="AV3">
        <v>7.694</v>
      </c>
      <c r="AW3">
        <v>0.37</v>
      </c>
      <c r="AX3" s="5">
        <v>36262.589999999997</v>
      </c>
      <c r="AY3">
        <v>0.157</v>
      </c>
      <c r="AZ3" s="5">
        <v>2541.0279999999998</v>
      </c>
      <c r="BA3">
        <v>7.0069999999999997</v>
      </c>
      <c r="BB3">
        <v>0</v>
      </c>
      <c r="BC3" s="5">
        <v>0</v>
      </c>
      <c r="BD3">
        <v>0</v>
      </c>
      <c r="BE3" s="5">
        <v>0</v>
      </c>
      <c r="BF3">
        <v>0</v>
      </c>
      <c r="BG3">
        <v>0</v>
      </c>
      <c r="BH3" s="5">
        <v>0</v>
      </c>
      <c r="BI3">
        <v>0</v>
      </c>
      <c r="BJ3" s="5">
        <v>0</v>
      </c>
      <c r="BK3">
        <v>0</v>
      </c>
      <c r="BL3">
        <v>0</v>
      </c>
    </row>
    <row r="4" spans="1:64">
      <c r="A4" t="s">
        <v>109</v>
      </c>
      <c r="B4" t="s">
        <v>1</v>
      </c>
      <c r="C4" t="s">
        <v>81</v>
      </c>
      <c r="D4" s="5">
        <v>18708683.850000001</v>
      </c>
      <c r="E4" s="5">
        <v>603505.93000000005</v>
      </c>
      <c r="F4" s="5">
        <v>1489954.37</v>
      </c>
      <c r="G4">
        <v>7.96</v>
      </c>
      <c r="H4" s="5">
        <v>100407.78</v>
      </c>
      <c r="I4" s="5">
        <v>1590362.15</v>
      </c>
      <c r="J4">
        <v>8.5</v>
      </c>
      <c r="K4" s="5">
        <v>3132610.5118999998</v>
      </c>
      <c r="L4">
        <v>16.744</v>
      </c>
      <c r="M4" s="5">
        <v>44953.4617</v>
      </c>
      <c r="N4">
        <v>1.4350000000000001</v>
      </c>
      <c r="O4">
        <v>2.827</v>
      </c>
      <c r="P4" s="5">
        <v>775444.57160000002</v>
      </c>
      <c r="Q4">
        <v>4.1449999999999996</v>
      </c>
      <c r="R4" s="5">
        <v>56804.222600000001</v>
      </c>
      <c r="S4">
        <v>7.3250000000000002</v>
      </c>
      <c r="T4">
        <v>3.5720000000000001</v>
      </c>
      <c r="U4" s="5">
        <v>14800628.7665</v>
      </c>
      <c r="V4" s="5">
        <v>1488604.4657000001</v>
      </c>
      <c r="W4">
        <v>10.058</v>
      </c>
      <c r="X4" s="5">
        <v>1690.75</v>
      </c>
      <c r="Y4" s="5">
        <v>985185.53570000001</v>
      </c>
      <c r="Z4">
        <v>5.266</v>
      </c>
      <c r="AA4" s="5">
        <v>335625.83850000001</v>
      </c>
      <c r="AB4">
        <v>34.067</v>
      </c>
      <c r="AC4">
        <v>21.103999999999999</v>
      </c>
      <c r="AD4" s="5">
        <v>45329</v>
      </c>
      <c r="AE4">
        <v>0.24199999999999999</v>
      </c>
      <c r="AF4" s="5">
        <v>5583.8642</v>
      </c>
      <c r="AG4">
        <v>12.319000000000001</v>
      </c>
      <c r="AH4">
        <v>0.35099999999999998</v>
      </c>
      <c r="AI4" s="5">
        <v>16896.62</v>
      </c>
      <c r="AJ4">
        <v>0.09</v>
      </c>
      <c r="AK4" s="5">
        <v>1361.8083999999999</v>
      </c>
      <c r="AL4">
        <v>8.06</v>
      </c>
      <c r="AM4">
        <v>8.5999999999999993E-2</v>
      </c>
      <c r="AN4" s="5">
        <v>31984.15</v>
      </c>
      <c r="AO4">
        <v>0.17100000000000001</v>
      </c>
      <c r="AP4" s="5">
        <v>-67715.331000000006</v>
      </c>
      <c r="AQ4">
        <v>-211.715</v>
      </c>
      <c r="AR4">
        <v>-4.258</v>
      </c>
      <c r="AS4" s="5">
        <v>81402.64</v>
      </c>
      <c r="AT4">
        <v>0.435</v>
      </c>
      <c r="AU4" s="5">
        <v>6361.8935000000001</v>
      </c>
      <c r="AV4">
        <v>7.8150000000000004</v>
      </c>
      <c r="AW4">
        <v>0.4</v>
      </c>
      <c r="AX4" s="5">
        <v>66146.75</v>
      </c>
      <c r="AY4">
        <v>0.35399999999999998</v>
      </c>
      <c r="AZ4" s="5">
        <v>6478.1692999999996</v>
      </c>
      <c r="BA4">
        <v>9.7940000000000005</v>
      </c>
      <c r="BB4">
        <v>1E-3</v>
      </c>
      <c r="BC4" s="5">
        <v>0</v>
      </c>
      <c r="BD4">
        <v>0</v>
      </c>
      <c r="BE4" s="5">
        <v>0</v>
      </c>
      <c r="BF4">
        <v>0</v>
      </c>
      <c r="BG4">
        <v>0</v>
      </c>
      <c r="BH4" s="5">
        <v>0</v>
      </c>
      <c r="BI4">
        <v>0</v>
      </c>
      <c r="BJ4" s="5">
        <v>0</v>
      </c>
      <c r="BK4">
        <v>0</v>
      </c>
      <c r="BL4">
        <v>0</v>
      </c>
    </row>
    <row r="5" spans="1:64">
      <c r="C5" t="s">
        <v>80</v>
      </c>
      <c r="D5">
        <v>23.614999999999998</v>
      </c>
      <c r="F5">
        <v>15.361000000000001</v>
      </c>
      <c r="H5">
        <v>-37.28</v>
      </c>
      <c r="I5">
        <v>12.037000000000001</v>
      </c>
      <c r="K5">
        <v>61.493000000000002</v>
      </c>
      <c r="M5">
        <v>114.77200000000001</v>
      </c>
      <c r="P5">
        <v>51.401000000000003</v>
      </c>
      <c r="R5">
        <v>29.152999999999999</v>
      </c>
      <c r="Y5">
        <v>-36.445999999999998</v>
      </c>
      <c r="AA5">
        <v>-40.308</v>
      </c>
      <c r="AD5">
        <v>30.257000000000001</v>
      </c>
      <c r="AF5">
        <v>52.732999999999997</v>
      </c>
      <c r="AI5">
        <v>75.361000000000004</v>
      </c>
      <c r="AK5">
        <v>240.24199999999999</v>
      </c>
      <c r="AN5">
        <v>-53.258000000000003</v>
      </c>
      <c r="AP5">
        <v>-104.499</v>
      </c>
      <c r="AS5">
        <v>5.3780000000000001</v>
      </c>
      <c r="AU5">
        <v>3.7370000000000001</v>
      </c>
      <c r="AX5">
        <v>-45.179000000000002</v>
      </c>
      <c r="AZ5">
        <v>-60.776000000000003</v>
      </c>
      <c r="BC5">
        <v>-100</v>
      </c>
      <c r="BE5">
        <v>-100</v>
      </c>
      <c r="BH5">
        <v>-100</v>
      </c>
      <c r="BJ5">
        <v>-100</v>
      </c>
    </row>
    <row r="6" spans="1:64">
      <c r="C6" t="s">
        <v>83</v>
      </c>
      <c r="D6" s="5">
        <v>21260423.300000001</v>
      </c>
      <c r="E6" s="5">
        <v>685820.11</v>
      </c>
      <c r="F6" s="5">
        <v>2114353.2999999998</v>
      </c>
      <c r="G6">
        <v>9.9499999999999993</v>
      </c>
      <c r="H6" s="5">
        <v>-128953.63</v>
      </c>
      <c r="I6" s="5">
        <v>1985399.67</v>
      </c>
      <c r="J6">
        <v>9.34</v>
      </c>
      <c r="K6" s="5">
        <v>1186218.953</v>
      </c>
      <c r="L6">
        <v>5.5789999999999997</v>
      </c>
      <c r="M6" s="5">
        <v>50252.167200000004</v>
      </c>
      <c r="N6">
        <v>4.2359999999999998</v>
      </c>
      <c r="O6">
        <v>2.5310000000000001</v>
      </c>
      <c r="P6" s="5">
        <v>575233.88890000002</v>
      </c>
      <c r="Q6">
        <v>2.706</v>
      </c>
      <c r="R6" s="5">
        <v>53403.521699999998</v>
      </c>
      <c r="S6">
        <v>9.2840000000000007</v>
      </c>
      <c r="T6">
        <v>2.69</v>
      </c>
      <c r="U6" s="5">
        <v>19498970.458099999</v>
      </c>
      <c r="V6" s="5">
        <v>1881743.9811</v>
      </c>
      <c r="W6">
        <v>9.65</v>
      </c>
      <c r="X6" s="5">
        <v>17971.740000000002</v>
      </c>
      <c r="Y6" s="5">
        <v>950277.52679999999</v>
      </c>
      <c r="Z6">
        <v>4.47</v>
      </c>
      <c r="AA6" s="5">
        <v>261736.8039</v>
      </c>
      <c r="AB6">
        <v>27.542999999999999</v>
      </c>
      <c r="AC6">
        <v>13.183</v>
      </c>
      <c r="AD6" s="5">
        <v>210150.26</v>
      </c>
      <c r="AE6">
        <v>0.98799999999999999</v>
      </c>
      <c r="AF6" s="5">
        <v>18013.405200000001</v>
      </c>
      <c r="AG6">
        <v>8.5719999999999992</v>
      </c>
      <c r="AH6">
        <v>0.90700000000000003</v>
      </c>
      <c r="AI6" s="5">
        <v>101129.3</v>
      </c>
      <c r="AJ6">
        <v>0.47599999999999998</v>
      </c>
      <c r="AK6" s="5">
        <v>14399.703</v>
      </c>
      <c r="AL6">
        <v>14.239000000000001</v>
      </c>
      <c r="AM6">
        <v>0.72499999999999998</v>
      </c>
      <c r="AN6" s="5">
        <v>79279.27</v>
      </c>
      <c r="AO6">
        <v>0.373</v>
      </c>
      <c r="AP6" s="5">
        <v>17853.416700000002</v>
      </c>
      <c r="AQ6">
        <v>22.52</v>
      </c>
      <c r="AR6">
        <v>0.89900000000000002</v>
      </c>
      <c r="AS6" s="5">
        <v>140137.10999999999</v>
      </c>
      <c r="AT6">
        <v>0.65900000000000003</v>
      </c>
      <c r="AU6" s="5">
        <v>26077.9097</v>
      </c>
      <c r="AV6">
        <v>18.609000000000002</v>
      </c>
      <c r="AW6">
        <v>1.3129999999999999</v>
      </c>
      <c r="AX6" s="5">
        <v>58161.4</v>
      </c>
      <c r="AY6">
        <v>0.27400000000000002</v>
      </c>
      <c r="AZ6" s="5">
        <v>5403.1135999999997</v>
      </c>
      <c r="BA6">
        <v>9.2899999999999991</v>
      </c>
      <c r="BB6">
        <v>0</v>
      </c>
      <c r="BC6" s="5">
        <v>0</v>
      </c>
      <c r="BD6">
        <v>0</v>
      </c>
      <c r="BE6" s="5">
        <v>0</v>
      </c>
      <c r="BF6">
        <v>0</v>
      </c>
      <c r="BG6">
        <v>0</v>
      </c>
      <c r="BH6" s="5">
        <v>12580.12</v>
      </c>
      <c r="BI6">
        <v>5.8999999999999997E-2</v>
      </c>
      <c r="BJ6" s="5">
        <v>2319.7413999999999</v>
      </c>
      <c r="BK6">
        <v>18.440000000000001</v>
      </c>
      <c r="BL6">
        <v>0.11700000000000001</v>
      </c>
    </row>
    <row r="7" spans="1:64">
      <c r="A7" t="s">
        <v>108</v>
      </c>
      <c r="B7" t="s">
        <v>48</v>
      </c>
      <c r="C7" t="s">
        <v>81</v>
      </c>
      <c r="D7" s="5">
        <v>25588097.460000001</v>
      </c>
      <c r="E7" s="5">
        <v>825422.5</v>
      </c>
      <c r="F7" s="5">
        <v>2369850.34</v>
      </c>
      <c r="G7">
        <v>9.26</v>
      </c>
      <c r="H7" s="5">
        <v>-128108.6</v>
      </c>
      <c r="I7" s="5">
        <v>2241741.7400000002</v>
      </c>
      <c r="J7">
        <v>8.76</v>
      </c>
      <c r="K7" s="5">
        <v>1662408.8895</v>
      </c>
      <c r="L7">
        <v>6.4969999999999999</v>
      </c>
      <c r="M7" s="5">
        <v>59302.052499999998</v>
      </c>
      <c r="N7">
        <v>3.5670000000000002</v>
      </c>
      <c r="O7">
        <v>2.645</v>
      </c>
      <c r="P7" s="5">
        <v>1508602.7002999999</v>
      </c>
      <c r="Q7">
        <v>5.8959999999999999</v>
      </c>
      <c r="R7" s="5">
        <v>70647.745899999994</v>
      </c>
      <c r="S7">
        <v>4.6829999999999998</v>
      </c>
      <c r="T7">
        <v>3.1509999999999998</v>
      </c>
      <c r="U7" s="5">
        <v>22417085.870200001</v>
      </c>
      <c r="V7" s="5">
        <v>2111791.9416</v>
      </c>
      <c r="W7">
        <v>9.42</v>
      </c>
      <c r="X7" s="5">
        <v>23256.84</v>
      </c>
      <c r="Y7" s="5">
        <v>1274890.875</v>
      </c>
      <c r="Z7">
        <v>4.9820000000000002</v>
      </c>
      <c r="AA7" s="5">
        <v>352355.91259999998</v>
      </c>
      <c r="AB7">
        <v>27.638000000000002</v>
      </c>
      <c r="AC7">
        <v>15.718</v>
      </c>
      <c r="AD7" s="5">
        <v>69000.83</v>
      </c>
      <c r="AE7">
        <v>0.27</v>
      </c>
      <c r="AF7" s="5">
        <v>7231.3149000000003</v>
      </c>
      <c r="AG7">
        <v>10.48</v>
      </c>
      <c r="AH7">
        <v>0.32300000000000001</v>
      </c>
      <c r="AI7" s="5">
        <v>202326.18</v>
      </c>
      <c r="AJ7">
        <v>0.79100000000000004</v>
      </c>
      <c r="AK7" s="5">
        <v>21340.417700000002</v>
      </c>
      <c r="AL7">
        <v>10.548</v>
      </c>
      <c r="AM7">
        <v>0.95199999999999996</v>
      </c>
      <c r="AN7" s="5">
        <v>195932.32</v>
      </c>
      <c r="AO7">
        <v>0.76600000000000001</v>
      </c>
      <c r="AP7" s="5">
        <v>45804.5504</v>
      </c>
      <c r="AQ7">
        <v>23.378</v>
      </c>
      <c r="AR7">
        <v>2.0430000000000001</v>
      </c>
      <c r="AS7" s="5">
        <v>298152.06</v>
      </c>
      <c r="AT7">
        <v>1.165</v>
      </c>
      <c r="AU7" s="5">
        <v>44181.611299999997</v>
      </c>
      <c r="AV7">
        <v>14.818</v>
      </c>
      <c r="AW7">
        <v>1.9710000000000001</v>
      </c>
      <c r="AX7" s="5">
        <v>106379.98</v>
      </c>
      <c r="AY7">
        <v>0.41599999999999998</v>
      </c>
      <c r="AZ7" s="5">
        <v>11581.846</v>
      </c>
      <c r="BA7">
        <v>10.887</v>
      </c>
      <c r="BB7">
        <v>0</v>
      </c>
      <c r="BC7" s="5">
        <v>1569.83</v>
      </c>
      <c r="BD7">
        <v>6.0000000000000001E-3</v>
      </c>
      <c r="BE7" s="5">
        <v>-10.9801</v>
      </c>
      <c r="BF7">
        <v>-0.69899999999999995</v>
      </c>
      <c r="BG7">
        <v>0</v>
      </c>
      <c r="BH7" s="5">
        <v>0</v>
      </c>
      <c r="BI7">
        <v>0</v>
      </c>
      <c r="BJ7" s="5">
        <v>0</v>
      </c>
      <c r="BK7">
        <v>0</v>
      </c>
      <c r="BL7">
        <v>0</v>
      </c>
    </row>
    <row r="8" spans="1:64">
      <c r="C8" t="s">
        <v>80</v>
      </c>
      <c r="D8">
        <v>-16.913</v>
      </c>
      <c r="F8">
        <v>-10.781000000000001</v>
      </c>
      <c r="H8">
        <v>0.66</v>
      </c>
      <c r="I8">
        <v>-11.435</v>
      </c>
      <c r="K8">
        <v>-28.645</v>
      </c>
      <c r="M8">
        <v>-15.260999999999999</v>
      </c>
      <c r="P8">
        <v>-61.87</v>
      </c>
      <c r="R8">
        <v>-24.408999999999999</v>
      </c>
      <c r="Y8">
        <v>-25.462</v>
      </c>
      <c r="AA8">
        <v>-25.718</v>
      </c>
      <c r="AD8">
        <v>204.56200000000001</v>
      </c>
      <c r="AF8">
        <v>149.10300000000001</v>
      </c>
      <c r="AI8">
        <v>-50.017000000000003</v>
      </c>
      <c r="AK8">
        <v>-32.524000000000001</v>
      </c>
      <c r="AN8">
        <v>-59.536999999999999</v>
      </c>
      <c r="AP8">
        <v>-61.023000000000003</v>
      </c>
      <c r="AS8">
        <v>-52.997999999999998</v>
      </c>
      <c r="AU8">
        <v>-40.975999999999999</v>
      </c>
      <c r="AX8">
        <v>-45.326999999999998</v>
      </c>
      <c r="AZ8">
        <v>-53.347999999999999</v>
      </c>
      <c r="BC8">
        <v>-100</v>
      </c>
      <c r="BE8">
        <v>-100</v>
      </c>
      <c r="BH8">
        <v>-100</v>
      </c>
      <c r="BJ8">
        <v>-100</v>
      </c>
    </row>
    <row r="9" spans="1:64">
      <c r="C9" t="s">
        <v>83</v>
      </c>
      <c r="D9" s="5">
        <v>33431204.66</v>
      </c>
      <c r="E9" s="5">
        <v>1078425.96</v>
      </c>
      <c r="F9" s="5">
        <v>2547468.96</v>
      </c>
      <c r="G9">
        <v>7.62</v>
      </c>
      <c r="H9" s="5">
        <v>34417.1</v>
      </c>
      <c r="I9" s="5">
        <v>2581886.06</v>
      </c>
      <c r="J9">
        <v>7.72</v>
      </c>
      <c r="K9" s="5">
        <v>3354551.9446</v>
      </c>
      <c r="L9">
        <v>10.034000000000001</v>
      </c>
      <c r="M9" s="5">
        <v>106704.71709999999</v>
      </c>
      <c r="N9">
        <v>3.181</v>
      </c>
      <c r="O9">
        <v>4.133</v>
      </c>
      <c r="P9" s="5">
        <v>2247894.1474000001</v>
      </c>
      <c r="Q9">
        <v>6.7240000000000002</v>
      </c>
      <c r="R9" s="5">
        <v>141837.87210000001</v>
      </c>
      <c r="S9">
        <v>6.31</v>
      </c>
      <c r="T9">
        <v>5.4939999999999998</v>
      </c>
      <c r="U9" s="5">
        <v>27828758.568</v>
      </c>
      <c r="V9" s="5">
        <v>2333343.4707999998</v>
      </c>
      <c r="W9">
        <v>8.3849999999999998</v>
      </c>
      <c r="X9" s="5">
        <v>22543.49</v>
      </c>
      <c r="Y9" s="5">
        <v>1003966.2589</v>
      </c>
      <c r="Z9">
        <v>3.0030000000000001</v>
      </c>
      <c r="AA9" s="5">
        <v>215531.1116</v>
      </c>
      <c r="AB9">
        <v>21.468</v>
      </c>
      <c r="AC9">
        <v>8.3480000000000008</v>
      </c>
      <c r="AD9" s="5">
        <v>265285.67</v>
      </c>
      <c r="AE9">
        <v>0.79400000000000004</v>
      </c>
      <c r="AF9" s="5">
        <v>20745.756700000002</v>
      </c>
      <c r="AG9">
        <v>7.82</v>
      </c>
      <c r="AH9">
        <v>0.80400000000000005</v>
      </c>
      <c r="AI9" s="5">
        <v>161229.04999999999</v>
      </c>
      <c r="AJ9">
        <v>0.48199999999999998</v>
      </c>
      <c r="AK9" s="5">
        <v>22288.884399999999</v>
      </c>
      <c r="AL9">
        <v>13.824</v>
      </c>
      <c r="AM9">
        <v>0.86299999999999999</v>
      </c>
      <c r="AN9" s="5">
        <v>110634.33</v>
      </c>
      <c r="AO9">
        <v>0.33100000000000002</v>
      </c>
      <c r="AP9" s="5">
        <v>24492.914700000001</v>
      </c>
      <c r="AQ9">
        <v>22.138999999999999</v>
      </c>
      <c r="AR9">
        <v>0.94899999999999995</v>
      </c>
      <c r="AS9" s="5">
        <v>128671.58</v>
      </c>
      <c r="AT9">
        <v>0.38500000000000001</v>
      </c>
      <c r="AU9" s="5">
        <v>17549.592100000002</v>
      </c>
      <c r="AV9">
        <v>13.638999999999999</v>
      </c>
      <c r="AW9">
        <v>0.68</v>
      </c>
      <c r="AX9" s="5">
        <v>71424.84</v>
      </c>
      <c r="AY9">
        <v>0.214</v>
      </c>
      <c r="AZ9" s="5">
        <v>6826.0959000000003</v>
      </c>
      <c r="BA9">
        <v>9.5570000000000004</v>
      </c>
      <c r="BB9">
        <v>0</v>
      </c>
      <c r="BC9" s="5">
        <v>0</v>
      </c>
      <c r="BD9">
        <v>0</v>
      </c>
      <c r="BE9" s="5">
        <v>0</v>
      </c>
      <c r="BF9">
        <v>0</v>
      </c>
      <c r="BG9">
        <v>0</v>
      </c>
      <c r="BH9" s="5">
        <v>10943.17</v>
      </c>
      <c r="BI9">
        <v>3.3000000000000002E-2</v>
      </c>
      <c r="BJ9" s="5">
        <v>1983.8127999999999</v>
      </c>
      <c r="BK9">
        <v>18.128</v>
      </c>
      <c r="BL9">
        <v>7.6999999999999999E-2</v>
      </c>
    </row>
    <row r="10" spans="1:64">
      <c r="A10" t="s">
        <v>107</v>
      </c>
      <c r="B10" t="s">
        <v>49</v>
      </c>
      <c r="C10" t="s">
        <v>81</v>
      </c>
      <c r="D10" s="5">
        <v>36382113.32</v>
      </c>
      <c r="E10" s="5">
        <v>1173616.56</v>
      </c>
      <c r="F10" s="5">
        <v>3158001.96</v>
      </c>
      <c r="G10">
        <v>8.68</v>
      </c>
      <c r="H10" s="5">
        <v>-50691.41</v>
      </c>
      <c r="I10" s="5">
        <v>3107310.55</v>
      </c>
      <c r="J10">
        <v>8.5399999999999991</v>
      </c>
      <c r="K10" s="5">
        <v>3066926.9492000001</v>
      </c>
      <c r="L10">
        <v>8.43</v>
      </c>
      <c r="M10" s="5">
        <v>103449.8377</v>
      </c>
      <c r="N10">
        <v>3.3730000000000002</v>
      </c>
      <c r="O10">
        <v>3.3290000000000002</v>
      </c>
      <c r="P10" s="5">
        <v>2474765.4278000002</v>
      </c>
      <c r="Q10">
        <v>6.8019999999999996</v>
      </c>
      <c r="R10" s="5">
        <v>149874.46739999999</v>
      </c>
      <c r="S10">
        <v>6.056</v>
      </c>
      <c r="T10">
        <v>4.8230000000000004</v>
      </c>
      <c r="U10" s="5">
        <v>30840420.943</v>
      </c>
      <c r="V10" s="5">
        <v>2853986.2448999998</v>
      </c>
      <c r="W10">
        <v>9.2539999999999996</v>
      </c>
      <c r="X10" s="5">
        <v>29959.54</v>
      </c>
      <c r="Y10" s="5">
        <v>1179770.125</v>
      </c>
      <c r="Z10">
        <v>3.2429999999999999</v>
      </c>
      <c r="AA10" s="5">
        <v>298453.1887</v>
      </c>
      <c r="AB10">
        <v>25.297999999999998</v>
      </c>
      <c r="AC10">
        <v>9.6050000000000004</v>
      </c>
      <c r="AD10" s="5">
        <v>80454.080000000002</v>
      </c>
      <c r="AE10">
        <v>0.221</v>
      </c>
      <c r="AF10" s="5">
        <v>8667.2783999999992</v>
      </c>
      <c r="AG10">
        <v>10.773</v>
      </c>
      <c r="AH10">
        <v>0.27900000000000003</v>
      </c>
      <c r="AI10" s="5">
        <v>213207.41</v>
      </c>
      <c r="AJ10">
        <v>0.58599999999999997</v>
      </c>
      <c r="AK10" s="5">
        <v>22184.080000000002</v>
      </c>
      <c r="AL10">
        <v>10.404999999999999</v>
      </c>
      <c r="AM10">
        <v>0.71399999999999997</v>
      </c>
      <c r="AN10" s="5">
        <v>225428.56</v>
      </c>
      <c r="AO10">
        <v>0.62</v>
      </c>
      <c r="AP10" s="5">
        <v>51892.868199999997</v>
      </c>
      <c r="AQ10">
        <v>23.02</v>
      </c>
      <c r="AR10">
        <v>1.67</v>
      </c>
      <c r="AS10" s="5">
        <v>221321.12</v>
      </c>
      <c r="AT10">
        <v>0.60799999999999998</v>
      </c>
      <c r="AU10" s="5">
        <v>34581.379200000003</v>
      </c>
      <c r="AV10">
        <v>15.625</v>
      </c>
      <c r="AW10">
        <v>1.113</v>
      </c>
      <c r="AX10" s="5">
        <v>116823.39</v>
      </c>
      <c r="AY10">
        <v>0.32100000000000001</v>
      </c>
      <c r="AZ10" s="5">
        <v>9178.3976000000002</v>
      </c>
      <c r="BA10">
        <v>7.8570000000000002</v>
      </c>
      <c r="BB10">
        <v>0</v>
      </c>
      <c r="BC10" s="5">
        <v>9890.81</v>
      </c>
      <c r="BD10">
        <v>2.7E-2</v>
      </c>
      <c r="BE10" s="5">
        <v>-1070.7267999999999</v>
      </c>
      <c r="BF10">
        <v>-10.824999999999999</v>
      </c>
      <c r="BG10">
        <v>-3.4000000000000002E-2</v>
      </c>
      <c r="BH10" s="5">
        <v>0</v>
      </c>
      <c r="BI10">
        <v>0</v>
      </c>
      <c r="BJ10" s="5">
        <v>0</v>
      </c>
      <c r="BK10">
        <v>0</v>
      </c>
      <c r="BL10">
        <v>0</v>
      </c>
    </row>
    <row r="11" spans="1:64">
      <c r="C11" t="s">
        <v>80</v>
      </c>
      <c r="D11">
        <v>-8.1110000000000007</v>
      </c>
      <c r="F11">
        <v>-19.332999999999998</v>
      </c>
      <c r="H11">
        <v>-167.89500000000001</v>
      </c>
      <c r="I11">
        <v>-16.908999999999999</v>
      </c>
      <c r="K11">
        <v>9.3780000000000001</v>
      </c>
      <c r="M11">
        <v>3.1459999999999999</v>
      </c>
      <c r="P11">
        <v>-9.1669999999999998</v>
      </c>
      <c r="R11">
        <v>-5.3620000000000001</v>
      </c>
      <c r="Y11">
        <v>-14.901999999999999</v>
      </c>
      <c r="AA11">
        <v>-27.783999999999999</v>
      </c>
      <c r="AD11">
        <v>229.73599999999999</v>
      </c>
      <c r="AF11">
        <v>139.357</v>
      </c>
      <c r="AI11">
        <v>-24.379000000000001</v>
      </c>
      <c r="AK11">
        <v>0.47199999999999998</v>
      </c>
      <c r="AN11">
        <v>-50.923000000000002</v>
      </c>
      <c r="AP11">
        <v>-52.801000000000002</v>
      </c>
      <c r="AS11">
        <v>-41.862000000000002</v>
      </c>
      <c r="AU11">
        <v>-49.250999999999998</v>
      </c>
      <c r="AX11">
        <v>-38.860999999999997</v>
      </c>
      <c r="AZ11">
        <v>-25.629000000000001</v>
      </c>
      <c r="BC11">
        <v>-100</v>
      </c>
      <c r="BE11">
        <v>-100</v>
      </c>
      <c r="BH11">
        <v>-100</v>
      </c>
      <c r="BJ11">
        <v>-100</v>
      </c>
    </row>
    <row r="12" spans="1:64">
      <c r="C12" t="s">
        <v>83</v>
      </c>
      <c r="D12" s="5">
        <v>20403882.82</v>
      </c>
      <c r="E12" s="5">
        <v>658189.77</v>
      </c>
      <c r="F12" s="5">
        <v>1469826.49</v>
      </c>
      <c r="G12">
        <v>7.2</v>
      </c>
      <c r="H12" s="5">
        <v>-278844.5</v>
      </c>
      <c r="I12" s="5">
        <v>1190981.99</v>
      </c>
      <c r="J12">
        <v>5.84</v>
      </c>
      <c r="K12" s="5">
        <v>2777680.1852000002</v>
      </c>
      <c r="L12">
        <v>13.613</v>
      </c>
      <c r="M12" s="5">
        <v>97042.765599999999</v>
      </c>
      <c r="N12">
        <v>3.4940000000000002</v>
      </c>
      <c r="O12">
        <v>8.1479999999999997</v>
      </c>
      <c r="P12" s="5">
        <v>1941790.8679</v>
      </c>
      <c r="Q12">
        <v>9.5169999999999995</v>
      </c>
      <c r="R12" s="5">
        <v>69602.425399999993</v>
      </c>
      <c r="S12">
        <v>3.5840000000000001</v>
      </c>
      <c r="T12">
        <v>5.8440000000000003</v>
      </c>
      <c r="U12" s="5">
        <v>15684411.766899999</v>
      </c>
      <c r="V12" s="5">
        <v>1024336.799</v>
      </c>
      <c r="W12">
        <v>6.5309999999999997</v>
      </c>
      <c r="X12" s="5">
        <v>165459.18</v>
      </c>
      <c r="Y12" s="5">
        <v>417679.6875</v>
      </c>
      <c r="Z12">
        <v>2.0470000000000002</v>
      </c>
      <c r="AA12" s="5">
        <v>61376.059300000001</v>
      </c>
      <c r="AB12">
        <v>14.695</v>
      </c>
      <c r="AC12">
        <v>5.1529999999999996</v>
      </c>
      <c r="AD12" s="5">
        <v>248365.31</v>
      </c>
      <c r="AE12">
        <v>1.2170000000000001</v>
      </c>
      <c r="AF12" s="5">
        <v>19462.090800000002</v>
      </c>
      <c r="AG12">
        <v>7.8360000000000003</v>
      </c>
      <c r="AH12">
        <v>1.6339999999999999</v>
      </c>
      <c r="AI12" s="5">
        <v>16554.12</v>
      </c>
      <c r="AJ12">
        <v>8.1000000000000003E-2</v>
      </c>
      <c r="AK12" s="5">
        <v>2503.9448000000002</v>
      </c>
      <c r="AL12">
        <v>15.125999999999999</v>
      </c>
      <c r="AM12">
        <v>0.21</v>
      </c>
      <c r="AN12" s="5">
        <v>36813.31</v>
      </c>
      <c r="AO12">
        <v>0.18</v>
      </c>
      <c r="AP12" s="5">
        <v>8152.0509000000002</v>
      </c>
      <c r="AQ12">
        <v>22.143999999999998</v>
      </c>
      <c r="AR12">
        <v>0.68400000000000005</v>
      </c>
      <c r="AS12" s="5">
        <v>125288.15</v>
      </c>
      <c r="AT12">
        <v>0.61399999999999999</v>
      </c>
      <c r="AU12" s="5">
        <v>21325.183799999999</v>
      </c>
      <c r="AV12">
        <v>17.021000000000001</v>
      </c>
      <c r="AW12">
        <v>1.7909999999999999</v>
      </c>
      <c r="AX12" s="5">
        <v>62584.57</v>
      </c>
      <c r="AY12">
        <v>0.307</v>
      </c>
      <c r="AZ12" s="5">
        <v>6055.2003999999997</v>
      </c>
      <c r="BA12">
        <v>9.6750000000000007</v>
      </c>
      <c r="BB12">
        <v>1E-3</v>
      </c>
      <c r="BC12" s="5">
        <v>651.15</v>
      </c>
      <c r="BD12">
        <v>3.0000000000000001E-3</v>
      </c>
      <c r="BE12" s="5">
        <v>106.6036</v>
      </c>
      <c r="BF12">
        <v>16.372</v>
      </c>
      <c r="BG12">
        <v>8.9999999999999993E-3</v>
      </c>
      <c r="BH12" s="5">
        <v>0</v>
      </c>
      <c r="BI12">
        <v>0</v>
      </c>
      <c r="BJ12" s="5">
        <v>0</v>
      </c>
      <c r="BK12">
        <v>0</v>
      </c>
      <c r="BL12">
        <v>0</v>
      </c>
    </row>
    <row r="13" spans="1:64">
      <c r="A13" t="s">
        <v>106</v>
      </c>
      <c r="B13" t="s">
        <v>51</v>
      </c>
      <c r="C13" t="s">
        <v>81</v>
      </c>
      <c r="D13" s="5">
        <v>22025209.469999999</v>
      </c>
      <c r="E13" s="5">
        <v>710490.63</v>
      </c>
      <c r="F13" s="5">
        <v>1466166.19</v>
      </c>
      <c r="G13">
        <v>6.66</v>
      </c>
      <c r="H13" s="5">
        <v>-54335.88</v>
      </c>
      <c r="I13" s="5">
        <v>1411830.31</v>
      </c>
      <c r="J13">
        <v>6.41</v>
      </c>
      <c r="K13" s="5">
        <v>3104842.2398000001</v>
      </c>
      <c r="L13">
        <v>14.097</v>
      </c>
      <c r="M13" s="5">
        <v>107530.9463</v>
      </c>
      <c r="N13">
        <v>3.4630000000000001</v>
      </c>
      <c r="O13">
        <v>7.6159999999999997</v>
      </c>
      <c r="P13" s="5">
        <v>3234962.9073999999</v>
      </c>
      <c r="Q13">
        <v>14.688000000000001</v>
      </c>
      <c r="R13" s="5">
        <v>214154.88939999999</v>
      </c>
      <c r="S13">
        <v>6.62</v>
      </c>
      <c r="T13">
        <v>15.169</v>
      </c>
      <c r="U13" s="5">
        <v>15685404.322799999</v>
      </c>
      <c r="V13" s="5">
        <v>1090144.4742999999</v>
      </c>
      <c r="W13">
        <v>6.95</v>
      </c>
      <c r="X13" s="5">
        <v>144072.65</v>
      </c>
      <c r="Y13" s="5">
        <v>327242.04460000002</v>
      </c>
      <c r="Z13">
        <v>1.486</v>
      </c>
      <c r="AA13" s="5">
        <v>43754.3963</v>
      </c>
      <c r="AB13">
        <v>13.371</v>
      </c>
      <c r="AC13">
        <v>3.0990000000000002</v>
      </c>
      <c r="AD13" s="5">
        <v>60008.11</v>
      </c>
      <c r="AE13">
        <v>0.27200000000000002</v>
      </c>
      <c r="AF13" s="5">
        <v>6711.6968999999999</v>
      </c>
      <c r="AG13">
        <v>11.185</v>
      </c>
      <c r="AH13">
        <v>0.47499999999999998</v>
      </c>
      <c r="AI13" s="5">
        <v>29690.27</v>
      </c>
      <c r="AJ13">
        <v>0.13500000000000001</v>
      </c>
      <c r="AK13" s="5">
        <v>3442.9184</v>
      </c>
      <c r="AL13">
        <v>11.596</v>
      </c>
      <c r="AM13">
        <v>0.24399999999999999</v>
      </c>
      <c r="AN13" s="5">
        <v>69788.03</v>
      </c>
      <c r="AO13">
        <v>0.317</v>
      </c>
      <c r="AP13" s="5">
        <v>16463.855599999999</v>
      </c>
      <c r="AQ13">
        <v>23.591000000000001</v>
      </c>
      <c r="AR13">
        <v>1.1659999999999999</v>
      </c>
      <c r="AS13" s="5">
        <v>150481.5</v>
      </c>
      <c r="AT13">
        <v>0.68300000000000005</v>
      </c>
      <c r="AU13" s="5">
        <v>25052.026999999998</v>
      </c>
      <c r="AV13">
        <v>16.648</v>
      </c>
      <c r="AW13">
        <v>1.774</v>
      </c>
      <c r="AX13" s="5">
        <v>65187.76</v>
      </c>
      <c r="AY13">
        <v>0.29599999999999999</v>
      </c>
      <c r="AZ13" s="5">
        <v>6897.2097000000003</v>
      </c>
      <c r="BA13">
        <v>10.581</v>
      </c>
      <c r="BB13">
        <v>1E-3</v>
      </c>
      <c r="BC13" s="5">
        <v>0</v>
      </c>
      <c r="BD13">
        <v>0</v>
      </c>
      <c r="BE13" s="5">
        <v>0</v>
      </c>
      <c r="BF13">
        <v>0</v>
      </c>
      <c r="BG13">
        <v>0</v>
      </c>
      <c r="BH13" s="5">
        <v>0</v>
      </c>
      <c r="BI13">
        <v>0</v>
      </c>
      <c r="BJ13" s="5">
        <v>0</v>
      </c>
      <c r="BK13">
        <v>0</v>
      </c>
      <c r="BL13">
        <v>0</v>
      </c>
    </row>
    <row r="14" spans="1:64">
      <c r="C14" t="s">
        <v>80</v>
      </c>
      <c r="D14">
        <v>-7.3609999999999998</v>
      </c>
      <c r="F14">
        <v>0.25</v>
      </c>
      <c r="H14">
        <v>413.18700000000001</v>
      </c>
      <c r="I14">
        <v>-15.643000000000001</v>
      </c>
      <c r="K14">
        <v>-10.537000000000001</v>
      </c>
      <c r="M14">
        <v>-9.7539999999999996</v>
      </c>
      <c r="P14">
        <v>-39.975000000000001</v>
      </c>
      <c r="R14">
        <v>-67.498999999999995</v>
      </c>
      <c r="Y14">
        <v>27.635999999999999</v>
      </c>
      <c r="AA14">
        <v>40.274000000000001</v>
      </c>
      <c r="AD14">
        <v>313.88600000000002</v>
      </c>
      <c r="AF14">
        <v>189.97300000000001</v>
      </c>
      <c r="AI14">
        <v>-44.244</v>
      </c>
      <c r="AK14">
        <v>-27.273</v>
      </c>
      <c r="AN14">
        <v>-47.25</v>
      </c>
      <c r="AP14">
        <v>-50.484999999999999</v>
      </c>
      <c r="AS14">
        <v>-16.742000000000001</v>
      </c>
      <c r="AU14">
        <v>-14.875999999999999</v>
      </c>
      <c r="AX14">
        <v>-3.9929999999999999</v>
      </c>
      <c r="AZ14">
        <v>-12.208</v>
      </c>
      <c r="BC14">
        <v>-100</v>
      </c>
      <c r="BE14">
        <v>-100</v>
      </c>
      <c r="BH14">
        <v>-100</v>
      </c>
      <c r="BJ14">
        <v>-100</v>
      </c>
    </row>
    <row r="15" spans="1:64">
      <c r="C15" t="s">
        <v>83</v>
      </c>
      <c r="D15" s="5">
        <v>21754849.149999999</v>
      </c>
      <c r="E15" s="5">
        <v>701769.33</v>
      </c>
      <c r="F15" s="5">
        <v>1654652.73</v>
      </c>
      <c r="G15">
        <v>7.61</v>
      </c>
      <c r="H15" s="5">
        <v>22696.47</v>
      </c>
      <c r="I15" s="5">
        <v>1677349.2</v>
      </c>
      <c r="J15">
        <v>7.71</v>
      </c>
      <c r="K15" s="5">
        <v>3714568.0244999998</v>
      </c>
      <c r="L15">
        <v>17.074999999999999</v>
      </c>
      <c r="M15" s="5">
        <v>103185.916</v>
      </c>
      <c r="N15">
        <v>2.778</v>
      </c>
      <c r="O15">
        <v>6.1520000000000001</v>
      </c>
      <c r="P15" s="5">
        <v>3698512.8015000001</v>
      </c>
      <c r="Q15">
        <v>17.001000000000001</v>
      </c>
      <c r="R15" s="5">
        <v>197109.63920000001</v>
      </c>
      <c r="S15">
        <v>5.3289999999999997</v>
      </c>
      <c r="T15">
        <v>11.750999999999999</v>
      </c>
      <c r="U15" s="5">
        <v>14341768.323999999</v>
      </c>
      <c r="V15" s="5">
        <v>1377053.6447999999</v>
      </c>
      <c r="W15">
        <v>9.6020000000000003</v>
      </c>
      <c r="X15" s="5">
        <v>26239.88</v>
      </c>
      <c r="Y15" s="5">
        <v>506126.29460000002</v>
      </c>
      <c r="Z15">
        <v>2.3260000000000001</v>
      </c>
      <c r="AA15" s="5">
        <v>96254.021599999993</v>
      </c>
      <c r="AB15">
        <v>19.018000000000001</v>
      </c>
      <c r="AC15">
        <v>5.7380000000000004</v>
      </c>
      <c r="AD15" s="5">
        <v>422159.03</v>
      </c>
      <c r="AE15">
        <v>1.9410000000000001</v>
      </c>
      <c r="AF15" s="5">
        <v>40347.2019</v>
      </c>
      <c r="AG15">
        <v>9.5570000000000004</v>
      </c>
      <c r="AH15">
        <v>2.4049999999999998</v>
      </c>
      <c r="AI15" s="5">
        <v>265573.05</v>
      </c>
      <c r="AJ15">
        <v>1.2210000000000001</v>
      </c>
      <c r="AK15" s="5">
        <v>37513.339500000002</v>
      </c>
      <c r="AL15">
        <v>14.125</v>
      </c>
      <c r="AM15">
        <v>2.2360000000000002</v>
      </c>
      <c r="AN15" s="5">
        <v>189638.49</v>
      </c>
      <c r="AO15">
        <v>0.872</v>
      </c>
      <c r="AP15" s="5">
        <v>51225.877</v>
      </c>
      <c r="AQ15">
        <v>27.012</v>
      </c>
      <c r="AR15">
        <v>3.0539999999999998</v>
      </c>
      <c r="AS15" s="5">
        <v>441517.62</v>
      </c>
      <c r="AT15">
        <v>2.0299999999999998</v>
      </c>
      <c r="AU15" s="5">
        <v>74926.548500000004</v>
      </c>
      <c r="AV15">
        <v>16.97</v>
      </c>
      <c r="AW15">
        <v>4.4669999999999996</v>
      </c>
      <c r="AX15" s="5">
        <v>183734.98</v>
      </c>
      <c r="AY15">
        <v>0.84499999999999997</v>
      </c>
      <c r="AZ15" s="5">
        <v>19210.715400000001</v>
      </c>
      <c r="BA15">
        <v>10.456</v>
      </c>
      <c r="BB15">
        <v>1E-3</v>
      </c>
      <c r="BC15" s="5">
        <v>49349.56</v>
      </c>
      <c r="BD15">
        <v>0.22700000000000001</v>
      </c>
      <c r="BE15" s="5">
        <v>4444.2527</v>
      </c>
      <c r="BF15">
        <v>9.0060000000000002</v>
      </c>
      <c r="BG15">
        <v>0.26500000000000001</v>
      </c>
      <c r="BH15" s="5">
        <v>48950.81</v>
      </c>
      <c r="BI15">
        <v>0.22500000000000001</v>
      </c>
      <c r="BJ15" s="5">
        <v>13391.826999999999</v>
      </c>
      <c r="BK15">
        <v>27.358000000000001</v>
      </c>
      <c r="BL15">
        <v>0.79800000000000004</v>
      </c>
    </row>
    <row r="16" spans="1:64">
      <c r="A16" t="s">
        <v>105</v>
      </c>
      <c r="B16" t="s">
        <v>53</v>
      </c>
      <c r="C16" t="s">
        <v>81</v>
      </c>
      <c r="D16" s="5">
        <v>18313906.600000001</v>
      </c>
      <c r="E16" s="5">
        <v>590771.18000000005</v>
      </c>
      <c r="F16" s="5">
        <v>1411257.94</v>
      </c>
      <c r="G16">
        <v>7.71</v>
      </c>
      <c r="H16" s="5">
        <v>-29574.18</v>
      </c>
      <c r="I16" s="5">
        <v>1381683.76</v>
      </c>
      <c r="J16">
        <v>7.54</v>
      </c>
      <c r="K16" s="5">
        <v>3583830.0454000002</v>
      </c>
      <c r="L16">
        <v>19.568999999999999</v>
      </c>
      <c r="M16" s="5">
        <v>102778.62450000001</v>
      </c>
      <c r="N16">
        <v>2.8679999999999999</v>
      </c>
      <c r="O16">
        <v>7.4390000000000001</v>
      </c>
      <c r="P16" s="5">
        <v>3077823.6318999999</v>
      </c>
      <c r="Q16">
        <v>16.806000000000001</v>
      </c>
      <c r="R16" s="5">
        <v>174974.86060000001</v>
      </c>
      <c r="S16">
        <v>5.6849999999999996</v>
      </c>
      <c r="T16">
        <v>12.664</v>
      </c>
      <c r="U16" s="5">
        <v>11652252.922700001</v>
      </c>
      <c r="V16" s="5">
        <v>1103930.2749000001</v>
      </c>
      <c r="W16">
        <v>9.4740000000000002</v>
      </c>
      <c r="X16" s="5">
        <v>43092.736299999997</v>
      </c>
      <c r="Y16" s="5">
        <v>358677.34820000001</v>
      </c>
      <c r="Z16">
        <v>1.958</v>
      </c>
      <c r="AA16" s="5">
        <v>56206.518499999998</v>
      </c>
      <c r="AB16">
        <v>15.67</v>
      </c>
      <c r="AC16">
        <v>4.0679999999999996</v>
      </c>
      <c r="AD16" s="5">
        <v>217617.99</v>
      </c>
      <c r="AE16">
        <v>1.1879999999999999</v>
      </c>
      <c r="AF16" s="5">
        <v>23106.5939</v>
      </c>
      <c r="AG16">
        <v>10.618</v>
      </c>
      <c r="AH16">
        <v>1.6719999999999999</v>
      </c>
      <c r="AI16" s="5">
        <v>192580.52</v>
      </c>
      <c r="AJ16">
        <v>1.052</v>
      </c>
      <c r="AK16" s="5">
        <v>19491.001499999998</v>
      </c>
      <c r="AL16">
        <v>10.121</v>
      </c>
      <c r="AM16">
        <v>1.411</v>
      </c>
      <c r="AN16" s="5">
        <v>209169.66</v>
      </c>
      <c r="AO16">
        <v>1.1419999999999999</v>
      </c>
      <c r="AP16" s="5">
        <v>44191.296600000001</v>
      </c>
      <c r="AQ16">
        <v>21.126999999999999</v>
      </c>
      <c r="AR16">
        <v>3.198</v>
      </c>
      <c r="AS16" s="5">
        <v>554520.87</v>
      </c>
      <c r="AT16">
        <v>3.028</v>
      </c>
      <c r="AU16" s="5">
        <v>90442.020799999998</v>
      </c>
      <c r="AV16">
        <v>16.309999999999999</v>
      </c>
      <c r="AW16">
        <v>6.5460000000000003</v>
      </c>
      <c r="AX16" s="5">
        <v>125073.2</v>
      </c>
      <c r="AY16">
        <v>0.68300000000000005</v>
      </c>
      <c r="AZ16" s="5">
        <v>13295.1235</v>
      </c>
      <c r="BA16">
        <v>10.63</v>
      </c>
      <c r="BB16">
        <v>1E-3</v>
      </c>
      <c r="BC16" s="5">
        <v>52871.94</v>
      </c>
      <c r="BD16">
        <v>0.28899999999999998</v>
      </c>
      <c r="BE16" s="5">
        <v>3338.2134999999998</v>
      </c>
      <c r="BF16">
        <v>6.3140000000000001</v>
      </c>
      <c r="BG16">
        <v>0.24199999999999999</v>
      </c>
      <c r="BH16" s="5">
        <v>0</v>
      </c>
      <c r="BI16">
        <v>0</v>
      </c>
      <c r="BJ16" s="5">
        <v>0</v>
      </c>
      <c r="BK16">
        <v>0</v>
      </c>
      <c r="BL16">
        <v>0</v>
      </c>
    </row>
    <row r="17" spans="1:64">
      <c r="C17" t="s">
        <v>80</v>
      </c>
      <c r="D17">
        <v>18.789000000000001</v>
      </c>
      <c r="F17">
        <v>17.247</v>
      </c>
      <c r="H17">
        <v>-176.744</v>
      </c>
      <c r="I17">
        <v>21.399000000000001</v>
      </c>
      <c r="K17">
        <v>3.6480000000000001</v>
      </c>
      <c r="M17">
        <v>0.39600000000000002</v>
      </c>
      <c r="P17">
        <v>20.166</v>
      </c>
      <c r="R17">
        <v>12.65</v>
      </c>
      <c r="Y17">
        <v>41.109000000000002</v>
      </c>
      <c r="AA17">
        <v>71.251000000000005</v>
      </c>
      <c r="AD17">
        <v>93.991</v>
      </c>
      <c r="AF17">
        <v>74.613</v>
      </c>
      <c r="AI17">
        <v>37.902000000000001</v>
      </c>
      <c r="AK17">
        <v>92.465000000000003</v>
      </c>
      <c r="AN17">
        <v>-9.3369999999999997</v>
      </c>
      <c r="AP17">
        <v>15.917999999999999</v>
      </c>
      <c r="AS17">
        <v>-20.379000000000001</v>
      </c>
      <c r="AU17">
        <v>-17.155000000000001</v>
      </c>
      <c r="AX17">
        <v>46.902000000000001</v>
      </c>
      <c r="AZ17">
        <v>44.494</v>
      </c>
      <c r="BC17">
        <v>-6.6619999999999999</v>
      </c>
      <c r="BE17">
        <v>33.133000000000003</v>
      </c>
      <c r="BH17">
        <v>-100</v>
      </c>
      <c r="BJ17">
        <v>-100</v>
      </c>
    </row>
    <row r="18" spans="1:64">
      <c r="C18" t="s">
        <v>83</v>
      </c>
      <c r="D18" s="5">
        <v>49637115.880000003</v>
      </c>
      <c r="E18" s="5">
        <v>1601197.29</v>
      </c>
      <c r="F18" s="5">
        <v>3642211.49</v>
      </c>
      <c r="G18">
        <v>7.34</v>
      </c>
      <c r="H18" s="5">
        <v>-1328467.29</v>
      </c>
      <c r="I18" s="5">
        <v>2313744.21</v>
      </c>
      <c r="J18">
        <v>4.66</v>
      </c>
      <c r="K18" s="5">
        <v>6275185.8447000002</v>
      </c>
      <c r="L18">
        <v>12.641999999999999</v>
      </c>
      <c r="M18" s="5">
        <v>215307.4816</v>
      </c>
      <c r="N18">
        <v>3.431</v>
      </c>
      <c r="O18">
        <v>9.3059999999999992</v>
      </c>
      <c r="P18" s="5">
        <v>4037380.4959999998</v>
      </c>
      <c r="Q18">
        <v>8.1340000000000003</v>
      </c>
      <c r="R18" s="5">
        <v>416474.31849999999</v>
      </c>
      <c r="S18">
        <v>10.315</v>
      </c>
      <c r="T18">
        <v>18</v>
      </c>
      <c r="U18" s="5">
        <v>39324549.539300002</v>
      </c>
      <c r="V18" s="5">
        <v>1681962.4099000001</v>
      </c>
      <c r="W18">
        <v>4.2770000000000001</v>
      </c>
      <c r="X18" s="5">
        <v>61497.57</v>
      </c>
      <c r="Y18" s="5">
        <v>1033023.5</v>
      </c>
      <c r="Z18">
        <v>2.081</v>
      </c>
      <c r="AA18" s="5">
        <v>165034.48430000001</v>
      </c>
      <c r="AB18">
        <v>15.976000000000001</v>
      </c>
      <c r="AC18">
        <v>7.133</v>
      </c>
      <c r="AD18" s="5">
        <v>394991.87</v>
      </c>
      <c r="AE18">
        <v>0.79600000000000004</v>
      </c>
      <c r="AF18" s="5">
        <v>33863.2065</v>
      </c>
      <c r="AG18">
        <v>8.5730000000000004</v>
      </c>
      <c r="AH18">
        <v>1.464</v>
      </c>
      <c r="AI18" s="5">
        <v>59088.28</v>
      </c>
      <c r="AJ18">
        <v>0.11899999999999999</v>
      </c>
      <c r="AK18" s="5">
        <v>8479.8603999999996</v>
      </c>
      <c r="AL18">
        <v>14.351000000000001</v>
      </c>
      <c r="AM18">
        <v>0.36599999999999999</v>
      </c>
      <c r="AN18" s="5">
        <v>95950.16</v>
      </c>
      <c r="AO18">
        <v>0.193</v>
      </c>
      <c r="AP18" s="5">
        <v>22273.4843</v>
      </c>
      <c r="AQ18">
        <v>23.213999999999999</v>
      </c>
      <c r="AR18">
        <v>0.96299999999999997</v>
      </c>
      <c r="AS18" s="5">
        <v>380090.97</v>
      </c>
      <c r="AT18">
        <v>0.76600000000000001</v>
      </c>
      <c r="AU18" s="5">
        <v>49105.7356</v>
      </c>
      <c r="AV18">
        <v>12.919</v>
      </c>
      <c r="AW18">
        <v>2.1219999999999999</v>
      </c>
      <c r="AX18" s="5">
        <v>63285.279999999999</v>
      </c>
      <c r="AY18">
        <v>0.127</v>
      </c>
      <c r="AZ18" s="5">
        <v>6026.6763000000001</v>
      </c>
      <c r="BA18">
        <v>9.5229999999999997</v>
      </c>
      <c r="BB18">
        <v>0</v>
      </c>
      <c r="BC18" s="5">
        <v>0</v>
      </c>
      <c r="BD18">
        <v>0</v>
      </c>
      <c r="BE18" s="5">
        <v>0</v>
      </c>
      <c r="BF18">
        <v>0</v>
      </c>
      <c r="BG18">
        <v>0</v>
      </c>
      <c r="BH18" s="5">
        <v>10085.49</v>
      </c>
      <c r="BI18">
        <v>0.02</v>
      </c>
      <c r="BJ18" s="5">
        <v>1836.1524999999999</v>
      </c>
      <c r="BK18">
        <v>18.206</v>
      </c>
      <c r="BL18">
        <v>7.9000000000000001E-2</v>
      </c>
    </row>
    <row r="19" spans="1:64">
      <c r="A19" t="s">
        <v>104</v>
      </c>
      <c r="B19" t="s">
        <v>54</v>
      </c>
      <c r="C19" t="s">
        <v>81</v>
      </c>
      <c r="D19" s="5">
        <v>54610555.380000003</v>
      </c>
      <c r="E19" s="5">
        <v>1761630.82</v>
      </c>
      <c r="F19" s="5">
        <v>4086413.07</v>
      </c>
      <c r="G19">
        <v>7.48</v>
      </c>
      <c r="H19" s="5">
        <v>-68316.899999999994</v>
      </c>
      <c r="I19" s="5">
        <v>4018096.17</v>
      </c>
      <c r="J19">
        <v>7.36</v>
      </c>
      <c r="K19" s="5">
        <v>7998088.4342999998</v>
      </c>
      <c r="L19">
        <v>14.646000000000001</v>
      </c>
      <c r="M19" s="5">
        <v>243140.0888</v>
      </c>
      <c r="N19">
        <v>3.04</v>
      </c>
      <c r="O19">
        <v>6.0510000000000002</v>
      </c>
      <c r="P19" s="5">
        <v>5793077.4532000003</v>
      </c>
      <c r="Q19">
        <v>10.608000000000001</v>
      </c>
      <c r="R19" s="5">
        <v>408594.10430000001</v>
      </c>
      <c r="S19">
        <v>7.0529999999999999</v>
      </c>
      <c r="T19">
        <v>10.169</v>
      </c>
      <c r="U19" s="5">
        <v>40819389.4925</v>
      </c>
      <c r="V19" s="5">
        <v>3366361.9769000001</v>
      </c>
      <c r="W19">
        <v>8.2469999999999999</v>
      </c>
      <c r="X19" s="5">
        <v>49617.95</v>
      </c>
      <c r="Y19" s="5">
        <v>825168.46429999999</v>
      </c>
      <c r="Z19">
        <v>1.5109999999999999</v>
      </c>
      <c r="AA19" s="5">
        <v>147211.3792</v>
      </c>
      <c r="AB19">
        <v>17.84</v>
      </c>
      <c r="AC19">
        <v>3.6640000000000001</v>
      </c>
      <c r="AD19" s="5">
        <v>66294.289999999994</v>
      </c>
      <c r="AE19">
        <v>0.121</v>
      </c>
      <c r="AF19" s="5">
        <v>7277.43</v>
      </c>
      <c r="AG19">
        <v>10.977</v>
      </c>
      <c r="AH19">
        <v>0.18099999999999999</v>
      </c>
      <c r="AI19" s="5">
        <v>45220.47</v>
      </c>
      <c r="AJ19">
        <v>8.3000000000000004E-2</v>
      </c>
      <c r="AK19" s="5">
        <v>4261.7897000000003</v>
      </c>
      <c r="AL19">
        <v>9.4239999999999995</v>
      </c>
      <c r="AM19">
        <v>0.106</v>
      </c>
      <c r="AN19" s="5">
        <v>144885.53</v>
      </c>
      <c r="AO19">
        <v>0.26500000000000001</v>
      </c>
      <c r="AP19" s="5">
        <v>33809.374499999998</v>
      </c>
      <c r="AQ19">
        <v>23.335000000000001</v>
      </c>
      <c r="AR19">
        <v>0.84099999999999997</v>
      </c>
      <c r="AS19" s="5">
        <v>238973</v>
      </c>
      <c r="AT19">
        <v>0.438</v>
      </c>
      <c r="AU19" s="5">
        <v>45025.237099999998</v>
      </c>
      <c r="AV19">
        <v>18.841000000000001</v>
      </c>
      <c r="AW19">
        <v>1.121</v>
      </c>
      <c r="AX19" s="5">
        <v>45125.8</v>
      </c>
      <c r="AY19">
        <v>8.3000000000000004E-2</v>
      </c>
      <c r="AZ19" s="5">
        <v>4797.3419999999996</v>
      </c>
      <c r="BA19">
        <v>10.631</v>
      </c>
      <c r="BB19">
        <v>0</v>
      </c>
      <c r="BC19" s="5">
        <v>19325.27</v>
      </c>
      <c r="BD19">
        <v>3.5000000000000003E-2</v>
      </c>
      <c r="BE19" s="5">
        <v>1605.6952000000001</v>
      </c>
      <c r="BF19">
        <v>8.3089999999999993</v>
      </c>
      <c r="BG19">
        <v>0.04</v>
      </c>
      <c r="BH19" s="5">
        <v>0</v>
      </c>
      <c r="BI19">
        <v>0</v>
      </c>
      <c r="BJ19" s="5">
        <v>0</v>
      </c>
      <c r="BK19">
        <v>0</v>
      </c>
      <c r="BL19">
        <v>0</v>
      </c>
    </row>
    <row r="20" spans="1:64">
      <c r="C20" t="s">
        <v>80</v>
      </c>
      <c r="D20">
        <v>-9.1069999999999993</v>
      </c>
      <c r="F20">
        <v>-10.87</v>
      </c>
      <c r="H20" t="s">
        <v>103</v>
      </c>
      <c r="I20">
        <v>-42.417000000000002</v>
      </c>
      <c r="K20">
        <v>-21.541</v>
      </c>
      <c r="M20">
        <v>-11.446999999999999</v>
      </c>
      <c r="P20">
        <v>-30.306999999999999</v>
      </c>
      <c r="R20">
        <v>1.929</v>
      </c>
      <c r="Y20">
        <v>25.189</v>
      </c>
      <c r="AA20">
        <v>12.106999999999999</v>
      </c>
      <c r="AD20">
        <v>495.81599999999997</v>
      </c>
      <c r="AF20">
        <v>365.31799999999998</v>
      </c>
      <c r="AI20">
        <v>30.667000000000002</v>
      </c>
      <c r="AK20">
        <v>98.974000000000004</v>
      </c>
      <c r="AN20">
        <v>-33.774999999999999</v>
      </c>
      <c r="AP20">
        <v>-34.119999999999997</v>
      </c>
      <c r="AS20">
        <v>59.052</v>
      </c>
      <c r="AU20">
        <v>9.0630000000000006</v>
      </c>
      <c r="AX20">
        <v>40.241999999999997</v>
      </c>
      <c r="AZ20">
        <v>25.625</v>
      </c>
      <c r="BC20">
        <v>-100</v>
      </c>
      <c r="BE20">
        <v>-100</v>
      </c>
      <c r="BH20">
        <v>-100</v>
      </c>
      <c r="BJ20">
        <v>-100</v>
      </c>
    </row>
    <row r="21" spans="1:64">
      <c r="C21" t="s">
        <v>83</v>
      </c>
      <c r="D21" s="5">
        <v>33061951.940000001</v>
      </c>
      <c r="E21" s="5">
        <v>1066514.58</v>
      </c>
      <c r="F21" s="5">
        <v>2572518.7999999998</v>
      </c>
      <c r="G21">
        <v>7.78</v>
      </c>
      <c r="H21" s="5">
        <v>-15401.13</v>
      </c>
      <c r="I21" s="5">
        <v>2557117.66</v>
      </c>
      <c r="J21">
        <v>7.73</v>
      </c>
      <c r="K21" s="5">
        <v>3005093.9095000001</v>
      </c>
      <c r="L21">
        <v>9.0890000000000004</v>
      </c>
      <c r="M21" s="5">
        <v>129299.2099</v>
      </c>
      <c r="N21">
        <v>4.3029999999999999</v>
      </c>
      <c r="O21">
        <v>5.056</v>
      </c>
      <c r="P21" s="5">
        <v>1736831.6787</v>
      </c>
      <c r="Q21">
        <v>5.2530000000000001</v>
      </c>
      <c r="R21" s="5">
        <v>79535.327799999999</v>
      </c>
      <c r="S21">
        <v>4.5789999999999997</v>
      </c>
      <c r="T21">
        <v>3.11</v>
      </c>
      <c r="U21" s="5">
        <v>28320026.351799998</v>
      </c>
      <c r="V21" s="5">
        <v>2348283.1222999999</v>
      </c>
      <c r="W21">
        <v>8.2919999999999998</v>
      </c>
      <c r="X21" s="5">
        <v>230677.9394</v>
      </c>
      <c r="Y21" s="5">
        <v>913934.90560000006</v>
      </c>
      <c r="Z21">
        <v>2.7639999999999998</v>
      </c>
      <c r="AA21" s="5">
        <v>193585.6611</v>
      </c>
      <c r="AB21">
        <v>21.181999999999999</v>
      </c>
      <c r="AC21">
        <v>7.57</v>
      </c>
      <c r="AD21" s="5">
        <v>257596.86</v>
      </c>
      <c r="AE21">
        <v>0.77900000000000003</v>
      </c>
      <c r="AF21" s="5">
        <v>24901.397499999999</v>
      </c>
      <c r="AG21">
        <v>9.6669999999999998</v>
      </c>
      <c r="AH21">
        <v>0.97399999999999998</v>
      </c>
      <c r="AI21" s="5">
        <v>79795.740000000005</v>
      </c>
      <c r="AJ21">
        <v>0.24099999999999999</v>
      </c>
      <c r="AK21" s="5">
        <v>12571.1469</v>
      </c>
      <c r="AL21">
        <v>15.754</v>
      </c>
      <c r="AM21">
        <v>0.49199999999999999</v>
      </c>
      <c r="AN21" s="5">
        <v>47268.56</v>
      </c>
      <c r="AO21">
        <v>0.14299999999999999</v>
      </c>
      <c r="AP21" s="5">
        <v>14104.653399999999</v>
      </c>
      <c r="AQ21">
        <v>29.838999999999999</v>
      </c>
      <c r="AR21">
        <v>0.55200000000000005</v>
      </c>
      <c r="AS21" s="5">
        <v>234874.23</v>
      </c>
      <c r="AT21">
        <v>0.71</v>
      </c>
      <c r="AU21" s="5">
        <v>34609.460299999999</v>
      </c>
      <c r="AV21">
        <v>14.734999999999999</v>
      </c>
      <c r="AW21">
        <v>1.353</v>
      </c>
      <c r="AX21" s="5">
        <v>77360.17</v>
      </c>
      <c r="AY21">
        <v>0.23400000000000001</v>
      </c>
      <c r="AZ21" s="5">
        <v>8210.6538999999993</v>
      </c>
      <c r="BA21">
        <v>10.614000000000001</v>
      </c>
      <c r="BB21">
        <v>0</v>
      </c>
      <c r="BC21" s="5">
        <v>0</v>
      </c>
      <c r="BD21">
        <v>0</v>
      </c>
      <c r="BE21" s="5">
        <v>0</v>
      </c>
      <c r="BF21">
        <v>0</v>
      </c>
      <c r="BG21">
        <v>0</v>
      </c>
      <c r="BH21" s="5">
        <v>0</v>
      </c>
      <c r="BI21">
        <v>0</v>
      </c>
      <c r="BJ21" s="5">
        <v>0</v>
      </c>
      <c r="BK21">
        <v>0</v>
      </c>
      <c r="BL21">
        <v>0</v>
      </c>
    </row>
    <row r="22" spans="1:64">
      <c r="A22" t="s">
        <v>102</v>
      </c>
      <c r="B22" t="s">
        <v>55</v>
      </c>
      <c r="C22" t="s">
        <v>81</v>
      </c>
      <c r="D22" s="5">
        <v>38428810.5</v>
      </c>
      <c r="E22" s="5">
        <v>1239639.05</v>
      </c>
      <c r="F22" s="5">
        <v>2968190.47</v>
      </c>
      <c r="G22">
        <v>7.72</v>
      </c>
      <c r="H22" s="5">
        <v>-46973.53</v>
      </c>
      <c r="I22" s="5">
        <v>2921216.93</v>
      </c>
      <c r="J22">
        <v>7.6</v>
      </c>
      <c r="K22" s="5">
        <v>4051102.4726</v>
      </c>
      <c r="L22">
        <v>10.542</v>
      </c>
      <c r="M22" s="5">
        <v>135743.7978</v>
      </c>
      <c r="N22">
        <v>3.351</v>
      </c>
      <c r="O22">
        <v>4.6470000000000002</v>
      </c>
      <c r="P22" s="5">
        <v>3226720.0044999998</v>
      </c>
      <c r="Q22">
        <v>8.3970000000000002</v>
      </c>
      <c r="R22" s="5">
        <v>229861.22029999999</v>
      </c>
      <c r="S22">
        <v>7.1239999999999997</v>
      </c>
      <c r="T22">
        <v>7.8689999999999998</v>
      </c>
      <c r="U22" s="5">
        <v>31150988.0229</v>
      </c>
      <c r="V22" s="5">
        <v>2555611.9119000002</v>
      </c>
      <c r="W22">
        <v>8.2040000000000006</v>
      </c>
      <c r="X22" s="5">
        <v>247385.99040000001</v>
      </c>
      <c r="Y22" s="5">
        <v>886352.55359999998</v>
      </c>
      <c r="Z22">
        <v>2.306</v>
      </c>
      <c r="AA22" s="5">
        <v>255136.98939999999</v>
      </c>
      <c r="AB22">
        <v>28.785</v>
      </c>
      <c r="AC22">
        <v>8.734</v>
      </c>
      <c r="AD22" s="5">
        <v>86096.39</v>
      </c>
      <c r="AE22">
        <v>0.224</v>
      </c>
      <c r="AF22" s="5">
        <v>9168.3917000000001</v>
      </c>
      <c r="AG22">
        <v>10.648999999999999</v>
      </c>
      <c r="AH22">
        <v>0.314</v>
      </c>
      <c r="AI22" s="5">
        <v>61602.63</v>
      </c>
      <c r="AJ22">
        <v>0.16</v>
      </c>
      <c r="AK22" s="5">
        <v>6718.7524999999996</v>
      </c>
      <c r="AL22">
        <v>10.907</v>
      </c>
      <c r="AM22">
        <v>0.23</v>
      </c>
      <c r="AN22" s="5">
        <v>91959.87</v>
      </c>
      <c r="AO22">
        <v>0.23899999999999999</v>
      </c>
      <c r="AP22" s="5">
        <v>23154.180499999999</v>
      </c>
      <c r="AQ22">
        <v>25.178999999999998</v>
      </c>
      <c r="AR22">
        <v>0.79300000000000004</v>
      </c>
      <c r="AS22" s="5">
        <v>500892.38</v>
      </c>
      <c r="AT22">
        <v>1.3029999999999999</v>
      </c>
      <c r="AU22" s="5">
        <v>81110.076499999996</v>
      </c>
      <c r="AV22">
        <v>16.193000000000001</v>
      </c>
      <c r="AW22">
        <v>2.7770000000000001</v>
      </c>
      <c r="AX22" s="5">
        <v>156288.17000000001</v>
      </c>
      <c r="AY22">
        <v>0.40699999999999997</v>
      </c>
      <c r="AZ22" s="5">
        <v>16595.848999999998</v>
      </c>
      <c r="BA22">
        <v>10.619</v>
      </c>
      <c r="BB22">
        <v>0</v>
      </c>
      <c r="BC22" s="5">
        <v>63029.07</v>
      </c>
      <c r="BD22">
        <v>0.16400000000000001</v>
      </c>
      <c r="BE22" s="5">
        <v>6450.5402999999997</v>
      </c>
      <c r="BF22">
        <v>10.234</v>
      </c>
      <c r="BG22">
        <v>0.221</v>
      </c>
      <c r="BH22" s="5">
        <v>0</v>
      </c>
      <c r="BI22">
        <v>0</v>
      </c>
      <c r="BJ22" s="5">
        <v>0</v>
      </c>
      <c r="BK22">
        <v>0</v>
      </c>
      <c r="BL22">
        <v>0</v>
      </c>
    </row>
    <row r="23" spans="1:64">
      <c r="C23" t="s">
        <v>80</v>
      </c>
      <c r="D23">
        <v>-13.965999999999999</v>
      </c>
      <c r="F23">
        <v>-13.33</v>
      </c>
      <c r="H23">
        <v>-67.212999999999994</v>
      </c>
      <c r="I23">
        <v>-12.464</v>
      </c>
      <c r="K23">
        <v>-25.82</v>
      </c>
      <c r="M23">
        <v>-4.7480000000000002</v>
      </c>
      <c r="P23">
        <v>-46.173000000000002</v>
      </c>
      <c r="R23">
        <v>-65.399000000000001</v>
      </c>
      <c r="Y23">
        <v>3.1120000000000001</v>
      </c>
      <c r="AA23">
        <v>-24.125</v>
      </c>
      <c r="AD23">
        <v>199.196</v>
      </c>
      <c r="AF23">
        <v>171.6</v>
      </c>
      <c r="AI23">
        <v>29.533000000000001</v>
      </c>
      <c r="AK23">
        <v>87.105000000000004</v>
      </c>
      <c r="AN23">
        <v>-48.598999999999997</v>
      </c>
      <c r="AP23">
        <v>-39.084000000000003</v>
      </c>
      <c r="AS23">
        <v>-53.109000000000002</v>
      </c>
      <c r="AU23">
        <v>-57.33</v>
      </c>
      <c r="AX23">
        <v>-50.502000000000002</v>
      </c>
      <c r="AZ23">
        <v>-50.526000000000003</v>
      </c>
      <c r="BC23">
        <v>-100</v>
      </c>
      <c r="BE23">
        <v>-100</v>
      </c>
      <c r="BH23">
        <v>-100</v>
      </c>
      <c r="BJ23">
        <v>-100</v>
      </c>
    </row>
    <row r="24" spans="1:64">
      <c r="C24" t="s">
        <v>83</v>
      </c>
      <c r="D24" s="5">
        <v>11762140.720000001</v>
      </c>
      <c r="E24" s="5">
        <v>379423.89</v>
      </c>
      <c r="F24" s="5">
        <v>744512.9</v>
      </c>
      <c r="G24">
        <v>6.33</v>
      </c>
      <c r="H24" s="5">
        <v>-35742.65</v>
      </c>
      <c r="I24" s="5">
        <v>708770.25</v>
      </c>
      <c r="J24">
        <v>6.03</v>
      </c>
      <c r="K24" s="5">
        <v>1890142.4727</v>
      </c>
      <c r="L24">
        <v>16.07</v>
      </c>
      <c r="M24" s="5">
        <v>45721.173699999999</v>
      </c>
      <c r="N24">
        <v>2.419</v>
      </c>
      <c r="O24">
        <v>6.4509999999999996</v>
      </c>
      <c r="P24" s="5">
        <v>1881283.6113</v>
      </c>
      <c r="Q24">
        <v>15.994</v>
      </c>
      <c r="R24" s="5">
        <v>88620.6008</v>
      </c>
      <c r="S24">
        <v>4.7110000000000003</v>
      </c>
      <c r="T24">
        <v>12.503</v>
      </c>
      <c r="U24" s="5">
        <v>7990714.6359999999</v>
      </c>
      <c r="V24" s="5">
        <v>574428.47549999994</v>
      </c>
      <c r="W24">
        <v>7.1890000000000001</v>
      </c>
      <c r="X24" s="5">
        <v>67664.639999999999</v>
      </c>
      <c r="Y24" s="5">
        <v>240110.65179999999</v>
      </c>
      <c r="Z24">
        <v>2.0409999999999999</v>
      </c>
      <c r="AA24" s="5">
        <v>38382.053099999997</v>
      </c>
      <c r="AB24">
        <v>15.984999999999999</v>
      </c>
      <c r="AC24">
        <v>5.415</v>
      </c>
      <c r="AD24" s="5">
        <v>96311.99</v>
      </c>
      <c r="AE24">
        <v>0.81899999999999995</v>
      </c>
      <c r="AF24" s="5">
        <v>16560.2091</v>
      </c>
      <c r="AG24">
        <v>17.193999999999999</v>
      </c>
      <c r="AH24">
        <v>2.3359999999999999</v>
      </c>
      <c r="AI24" s="5">
        <v>21199.45</v>
      </c>
      <c r="AJ24">
        <v>0.18</v>
      </c>
      <c r="AK24" s="5">
        <v>3317.6012000000001</v>
      </c>
      <c r="AL24">
        <v>15.648999999999999</v>
      </c>
      <c r="AM24">
        <v>0.46800000000000003</v>
      </c>
      <c r="AN24" s="5">
        <v>72101.100000000006</v>
      </c>
      <c r="AO24">
        <v>0.61299999999999999</v>
      </c>
      <c r="AP24" s="5">
        <v>17413.135900000001</v>
      </c>
      <c r="AQ24">
        <v>24.151</v>
      </c>
      <c r="AR24">
        <v>2.4569999999999999</v>
      </c>
      <c r="AS24" s="5">
        <v>84285.62</v>
      </c>
      <c r="AT24">
        <v>0.71699999999999997</v>
      </c>
      <c r="AU24" s="5">
        <v>12848.652</v>
      </c>
      <c r="AV24">
        <v>15.244</v>
      </c>
      <c r="AW24">
        <v>1.8129999999999999</v>
      </c>
      <c r="AX24" s="5">
        <v>11166.45</v>
      </c>
      <c r="AY24">
        <v>9.5000000000000001E-2</v>
      </c>
      <c r="AZ24" s="5">
        <v>991.40419999999995</v>
      </c>
      <c r="BA24">
        <v>8.8780000000000001</v>
      </c>
      <c r="BB24">
        <v>1E-3</v>
      </c>
      <c r="BC24" s="5">
        <v>0</v>
      </c>
      <c r="BD24">
        <v>0</v>
      </c>
      <c r="BE24" s="5">
        <v>0</v>
      </c>
      <c r="BF24">
        <v>0</v>
      </c>
      <c r="BG24">
        <v>0</v>
      </c>
      <c r="BH24" s="5">
        <v>0</v>
      </c>
      <c r="BI24">
        <v>0</v>
      </c>
      <c r="BJ24" s="5">
        <v>0</v>
      </c>
      <c r="BK24">
        <v>0</v>
      </c>
      <c r="BL24">
        <v>0</v>
      </c>
    </row>
    <row r="25" spans="1:64">
      <c r="A25" t="s">
        <v>101</v>
      </c>
      <c r="B25" t="s">
        <v>57</v>
      </c>
      <c r="C25" t="s">
        <v>81</v>
      </c>
      <c r="D25" s="5">
        <v>16943114.420000002</v>
      </c>
      <c r="E25" s="5">
        <v>546552.07999999996</v>
      </c>
      <c r="F25" s="5">
        <v>992172.13</v>
      </c>
      <c r="G25">
        <v>5.86</v>
      </c>
      <c r="H25" s="5">
        <v>-16806.93</v>
      </c>
      <c r="I25" s="5">
        <v>975365.2</v>
      </c>
      <c r="J25">
        <v>5.76</v>
      </c>
      <c r="K25" s="5">
        <v>2882001.7338</v>
      </c>
      <c r="L25">
        <v>17.010000000000002</v>
      </c>
      <c r="M25" s="5">
        <v>74354.499200000006</v>
      </c>
      <c r="N25">
        <v>2.58</v>
      </c>
      <c r="O25">
        <v>7.6230000000000002</v>
      </c>
      <c r="P25" s="5">
        <v>5691544.0994999995</v>
      </c>
      <c r="Q25">
        <v>33.591999999999999</v>
      </c>
      <c r="R25" s="5">
        <v>248498.43669999999</v>
      </c>
      <c r="S25">
        <v>4.3659999999999997</v>
      </c>
      <c r="T25">
        <v>25.477</v>
      </c>
      <c r="U25" s="5">
        <v>8369568.5866999999</v>
      </c>
      <c r="V25" s="5">
        <v>652512.26410000003</v>
      </c>
      <c r="W25">
        <v>7.7960000000000003</v>
      </c>
      <c r="X25" s="5">
        <v>80675.33</v>
      </c>
      <c r="Y25" s="5">
        <v>175773.91959999999</v>
      </c>
      <c r="Z25">
        <v>1.0369999999999999</v>
      </c>
      <c r="AA25" s="5">
        <v>29077.745800000001</v>
      </c>
      <c r="AB25">
        <v>16.542999999999999</v>
      </c>
      <c r="AC25">
        <v>2.9809999999999999</v>
      </c>
      <c r="AD25" s="5">
        <v>24459.1</v>
      </c>
      <c r="AE25">
        <v>0.14399999999999999</v>
      </c>
      <c r="AF25" s="5">
        <v>2570.0848000000001</v>
      </c>
      <c r="AG25">
        <v>10.507999999999999</v>
      </c>
      <c r="AH25">
        <v>0.26300000000000001</v>
      </c>
      <c r="AI25" s="5">
        <v>18482.59</v>
      </c>
      <c r="AJ25">
        <v>0.109</v>
      </c>
      <c r="AK25" s="5">
        <v>2095.7716</v>
      </c>
      <c r="AL25">
        <v>11.339</v>
      </c>
      <c r="AM25">
        <v>0.215</v>
      </c>
      <c r="AN25" s="5">
        <v>156279.35</v>
      </c>
      <c r="AO25">
        <v>0.92200000000000004</v>
      </c>
      <c r="AP25" s="5">
        <v>36185.805800000002</v>
      </c>
      <c r="AQ25">
        <v>23.155000000000001</v>
      </c>
      <c r="AR25">
        <v>3.71</v>
      </c>
      <c r="AS25" s="5">
        <v>98049.1</v>
      </c>
      <c r="AT25">
        <v>0.57899999999999996</v>
      </c>
      <c r="AU25" s="5">
        <v>15716.741</v>
      </c>
      <c r="AV25">
        <v>16.029</v>
      </c>
      <c r="AW25">
        <v>1.611</v>
      </c>
      <c r="AX25" s="5">
        <v>11846.44</v>
      </c>
      <c r="AY25">
        <v>7.0000000000000007E-2</v>
      </c>
      <c r="AZ25" s="5">
        <v>1493.0762999999999</v>
      </c>
      <c r="BA25">
        <v>12.603999999999999</v>
      </c>
      <c r="BB25">
        <v>1E-3</v>
      </c>
      <c r="BC25" s="5">
        <v>0</v>
      </c>
      <c r="BD25">
        <v>0</v>
      </c>
      <c r="BE25" s="5">
        <v>0</v>
      </c>
      <c r="BF25">
        <v>0</v>
      </c>
      <c r="BG25">
        <v>0</v>
      </c>
      <c r="BH25" s="5">
        <v>0</v>
      </c>
      <c r="BI25">
        <v>0</v>
      </c>
      <c r="BJ25" s="5">
        <v>0</v>
      </c>
      <c r="BK25">
        <v>0</v>
      </c>
      <c r="BL25">
        <v>0</v>
      </c>
    </row>
    <row r="26" spans="1:64">
      <c r="C26" t="s">
        <v>80</v>
      </c>
      <c r="D26">
        <v>-30.579000000000001</v>
      </c>
      <c r="F26">
        <v>-24.960999999999999</v>
      </c>
      <c r="H26">
        <v>112.666</v>
      </c>
      <c r="I26">
        <v>-27.332999999999998</v>
      </c>
      <c r="K26">
        <v>-34.415999999999997</v>
      </c>
      <c r="M26">
        <v>-38.509</v>
      </c>
      <c r="P26">
        <v>-66.945999999999998</v>
      </c>
      <c r="R26">
        <v>-64.337999999999994</v>
      </c>
      <c r="Y26">
        <v>36.601999999999997</v>
      </c>
      <c r="AA26">
        <v>31.998000000000001</v>
      </c>
      <c r="AD26">
        <v>293.76799999999997</v>
      </c>
      <c r="AF26">
        <v>544.34500000000003</v>
      </c>
      <c r="AI26">
        <v>14.7</v>
      </c>
      <c r="AK26">
        <v>58.3</v>
      </c>
      <c r="AN26">
        <v>-53.863999999999997</v>
      </c>
      <c r="AP26">
        <v>-51.878999999999998</v>
      </c>
      <c r="AS26">
        <v>-14.037000000000001</v>
      </c>
      <c r="AU26">
        <v>-18.248999999999999</v>
      </c>
      <c r="AX26">
        <v>-5.74</v>
      </c>
      <c r="AZ26">
        <v>-33.6</v>
      </c>
      <c r="BC26">
        <v>-100</v>
      </c>
      <c r="BE26">
        <v>-100</v>
      </c>
      <c r="BH26">
        <v>-100</v>
      </c>
      <c r="BJ26">
        <v>-100</v>
      </c>
    </row>
    <row r="27" spans="1:64">
      <c r="C27" t="s">
        <v>83</v>
      </c>
      <c r="D27" s="5">
        <v>16717189.15</v>
      </c>
      <c r="E27" s="5">
        <v>539264.17000000004</v>
      </c>
      <c r="F27" s="5">
        <v>647170.06000000006</v>
      </c>
      <c r="G27">
        <v>3.87</v>
      </c>
      <c r="H27" s="5">
        <v>-207321.18</v>
      </c>
      <c r="I27" s="5">
        <v>439848.88</v>
      </c>
      <c r="J27">
        <v>2.63</v>
      </c>
      <c r="K27" s="5">
        <v>2213612.0748999999</v>
      </c>
      <c r="L27">
        <v>13.242000000000001</v>
      </c>
      <c r="M27" s="5">
        <v>71210.339099999997</v>
      </c>
      <c r="N27">
        <v>3.2170000000000001</v>
      </c>
      <c r="O27">
        <v>16.190000000000001</v>
      </c>
      <c r="P27" s="5">
        <v>6009032.8219999997</v>
      </c>
      <c r="Q27">
        <v>35.945</v>
      </c>
      <c r="R27" s="5">
        <v>58207.612999999998</v>
      </c>
      <c r="S27">
        <v>0.96899999999999997</v>
      </c>
      <c r="T27">
        <v>13.234</v>
      </c>
      <c r="U27" s="5">
        <v>8494544.2531000003</v>
      </c>
      <c r="V27" s="5">
        <v>310430.92790000001</v>
      </c>
      <c r="W27">
        <v>3.6539999999999999</v>
      </c>
      <c r="X27" s="5">
        <v>26134</v>
      </c>
      <c r="Y27" s="5">
        <v>143785.04459999999</v>
      </c>
      <c r="Z27">
        <v>0.86</v>
      </c>
      <c r="AA27" s="5">
        <v>24174.454699999998</v>
      </c>
      <c r="AB27">
        <v>16.812999999999999</v>
      </c>
      <c r="AC27">
        <v>5.4960000000000004</v>
      </c>
      <c r="AD27" s="5">
        <v>157206.28</v>
      </c>
      <c r="AE27">
        <v>0.94</v>
      </c>
      <c r="AF27" s="5">
        <v>15688.1363</v>
      </c>
      <c r="AG27">
        <v>9.9789999999999992</v>
      </c>
      <c r="AH27">
        <v>3.5670000000000002</v>
      </c>
      <c r="AI27" s="5">
        <v>136402.85</v>
      </c>
      <c r="AJ27">
        <v>0.81599999999999995</v>
      </c>
      <c r="AK27" s="5">
        <v>19887.465800000002</v>
      </c>
      <c r="AL27">
        <v>14.58</v>
      </c>
      <c r="AM27">
        <v>4.5209999999999999</v>
      </c>
      <c r="AN27" s="5">
        <v>71815.12</v>
      </c>
      <c r="AO27">
        <v>0.43</v>
      </c>
      <c r="AP27" s="5">
        <v>16474.3099</v>
      </c>
      <c r="AQ27">
        <v>22.94</v>
      </c>
      <c r="AR27">
        <v>3.7450000000000001</v>
      </c>
      <c r="AS27" s="5">
        <v>92290.78</v>
      </c>
      <c r="AT27">
        <v>0.55200000000000005</v>
      </c>
      <c r="AU27" s="5">
        <v>15558.591700000001</v>
      </c>
      <c r="AV27">
        <v>16.858000000000001</v>
      </c>
      <c r="AW27">
        <v>3.5369999999999999</v>
      </c>
      <c r="AX27" s="5">
        <v>44306.41</v>
      </c>
      <c r="AY27">
        <v>0.26500000000000001</v>
      </c>
      <c r="AZ27" s="5">
        <v>4021.9650999999999</v>
      </c>
      <c r="BA27">
        <v>9.0779999999999994</v>
      </c>
      <c r="BB27">
        <v>2E-3</v>
      </c>
      <c r="BC27" s="5">
        <v>0</v>
      </c>
      <c r="BD27">
        <v>0</v>
      </c>
      <c r="BE27" s="5">
        <v>0</v>
      </c>
      <c r="BF27">
        <v>0</v>
      </c>
      <c r="BG27">
        <v>0</v>
      </c>
      <c r="BH27" s="5">
        <v>0</v>
      </c>
      <c r="BI27">
        <v>0</v>
      </c>
      <c r="BJ27" s="5">
        <v>0</v>
      </c>
      <c r="BK27">
        <v>0</v>
      </c>
      <c r="BL27">
        <v>0</v>
      </c>
    </row>
    <row r="28" spans="1:64">
      <c r="A28" t="s">
        <v>100</v>
      </c>
      <c r="B28" t="s">
        <v>58</v>
      </c>
      <c r="C28" t="s">
        <v>81</v>
      </c>
      <c r="D28" s="5">
        <v>15455511.449999999</v>
      </c>
      <c r="E28" s="5">
        <v>498564.89</v>
      </c>
      <c r="F28" s="5">
        <v>993326.44</v>
      </c>
      <c r="G28">
        <v>6.43</v>
      </c>
      <c r="H28" s="5">
        <v>-33292.65</v>
      </c>
      <c r="I28" s="5">
        <v>960033.79</v>
      </c>
      <c r="J28">
        <v>6.21</v>
      </c>
      <c r="K28" s="5">
        <v>2258589.7768999999</v>
      </c>
      <c r="L28">
        <v>14.613</v>
      </c>
      <c r="M28" s="5">
        <v>59040.030700000003</v>
      </c>
      <c r="N28">
        <v>2.6139999999999999</v>
      </c>
      <c r="O28">
        <v>6.15</v>
      </c>
      <c r="P28" s="5">
        <v>5112182.5636</v>
      </c>
      <c r="Q28">
        <v>33.076999999999998</v>
      </c>
      <c r="R28" s="5">
        <v>294298.6985</v>
      </c>
      <c r="S28">
        <v>5.7569999999999997</v>
      </c>
      <c r="T28">
        <v>30.655000000000001</v>
      </c>
      <c r="U28" s="5">
        <v>8084739.1095000003</v>
      </c>
      <c r="V28" s="5">
        <v>606695.06079999998</v>
      </c>
      <c r="W28">
        <v>7.5039999999999996</v>
      </c>
      <c r="X28" s="5">
        <v>171048.5</v>
      </c>
      <c r="Y28" s="5">
        <v>111383.14290000001</v>
      </c>
      <c r="Z28">
        <v>0.72099999999999997</v>
      </c>
      <c r="AA28" s="5">
        <v>9665.6877000000004</v>
      </c>
      <c r="AB28">
        <v>8.6780000000000008</v>
      </c>
      <c r="AC28">
        <v>1.0069999999999999</v>
      </c>
      <c r="AD28" s="5">
        <v>57036.800000000003</v>
      </c>
      <c r="AE28">
        <v>0.36899999999999999</v>
      </c>
      <c r="AF28" s="5">
        <v>6767.3053</v>
      </c>
      <c r="AG28">
        <v>11.865</v>
      </c>
      <c r="AH28">
        <v>0.70499999999999996</v>
      </c>
      <c r="AI28" s="5">
        <v>17315.740000000002</v>
      </c>
      <c r="AJ28">
        <v>0.112</v>
      </c>
      <c r="AK28" s="5">
        <v>2110.6985</v>
      </c>
      <c r="AL28">
        <v>12.189</v>
      </c>
      <c r="AM28">
        <v>0.22</v>
      </c>
      <c r="AN28" s="5">
        <v>125421.02</v>
      </c>
      <c r="AO28">
        <v>0.81100000000000005</v>
      </c>
      <c r="AP28" s="5">
        <v>28510.670699999999</v>
      </c>
      <c r="AQ28">
        <v>22.731999999999999</v>
      </c>
      <c r="AR28">
        <v>2.97</v>
      </c>
      <c r="AS28" s="5">
        <v>149553.74</v>
      </c>
      <c r="AT28">
        <v>0.96799999999999997</v>
      </c>
      <c r="AU28" s="5">
        <v>24391.304400000001</v>
      </c>
      <c r="AV28">
        <v>16.309000000000001</v>
      </c>
      <c r="AW28">
        <v>2.5409999999999999</v>
      </c>
      <c r="AX28" s="5">
        <v>39168.6</v>
      </c>
      <c r="AY28">
        <v>0.253</v>
      </c>
      <c r="AZ28" s="5">
        <v>5641.6836000000003</v>
      </c>
      <c r="BA28">
        <v>14.404</v>
      </c>
      <c r="BB28">
        <v>2E-3</v>
      </c>
      <c r="BC28" s="5">
        <v>67.650000000000006</v>
      </c>
      <c r="BD28">
        <v>0</v>
      </c>
      <c r="BE28" s="5">
        <v>17.0715</v>
      </c>
      <c r="BF28">
        <v>25.234999999999999</v>
      </c>
      <c r="BG28">
        <v>2E-3</v>
      </c>
      <c r="BH28" s="5">
        <v>0</v>
      </c>
      <c r="BI28">
        <v>0</v>
      </c>
      <c r="BJ28" s="5">
        <v>0</v>
      </c>
      <c r="BK28">
        <v>0</v>
      </c>
      <c r="BL28">
        <v>0</v>
      </c>
    </row>
    <row r="29" spans="1:64">
      <c r="C29" t="s">
        <v>80</v>
      </c>
      <c r="D29">
        <v>8.1630000000000003</v>
      </c>
      <c r="F29">
        <v>-34.847999999999999</v>
      </c>
      <c r="H29">
        <v>522.72400000000005</v>
      </c>
      <c r="I29">
        <v>-54.183999999999997</v>
      </c>
      <c r="K29">
        <v>-1.9910000000000001</v>
      </c>
      <c r="M29">
        <v>20.614000000000001</v>
      </c>
      <c r="P29">
        <v>17.542999999999999</v>
      </c>
      <c r="R29">
        <v>-80.221999999999994</v>
      </c>
      <c r="Y29">
        <v>29.09</v>
      </c>
      <c r="AA29">
        <v>150.10599999999999</v>
      </c>
      <c r="AD29">
        <v>175.62299999999999</v>
      </c>
      <c r="AF29">
        <v>131.822</v>
      </c>
      <c r="AI29">
        <v>687.73900000000003</v>
      </c>
      <c r="AK29">
        <v>842.22199999999998</v>
      </c>
      <c r="AN29">
        <v>-42.741</v>
      </c>
      <c r="AP29">
        <v>-42.216999999999999</v>
      </c>
      <c r="AS29">
        <v>-38.289000000000001</v>
      </c>
      <c r="AU29">
        <v>-36.213000000000001</v>
      </c>
      <c r="AX29">
        <v>13.117000000000001</v>
      </c>
      <c r="AZ29">
        <v>-28.71</v>
      </c>
      <c r="BC29">
        <v>-100</v>
      </c>
      <c r="BE29">
        <v>-100</v>
      </c>
      <c r="BH29">
        <v>-100</v>
      </c>
      <c r="BJ29">
        <v>-100</v>
      </c>
    </row>
    <row r="30" spans="1:64">
      <c r="C30" t="s">
        <v>83</v>
      </c>
      <c r="D30" s="5">
        <v>23875297.100000001</v>
      </c>
      <c r="E30" s="5">
        <v>770170.87</v>
      </c>
      <c r="F30" s="5">
        <v>1619387.81</v>
      </c>
      <c r="G30">
        <v>6.78</v>
      </c>
      <c r="H30" s="5">
        <v>120123.68</v>
      </c>
      <c r="I30" s="5">
        <v>1739511.49</v>
      </c>
      <c r="J30">
        <v>7.29</v>
      </c>
      <c r="K30" s="5">
        <v>1855910.5903</v>
      </c>
      <c r="L30">
        <v>7.7729999999999997</v>
      </c>
      <c r="M30" s="5">
        <v>90960.430200000003</v>
      </c>
      <c r="N30">
        <v>4.9009999999999998</v>
      </c>
      <c r="O30">
        <v>5.2290000000000001</v>
      </c>
      <c r="P30" s="5">
        <v>3597429.5476000002</v>
      </c>
      <c r="Q30">
        <v>15.068</v>
      </c>
      <c r="R30" s="5">
        <v>112397.0168</v>
      </c>
      <c r="S30">
        <v>3.1240000000000001</v>
      </c>
      <c r="T30">
        <v>6.4610000000000003</v>
      </c>
      <c r="U30" s="5">
        <v>18421956.962099999</v>
      </c>
      <c r="V30" s="5">
        <v>1536154.0430000001</v>
      </c>
      <c r="W30">
        <v>8.3390000000000004</v>
      </c>
      <c r="X30" s="5">
        <v>12374.1</v>
      </c>
      <c r="Y30" s="5">
        <v>332602.58929999999</v>
      </c>
      <c r="Z30">
        <v>1.393</v>
      </c>
      <c r="AA30" s="5">
        <v>36179.543599999997</v>
      </c>
      <c r="AB30">
        <v>10.878</v>
      </c>
      <c r="AC30">
        <v>2.08</v>
      </c>
      <c r="AD30" s="5">
        <v>187300.93</v>
      </c>
      <c r="AE30">
        <v>0.78400000000000003</v>
      </c>
      <c r="AF30" s="5">
        <v>19016.610199999999</v>
      </c>
      <c r="AG30">
        <v>10.153</v>
      </c>
      <c r="AH30">
        <v>1.093</v>
      </c>
      <c r="AI30" s="5">
        <v>39499.68</v>
      </c>
      <c r="AJ30">
        <v>0.16500000000000001</v>
      </c>
      <c r="AK30" s="5">
        <v>5981.5348000000004</v>
      </c>
      <c r="AL30">
        <v>15.143000000000001</v>
      </c>
      <c r="AM30">
        <v>0.34399999999999997</v>
      </c>
      <c r="AN30" s="5">
        <v>41052.19</v>
      </c>
      <c r="AO30">
        <v>0.17199999999999999</v>
      </c>
      <c r="AP30" s="5">
        <v>11782.3685</v>
      </c>
      <c r="AQ30">
        <v>28.701000000000001</v>
      </c>
      <c r="AR30">
        <v>0.67700000000000005</v>
      </c>
      <c r="AS30" s="5">
        <v>83848.36</v>
      </c>
      <c r="AT30">
        <v>0.35099999999999998</v>
      </c>
      <c r="AU30" s="5">
        <v>11257.734899999999</v>
      </c>
      <c r="AV30">
        <v>13.426</v>
      </c>
      <c r="AW30">
        <v>0.64700000000000002</v>
      </c>
      <c r="AX30" s="5">
        <v>42902.39</v>
      </c>
      <c r="AY30">
        <v>0.18</v>
      </c>
      <c r="AZ30" s="5">
        <v>3906.8036999999999</v>
      </c>
      <c r="BA30">
        <v>9.1059999999999999</v>
      </c>
      <c r="BB30">
        <v>1E-3</v>
      </c>
      <c r="BC30" s="5">
        <v>2758.48</v>
      </c>
      <c r="BD30">
        <v>1.2E-2</v>
      </c>
      <c r="BE30" s="5">
        <v>366.05220000000003</v>
      </c>
      <c r="BF30">
        <v>13.27</v>
      </c>
      <c r="BG30">
        <v>2.1000000000000001E-2</v>
      </c>
      <c r="BH30" s="5">
        <v>0</v>
      </c>
      <c r="BI30">
        <v>0</v>
      </c>
      <c r="BJ30" s="5">
        <v>0</v>
      </c>
      <c r="BK30">
        <v>0</v>
      </c>
      <c r="BL30">
        <v>0</v>
      </c>
    </row>
    <row r="31" spans="1:64">
      <c r="A31" t="s">
        <v>99</v>
      </c>
      <c r="B31" t="s">
        <v>60</v>
      </c>
      <c r="C31" t="s">
        <v>81</v>
      </c>
      <c r="D31" s="5">
        <v>24554395.620000001</v>
      </c>
      <c r="E31" s="5">
        <v>792077.28</v>
      </c>
      <c r="F31" s="5">
        <v>1521859.8</v>
      </c>
      <c r="G31">
        <v>6.2</v>
      </c>
      <c r="H31" s="5">
        <v>-45266.13</v>
      </c>
      <c r="I31" s="5">
        <v>1476593.67</v>
      </c>
      <c r="J31">
        <v>6.01</v>
      </c>
      <c r="K31" s="5">
        <v>2645029.3511999999</v>
      </c>
      <c r="L31">
        <v>10.772</v>
      </c>
      <c r="M31" s="5">
        <v>87441.546700000006</v>
      </c>
      <c r="N31">
        <v>3.306</v>
      </c>
      <c r="O31">
        <v>5.9219999999999997</v>
      </c>
      <c r="P31" s="5">
        <v>6522315.0865000002</v>
      </c>
      <c r="Q31">
        <v>26.562999999999999</v>
      </c>
      <c r="R31" s="5">
        <v>377104.24109999998</v>
      </c>
      <c r="S31">
        <v>5.782</v>
      </c>
      <c r="T31">
        <v>25.539000000000001</v>
      </c>
      <c r="U31" s="5">
        <v>15387051.1823</v>
      </c>
      <c r="V31" s="5">
        <v>1012047.8822</v>
      </c>
      <c r="W31">
        <v>6.577</v>
      </c>
      <c r="X31" s="5">
        <v>2044.9369999999999</v>
      </c>
      <c r="Y31" s="5">
        <v>170118.8125</v>
      </c>
      <c r="Z31">
        <v>0.69299999999999995</v>
      </c>
      <c r="AA31" s="5">
        <v>22379.1175</v>
      </c>
      <c r="AB31">
        <v>13.154999999999999</v>
      </c>
      <c r="AC31">
        <v>1.516</v>
      </c>
      <c r="AD31" s="5">
        <v>74073.25</v>
      </c>
      <c r="AE31">
        <v>0.30199999999999999</v>
      </c>
      <c r="AF31" s="5">
        <v>7672.9525999999996</v>
      </c>
      <c r="AG31">
        <v>10.359</v>
      </c>
      <c r="AH31">
        <v>0.52</v>
      </c>
      <c r="AI31" s="5">
        <v>14521.04</v>
      </c>
      <c r="AJ31">
        <v>5.8999999999999997E-2</v>
      </c>
      <c r="AK31" s="5">
        <v>1709.2998</v>
      </c>
      <c r="AL31">
        <v>11.771000000000001</v>
      </c>
      <c r="AM31">
        <v>0.11600000000000001</v>
      </c>
      <c r="AN31" s="5">
        <v>59934.1</v>
      </c>
      <c r="AO31">
        <v>0.24399999999999999</v>
      </c>
      <c r="AP31" s="5">
        <v>13938.7631</v>
      </c>
      <c r="AQ31">
        <v>23.257000000000001</v>
      </c>
      <c r="AR31">
        <v>0.94399999999999995</v>
      </c>
      <c r="AS31" s="5">
        <v>133317.01</v>
      </c>
      <c r="AT31">
        <v>0.54300000000000004</v>
      </c>
      <c r="AU31" s="5">
        <v>23334.051200000002</v>
      </c>
      <c r="AV31">
        <v>17.503</v>
      </c>
      <c r="AW31">
        <v>1.58</v>
      </c>
      <c r="AX31" s="5">
        <v>38152.01</v>
      </c>
      <c r="AY31">
        <v>0.155</v>
      </c>
      <c r="AZ31" s="5">
        <v>3809.8782999999999</v>
      </c>
      <c r="BA31">
        <v>9.9860000000000007</v>
      </c>
      <c r="BB31">
        <v>1E-3</v>
      </c>
      <c r="BC31" s="5">
        <v>99.9</v>
      </c>
      <c r="BD31">
        <v>0</v>
      </c>
      <c r="BE31" s="5">
        <v>-105.45</v>
      </c>
      <c r="BF31">
        <v>-105.556</v>
      </c>
      <c r="BG31">
        <v>-7.0000000000000001E-3</v>
      </c>
      <c r="BH31" s="5">
        <v>0</v>
      </c>
      <c r="BI31">
        <v>0</v>
      </c>
      <c r="BJ31" s="5">
        <v>0</v>
      </c>
      <c r="BK31">
        <v>0</v>
      </c>
      <c r="BL31">
        <v>0</v>
      </c>
    </row>
    <row r="32" spans="1:64">
      <c r="C32" t="s">
        <v>80</v>
      </c>
      <c r="D32">
        <v>-2.766</v>
      </c>
      <c r="F32">
        <v>6.4080000000000004</v>
      </c>
      <c r="H32">
        <v>-365.37200000000001</v>
      </c>
      <c r="I32">
        <v>17.806000000000001</v>
      </c>
      <c r="K32">
        <v>-29.834</v>
      </c>
      <c r="M32">
        <v>4.024</v>
      </c>
      <c r="P32">
        <v>-44.844000000000001</v>
      </c>
      <c r="R32">
        <v>-70.194999999999993</v>
      </c>
      <c r="Y32">
        <v>95.512</v>
      </c>
      <c r="AA32">
        <v>61.667000000000002</v>
      </c>
      <c r="AD32">
        <v>152.85900000000001</v>
      </c>
      <c r="AF32">
        <v>147.84</v>
      </c>
      <c r="AI32">
        <v>172.017</v>
      </c>
      <c r="AK32">
        <v>249.941</v>
      </c>
      <c r="AN32">
        <v>-31.504000000000001</v>
      </c>
      <c r="AP32">
        <v>-15.47</v>
      </c>
      <c r="AS32">
        <v>-37.106000000000002</v>
      </c>
      <c r="AU32">
        <v>-51.753999999999998</v>
      </c>
      <c r="AX32">
        <v>12.451000000000001</v>
      </c>
      <c r="AZ32">
        <v>2.544</v>
      </c>
      <c r="BC32" t="s">
        <v>98</v>
      </c>
      <c r="BE32">
        <v>-447.13299999999998</v>
      </c>
      <c r="BH32">
        <v>-100</v>
      </c>
      <c r="BJ32">
        <v>-100</v>
      </c>
    </row>
    <row r="33" spans="1:64">
      <c r="C33" t="s">
        <v>83</v>
      </c>
      <c r="D33" s="5">
        <v>15018235.25</v>
      </c>
      <c r="E33" s="5">
        <v>484459.2</v>
      </c>
      <c r="F33" s="5">
        <v>1291385.98</v>
      </c>
      <c r="G33">
        <v>8.6</v>
      </c>
      <c r="H33" s="5">
        <v>-70830.490000000005</v>
      </c>
      <c r="I33" s="5">
        <v>1220555.49</v>
      </c>
      <c r="J33">
        <v>8.1300000000000008</v>
      </c>
      <c r="K33" s="5">
        <v>2510069.0306000002</v>
      </c>
      <c r="L33">
        <v>16.713000000000001</v>
      </c>
      <c r="M33" s="5">
        <v>68761.717699999994</v>
      </c>
      <c r="N33">
        <v>2.7389999999999999</v>
      </c>
      <c r="O33">
        <v>5.6340000000000003</v>
      </c>
      <c r="P33" s="5">
        <v>2284026.1768999998</v>
      </c>
      <c r="Q33">
        <v>15.208</v>
      </c>
      <c r="R33" s="5">
        <v>186711.13939999999</v>
      </c>
      <c r="S33">
        <v>8.1750000000000007</v>
      </c>
      <c r="T33">
        <v>15.297000000000001</v>
      </c>
      <c r="U33" s="5">
        <v>10224140.0425</v>
      </c>
      <c r="V33" s="5">
        <v>965082.63289999997</v>
      </c>
      <c r="W33">
        <v>9.4390000000000001</v>
      </c>
      <c r="X33" s="5">
        <v>-5088.25</v>
      </c>
      <c r="Y33" s="5">
        <v>523571.78570000001</v>
      </c>
      <c r="Z33">
        <v>3.4860000000000002</v>
      </c>
      <c r="AA33" s="5">
        <v>134995.22700000001</v>
      </c>
      <c r="AB33">
        <v>25.783999999999999</v>
      </c>
      <c r="AC33">
        <v>11.06</v>
      </c>
      <c r="AD33" s="5">
        <v>241064.67</v>
      </c>
      <c r="AE33">
        <v>1.605</v>
      </c>
      <c r="AF33" s="5">
        <v>22940.2078</v>
      </c>
      <c r="AG33">
        <v>9.516</v>
      </c>
      <c r="AH33">
        <v>1.879</v>
      </c>
      <c r="AI33" s="5">
        <v>139609.45000000001</v>
      </c>
      <c r="AJ33">
        <v>0.93</v>
      </c>
      <c r="AK33" s="5">
        <v>20635.409599999999</v>
      </c>
      <c r="AL33">
        <v>14.781000000000001</v>
      </c>
      <c r="AM33">
        <v>1.6910000000000001</v>
      </c>
      <c r="AN33" s="5">
        <v>64690.43</v>
      </c>
      <c r="AO33">
        <v>0.43099999999999999</v>
      </c>
      <c r="AP33" s="5">
        <v>14304.958199999999</v>
      </c>
      <c r="AQ33">
        <v>22.113</v>
      </c>
      <c r="AR33">
        <v>1.1719999999999999</v>
      </c>
      <c r="AS33" s="5">
        <v>198675.19</v>
      </c>
      <c r="AT33">
        <v>1.323</v>
      </c>
      <c r="AU33" s="5">
        <v>29429.593000000001</v>
      </c>
      <c r="AV33">
        <v>14.813000000000001</v>
      </c>
      <c r="AW33">
        <v>2.411</v>
      </c>
      <c r="AX33" s="5">
        <v>71768.600000000006</v>
      </c>
      <c r="AY33">
        <v>0.47799999999999998</v>
      </c>
      <c r="AZ33" s="5">
        <v>7228.6527999999998</v>
      </c>
      <c r="BA33">
        <v>10.071999999999999</v>
      </c>
      <c r="BB33">
        <v>1E-3</v>
      </c>
      <c r="BC33" s="5">
        <v>0</v>
      </c>
      <c r="BD33">
        <v>0</v>
      </c>
      <c r="BE33" s="5">
        <v>0</v>
      </c>
      <c r="BF33">
        <v>0</v>
      </c>
      <c r="BG33">
        <v>0</v>
      </c>
      <c r="BH33" s="5">
        <v>36190</v>
      </c>
      <c r="BI33">
        <v>0.24099999999999999</v>
      </c>
      <c r="BJ33" s="5">
        <v>6996.0465000000004</v>
      </c>
      <c r="BK33">
        <v>19.331</v>
      </c>
      <c r="BL33">
        <v>0.57299999999999995</v>
      </c>
    </row>
    <row r="34" spans="1:64">
      <c r="A34" t="s">
        <v>97</v>
      </c>
      <c r="B34" t="s">
        <v>61</v>
      </c>
      <c r="C34" t="s">
        <v>81</v>
      </c>
      <c r="D34" s="5">
        <v>0</v>
      </c>
      <c r="E34" s="5">
        <v>0</v>
      </c>
      <c r="F34" s="5">
        <v>0</v>
      </c>
      <c r="G34">
        <v>0</v>
      </c>
      <c r="H34" s="5">
        <v>0</v>
      </c>
      <c r="I34" s="5">
        <v>0</v>
      </c>
      <c r="J34">
        <v>0</v>
      </c>
      <c r="K34" s="5">
        <v>0</v>
      </c>
      <c r="L34">
        <v>0</v>
      </c>
      <c r="M34" s="5">
        <v>0</v>
      </c>
      <c r="N34">
        <v>0</v>
      </c>
      <c r="O34">
        <v>0</v>
      </c>
      <c r="P34" s="5">
        <v>0</v>
      </c>
      <c r="Q34">
        <v>0</v>
      </c>
      <c r="R34" s="5">
        <v>0</v>
      </c>
      <c r="S34">
        <v>0</v>
      </c>
      <c r="T34">
        <v>0</v>
      </c>
      <c r="U34" s="5">
        <v>0</v>
      </c>
      <c r="V34" s="5">
        <v>0</v>
      </c>
      <c r="W34">
        <v>0</v>
      </c>
      <c r="X34" s="5">
        <v>0</v>
      </c>
      <c r="Y34" s="5">
        <v>0</v>
      </c>
      <c r="Z34">
        <v>0</v>
      </c>
      <c r="AA34" s="5">
        <v>0</v>
      </c>
      <c r="AB34">
        <v>0</v>
      </c>
      <c r="AC34">
        <v>0</v>
      </c>
      <c r="AD34" s="5">
        <v>0</v>
      </c>
      <c r="AE34">
        <v>0</v>
      </c>
      <c r="AF34" s="5">
        <v>0</v>
      </c>
      <c r="AG34">
        <v>0</v>
      </c>
      <c r="AH34">
        <v>0</v>
      </c>
      <c r="AI34" s="5">
        <v>0</v>
      </c>
      <c r="AJ34">
        <v>0</v>
      </c>
      <c r="AK34" s="5">
        <v>0</v>
      </c>
      <c r="AL34">
        <v>0</v>
      </c>
      <c r="AM34">
        <v>0</v>
      </c>
      <c r="AN34" s="5">
        <v>0</v>
      </c>
      <c r="AO34">
        <v>0</v>
      </c>
      <c r="AP34" s="5">
        <v>0</v>
      </c>
      <c r="AQ34">
        <v>0</v>
      </c>
      <c r="AR34">
        <v>0</v>
      </c>
      <c r="AS34" s="5">
        <v>0</v>
      </c>
      <c r="AT34">
        <v>0</v>
      </c>
      <c r="AU34" s="5">
        <v>0</v>
      </c>
      <c r="AV34">
        <v>0</v>
      </c>
      <c r="AW34">
        <v>0</v>
      </c>
      <c r="AX34" s="5">
        <v>0</v>
      </c>
      <c r="AY34">
        <v>0</v>
      </c>
      <c r="AZ34" s="5">
        <v>0</v>
      </c>
      <c r="BA34">
        <v>0</v>
      </c>
      <c r="BB34">
        <v>0</v>
      </c>
      <c r="BC34" s="5">
        <v>0</v>
      </c>
      <c r="BD34">
        <v>0</v>
      </c>
      <c r="BE34" s="5">
        <v>0</v>
      </c>
      <c r="BF34">
        <v>0</v>
      </c>
      <c r="BG34">
        <v>0</v>
      </c>
      <c r="BH34" s="5">
        <v>0</v>
      </c>
      <c r="BI34">
        <v>0</v>
      </c>
      <c r="BJ34" s="5">
        <v>0</v>
      </c>
      <c r="BK34">
        <v>0</v>
      </c>
      <c r="BL34">
        <v>0</v>
      </c>
    </row>
    <row r="35" spans="1:64">
      <c r="C35" t="s">
        <v>80</v>
      </c>
      <c r="D35">
        <v>-100</v>
      </c>
      <c r="F35">
        <v>-100</v>
      </c>
      <c r="H35">
        <v>-100</v>
      </c>
      <c r="I35">
        <v>-100</v>
      </c>
      <c r="K35">
        <v>-100</v>
      </c>
      <c r="M35">
        <v>-100</v>
      </c>
      <c r="P35">
        <v>-100</v>
      </c>
      <c r="R35">
        <v>-100</v>
      </c>
      <c r="Y35">
        <v>-100</v>
      </c>
      <c r="AA35">
        <v>-100</v>
      </c>
      <c r="AD35">
        <v>-100</v>
      </c>
      <c r="AF35">
        <v>-100</v>
      </c>
      <c r="AI35">
        <v>-100</v>
      </c>
      <c r="AK35">
        <v>-100</v>
      </c>
      <c r="AN35">
        <v>-100</v>
      </c>
      <c r="AP35">
        <v>-100</v>
      </c>
      <c r="AS35">
        <v>-100</v>
      </c>
      <c r="AU35">
        <v>-100</v>
      </c>
      <c r="AX35">
        <v>-100</v>
      </c>
      <c r="AZ35">
        <v>-100</v>
      </c>
      <c r="BC35">
        <v>-100</v>
      </c>
      <c r="BE35">
        <v>-100</v>
      </c>
      <c r="BH35">
        <v>-100</v>
      </c>
      <c r="BJ35">
        <v>-100</v>
      </c>
    </row>
    <row r="36" spans="1:64">
      <c r="C36" t="s">
        <v>83</v>
      </c>
      <c r="D36" s="5">
        <v>35839364.170000002</v>
      </c>
      <c r="E36" s="5">
        <v>1156108.52</v>
      </c>
      <c r="F36" s="5">
        <v>2431166.1</v>
      </c>
      <c r="G36">
        <v>6.78</v>
      </c>
      <c r="H36" s="5">
        <v>-24069.74</v>
      </c>
      <c r="I36" s="5">
        <v>2407096.36</v>
      </c>
      <c r="J36">
        <v>6.72</v>
      </c>
      <c r="K36" s="5">
        <v>3116797.8352000001</v>
      </c>
      <c r="L36">
        <v>8.6969999999999992</v>
      </c>
      <c r="M36" s="5">
        <v>99145.996299999999</v>
      </c>
      <c r="N36">
        <v>3.181</v>
      </c>
      <c r="O36">
        <v>4.1189999999999998</v>
      </c>
      <c r="P36" s="5">
        <v>8205621.2255999995</v>
      </c>
      <c r="Q36">
        <v>22.896000000000001</v>
      </c>
      <c r="R36" s="5">
        <v>58560.361700000001</v>
      </c>
      <c r="S36">
        <v>0.71399999999999997</v>
      </c>
      <c r="T36">
        <v>2.4329999999999998</v>
      </c>
      <c r="U36" s="5">
        <v>24516945.109200001</v>
      </c>
      <c r="V36" s="5">
        <v>2249390.0019999999</v>
      </c>
      <c r="W36">
        <v>9.1750000000000007</v>
      </c>
      <c r="X36" s="5">
        <v>34846.300000000003</v>
      </c>
      <c r="Y36" s="5">
        <v>671415.08039999998</v>
      </c>
      <c r="Z36">
        <v>1.873</v>
      </c>
      <c r="AA36" s="5">
        <v>193953.1924</v>
      </c>
      <c r="AB36">
        <v>28.887</v>
      </c>
      <c r="AC36">
        <v>8.0579999999999998</v>
      </c>
      <c r="AD36" s="5">
        <v>269180.42</v>
      </c>
      <c r="AE36">
        <v>0.751</v>
      </c>
      <c r="AF36" s="5">
        <v>27716.088500000002</v>
      </c>
      <c r="AG36">
        <v>10.295999999999999</v>
      </c>
      <c r="AH36">
        <v>1.151</v>
      </c>
      <c r="AI36" s="5">
        <v>93153.07</v>
      </c>
      <c r="AJ36">
        <v>0.26</v>
      </c>
      <c r="AK36" s="5">
        <v>13627.289500000001</v>
      </c>
      <c r="AL36">
        <v>14.629</v>
      </c>
      <c r="AM36">
        <v>0.56599999999999995</v>
      </c>
      <c r="AN36" s="5">
        <v>109715.5</v>
      </c>
      <c r="AO36">
        <v>0.30599999999999999</v>
      </c>
      <c r="AP36" s="5">
        <v>23872.4287</v>
      </c>
      <c r="AQ36">
        <v>21.757999999999999</v>
      </c>
      <c r="AR36">
        <v>0.99199999999999999</v>
      </c>
      <c r="AS36" s="5">
        <v>1519272.33</v>
      </c>
      <c r="AT36">
        <v>4.2389999999999999</v>
      </c>
      <c r="AU36" s="5">
        <v>74406.342799999999</v>
      </c>
      <c r="AV36">
        <v>4.8970000000000002</v>
      </c>
      <c r="AW36">
        <v>3.0910000000000002</v>
      </c>
      <c r="AX36" s="5">
        <v>75456.33</v>
      </c>
      <c r="AY36">
        <v>0.21099999999999999</v>
      </c>
      <c r="AZ36" s="5">
        <v>7042.0073000000002</v>
      </c>
      <c r="BA36">
        <v>9.3330000000000002</v>
      </c>
      <c r="BB36">
        <v>0</v>
      </c>
      <c r="BC36" s="5">
        <v>2339.75</v>
      </c>
      <c r="BD36">
        <v>7.0000000000000001E-3</v>
      </c>
      <c r="BE36" s="5">
        <v>288.65809999999999</v>
      </c>
      <c r="BF36">
        <v>12.337</v>
      </c>
      <c r="BG36">
        <v>1.2E-2</v>
      </c>
      <c r="BH36" s="5">
        <v>0</v>
      </c>
      <c r="BI36">
        <v>0</v>
      </c>
      <c r="BJ36" s="5">
        <v>0</v>
      </c>
      <c r="BK36">
        <v>0</v>
      </c>
      <c r="BL36">
        <v>0</v>
      </c>
    </row>
    <row r="37" spans="1:64">
      <c r="A37" t="s">
        <v>96</v>
      </c>
      <c r="B37" t="s">
        <v>62</v>
      </c>
      <c r="C37" t="s">
        <v>81</v>
      </c>
      <c r="D37" s="5">
        <v>43139268.829999998</v>
      </c>
      <c r="E37" s="5">
        <v>1391589.32</v>
      </c>
      <c r="F37" s="5">
        <v>2888959.55</v>
      </c>
      <c r="G37">
        <v>6.7</v>
      </c>
      <c r="H37" s="5">
        <v>-188414.51</v>
      </c>
      <c r="I37" s="5">
        <v>2700545.04</v>
      </c>
      <c r="J37">
        <v>6.26</v>
      </c>
      <c r="K37" s="5">
        <v>6415794.6513</v>
      </c>
      <c r="L37">
        <v>14.872</v>
      </c>
      <c r="M37" s="5">
        <v>181549.98250000001</v>
      </c>
      <c r="N37">
        <v>2.83</v>
      </c>
      <c r="O37">
        <v>6.7229999999999999</v>
      </c>
      <c r="P37" s="5">
        <v>5461018.7631000001</v>
      </c>
      <c r="Q37">
        <v>12.659000000000001</v>
      </c>
      <c r="R37" s="5">
        <v>297997.3211</v>
      </c>
      <c r="S37">
        <v>5.4569999999999999</v>
      </c>
      <c r="T37">
        <v>11.035</v>
      </c>
      <c r="U37" s="5">
        <v>31262455.415600002</v>
      </c>
      <c r="V37" s="5">
        <v>2220997.7363999998</v>
      </c>
      <c r="W37">
        <v>7.1040000000000001</v>
      </c>
      <c r="X37" s="5">
        <v>169806.18</v>
      </c>
      <c r="Y37" s="5">
        <v>718031.84820000001</v>
      </c>
      <c r="Z37">
        <v>1.6639999999999999</v>
      </c>
      <c r="AA37" s="5">
        <v>201489.44330000001</v>
      </c>
      <c r="AB37">
        <v>28.061</v>
      </c>
      <c r="AC37">
        <v>7.4610000000000003</v>
      </c>
      <c r="AD37" s="5">
        <v>100539.57</v>
      </c>
      <c r="AE37">
        <v>0.23300000000000001</v>
      </c>
      <c r="AF37" s="5">
        <v>12123.0368</v>
      </c>
      <c r="AG37">
        <v>12.058</v>
      </c>
      <c r="AH37">
        <v>0.44900000000000001</v>
      </c>
      <c r="AI37" s="5">
        <v>79727.789999999994</v>
      </c>
      <c r="AJ37">
        <v>0.185</v>
      </c>
      <c r="AK37" s="5">
        <v>8938.3989999999994</v>
      </c>
      <c r="AL37">
        <v>11.211</v>
      </c>
      <c r="AM37">
        <v>0.33100000000000002</v>
      </c>
      <c r="AN37" s="5">
        <v>130432.17</v>
      </c>
      <c r="AO37">
        <v>0.30199999999999999</v>
      </c>
      <c r="AP37" s="5">
        <v>31107.327099999999</v>
      </c>
      <c r="AQ37">
        <v>23.849</v>
      </c>
      <c r="AR37">
        <v>1.1519999999999999</v>
      </c>
      <c r="AS37" s="5">
        <v>1053387.58</v>
      </c>
      <c r="AT37">
        <v>2.4420000000000002</v>
      </c>
      <c r="AU37" s="5">
        <v>178764.3175</v>
      </c>
      <c r="AV37">
        <v>16.97</v>
      </c>
      <c r="AW37">
        <v>6.62</v>
      </c>
      <c r="AX37" s="5">
        <v>114997.01</v>
      </c>
      <c r="AY37">
        <v>0.26700000000000002</v>
      </c>
      <c r="AZ37" s="5">
        <v>10538.367399999999</v>
      </c>
      <c r="BA37">
        <v>9.1639999999999997</v>
      </c>
      <c r="BB37">
        <v>0</v>
      </c>
      <c r="BC37" s="5">
        <v>12373.89</v>
      </c>
      <c r="BD37">
        <v>2.9000000000000001E-2</v>
      </c>
      <c r="BE37" s="5">
        <v>1393.1097</v>
      </c>
      <c r="BF37">
        <v>11.257999999999999</v>
      </c>
      <c r="BG37">
        <v>5.1999999999999998E-2</v>
      </c>
      <c r="BH37" s="5">
        <v>0</v>
      </c>
      <c r="BI37">
        <v>0</v>
      </c>
      <c r="BJ37" s="5">
        <v>0</v>
      </c>
      <c r="BK37">
        <v>0</v>
      </c>
      <c r="BL37">
        <v>0</v>
      </c>
    </row>
    <row r="38" spans="1:64">
      <c r="C38" t="s">
        <v>80</v>
      </c>
      <c r="D38">
        <v>-16.922000000000001</v>
      </c>
      <c r="F38">
        <v>-15.846</v>
      </c>
      <c r="H38">
        <v>-87.224999999999994</v>
      </c>
      <c r="I38">
        <v>-10.866</v>
      </c>
      <c r="K38">
        <v>-51.42</v>
      </c>
      <c r="M38">
        <v>-45.389000000000003</v>
      </c>
      <c r="P38">
        <v>50.258000000000003</v>
      </c>
      <c r="R38">
        <v>-80.349000000000004</v>
      </c>
      <c r="Y38">
        <v>-6.492</v>
      </c>
      <c r="AA38">
        <v>-3.74</v>
      </c>
      <c r="AD38">
        <v>167.73599999999999</v>
      </c>
      <c r="AF38">
        <v>128.62299999999999</v>
      </c>
      <c r="AI38">
        <v>16.838999999999999</v>
      </c>
      <c r="AK38">
        <v>52.457999999999998</v>
      </c>
      <c r="AN38">
        <v>-15.882999999999999</v>
      </c>
      <c r="AP38">
        <v>-23.257999999999999</v>
      </c>
      <c r="AS38">
        <v>44.226999999999997</v>
      </c>
      <c r="AU38">
        <v>-58.377000000000002</v>
      </c>
      <c r="AX38">
        <v>-34.384</v>
      </c>
      <c r="AZ38">
        <v>-33.177</v>
      </c>
      <c r="BC38">
        <v>-81.090999999999994</v>
      </c>
      <c r="BE38">
        <v>-79.28</v>
      </c>
      <c r="BH38">
        <v>-100</v>
      </c>
      <c r="BJ38">
        <v>-100</v>
      </c>
    </row>
    <row r="39" spans="1:64">
      <c r="C39" t="s">
        <v>83</v>
      </c>
      <c r="D39" s="5">
        <v>32617682.300000001</v>
      </c>
      <c r="E39" s="5">
        <v>1052183.3</v>
      </c>
      <c r="F39" s="5">
        <v>2197565.83</v>
      </c>
      <c r="G39">
        <v>6.74</v>
      </c>
      <c r="H39" s="5">
        <v>67521.440000000002</v>
      </c>
      <c r="I39" s="5">
        <v>2265087.27</v>
      </c>
      <c r="J39">
        <v>6.94</v>
      </c>
      <c r="K39" s="5">
        <v>2514156.9681000002</v>
      </c>
      <c r="L39">
        <v>7.7080000000000002</v>
      </c>
      <c r="M39" s="5">
        <v>80440.797099999996</v>
      </c>
      <c r="N39">
        <v>3.2</v>
      </c>
      <c r="O39">
        <v>3.5510000000000002</v>
      </c>
      <c r="P39" s="5">
        <v>11264804.543500001</v>
      </c>
      <c r="Q39">
        <v>34.536000000000001</v>
      </c>
      <c r="R39" s="5">
        <v>326468.82400000002</v>
      </c>
      <c r="S39">
        <v>2.8980000000000001</v>
      </c>
      <c r="T39">
        <v>14.413</v>
      </c>
      <c r="U39" s="5">
        <v>18838720.788400002</v>
      </c>
      <c r="V39" s="5">
        <v>1858177.6488999999</v>
      </c>
      <c r="W39">
        <v>9.8640000000000008</v>
      </c>
      <c r="X39" s="5">
        <v>10290.492899999999</v>
      </c>
      <c r="Y39" s="5">
        <v>1051182.0268000001</v>
      </c>
      <c r="Z39">
        <v>3.2229999999999999</v>
      </c>
      <c r="AA39" s="5">
        <v>305955.40139999997</v>
      </c>
      <c r="AB39">
        <v>29.106000000000002</v>
      </c>
      <c r="AC39">
        <v>13.507</v>
      </c>
      <c r="AD39" s="5">
        <v>111023.46</v>
      </c>
      <c r="AE39">
        <v>0.34</v>
      </c>
      <c r="AF39" s="5">
        <v>9525.9092000000001</v>
      </c>
      <c r="AG39">
        <v>8.58</v>
      </c>
      <c r="AH39">
        <v>0.42099999999999999</v>
      </c>
      <c r="AI39" s="5">
        <v>90674.42</v>
      </c>
      <c r="AJ39">
        <v>0.27800000000000002</v>
      </c>
      <c r="AK39" s="5">
        <v>13870.5959</v>
      </c>
      <c r="AL39">
        <v>15.297000000000001</v>
      </c>
      <c r="AM39">
        <v>0.61199999999999999</v>
      </c>
      <c r="AN39" s="5">
        <v>107890.99</v>
      </c>
      <c r="AO39">
        <v>0.33100000000000002</v>
      </c>
      <c r="AP39" s="5">
        <v>24261.302299999999</v>
      </c>
      <c r="AQ39">
        <v>22.486999999999998</v>
      </c>
      <c r="AR39">
        <v>1.071</v>
      </c>
      <c r="AS39" s="5">
        <v>177432.28</v>
      </c>
      <c r="AT39">
        <v>0.54400000000000004</v>
      </c>
      <c r="AU39" s="5">
        <v>25122.897300000001</v>
      </c>
      <c r="AV39">
        <v>14.159000000000001</v>
      </c>
      <c r="AW39">
        <v>1.109</v>
      </c>
      <c r="AX39" s="5">
        <v>49053.26</v>
      </c>
      <c r="AY39">
        <v>0.15</v>
      </c>
      <c r="AZ39" s="5">
        <v>8859.1270000000004</v>
      </c>
      <c r="BA39">
        <v>18.059999999999999</v>
      </c>
      <c r="BB39">
        <v>1E-3</v>
      </c>
      <c r="BC39" s="5">
        <v>488</v>
      </c>
      <c r="BD39">
        <v>1E-3</v>
      </c>
      <c r="BE39" s="5">
        <v>125.7663</v>
      </c>
      <c r="BF39">
        <v>25.771999999999998</v>
      </c>
      <c r="BG39">
        <v>6.0000000000000001E-3</v>
      </c>
      <c r="BH39" s="5">
        <v>0</v>
      </c>
      <c r="BI39">
        <v>0</v>
      </c>
      <c r="BJ39" s="5">
        <v>0</v>
      </c>
      <c r="BK39">
        <v>0</v>
      </c>
      <c r="BL39">
        <v>0</v>
      </c>
    </row>
    <row r="40" spans="1:64">
      <c r="A40" t="s">
        <v>95</v>
      </c>
      <c r="B40" t="s">
        <v>66</v>
      </c>
      <c r="C40" t="s">
        <v>81</v>
      </c>
      <c r="D40" s="5">
        <v>27161457.66</v>
      </c>
      <c r="E40" s="5">
        <v>876176.05</v>
      </c>
      <c r="F40" s="5">
        <v>2301140.4500000002</v>
      </c>
      <c r="G40">
        <v>8.4700000000000006</v>
      </c>
      <c r="H40" s="5">
        <v>-59339.69</v>
      </c>
      <c r="I40" s="5">
        <v>2241800.7599999998</v>
      </c>
      <c r="J40">
        <v>8.25</v>
      </c>
      <c r="K40" s="5">
        <v>2549706.1672999999</v>
      </c>
      <c r="L40">
        <v>9.3870000000000005</v>
      </c>
      <c r="M40" s="5">
        <v>88582.741800000003</v>
      </c>
      <c r="N40">
        <v>3.4740000000000002</v>
      </c>
      <c r="O40">
        <v>3.9510000000000001</v>
      </c>
      <c r="P40" s="5">
        <v>5947880.7392999995</v>
      </c>
      <c r="Q40">
        <v>21.898</v>
      </c>
      <c r="R40" s="5">
        <v>242907.391</v>
      </c>
      <c r="S40">
        <v>4.0839999999999996</v>
      </c>
      <c r="T40">
        <v>10.835000000000001</v>
      </c>
      <c r="U40" s="5">
        <v>18663870.753400002</v>
      </c>
      <c r="V40" s="5">
        <v>1910310.6272</v>
      </c>
      <c r="W40">
        <v>10.234999999999999</v>
      </c>
      <c r="X40" s="5">
        <v>31995.705000000002</v>
      </c>
      <c r="Y40" s="5">
        <v>1549958.9286</v>
      </c>
      <c r="Z40">
        <v>5.7060000000000004</v>
      </c>
      <c r="AA40" s="5">
        <v>397834.98369999998</v>
      </c>
      <c r="AB40">
        <v>25.667000000000002</v>
      </c>
      <c r="AC40">
        <v>17.745999999999999</v>
      </c>
      <c r="AD40" s="5">
        <v>44051.42</v>
      </c>
      <c r="AE40">
        <v>0.16200000000000001</v>
      </c>
      <c r="AF40" s="5">
        <v>4973.3293000000003</v>
      </c>
      <c r="AG40">
        <v>11.29</v>
      </c>
      <c r="AH40">
        <v>0.222</v>
      </c>
      <c r="AI40" s="5">
        <v>38340.230000000003</v>
      </c>
      <c r="AJ40">
        <v>0.14099999999999999</v>
      </c>
      <c r="AK40" s="5">
        <v>4155.3653000000004</v>
      </c>
      <c r="AL40">
        <v>10.837999999999999</v>
      </c>
      <c r="AM40">
        <v>0.185</v>
      </c>
      <c r="AN40" s="5">
        <v>175561.36</v>
      </c>
      <c r="AO40">
        <v>0.64600000000000002</v>
      </c>
      <c r="AP40" s="5">
        <v>40594.6299</v>
      </c>
      <c r="AQ40">
        <v>23.123000000000001</v>
      </c>
      <c r="AR40">
        <v>1.8109999999999999</v>
      </c>
      <c r="AS40" s="5">
        <v>246247.04000000001</v>
      </c>
      <c r="AT40">
        <v>0.90700000000000003</v>
      </c>
      <c r="AU40" s="5">
        <v>46443.348700000002</v>
      </c>
      <c r="AV40">
        <v>18.86</v>
      </c>
      <c r="AW40">
        <v>2.0720000000000001</v>
      </c>
      <c r="AX40" s="5">
        <v>48096.45</v>
      </c>
      <c r="AY40">
        <v>0.17699999999999999</v>
      </c>
      <c r="AZ40" s="5">
        <v>4860.8648000000003</v>
      </c>
      <c r="BA40">
        <v>10.106</v>
      </c>
      <c r="BB40">
        <v>0</v>
      </c>
      <c r="BC40" s="5">
        <v>8696.84</v>
      </c>
      <c r="BD40">
        <v>3.2000000000000001E-2</v>
      </c>
      <c r="BE40" s="5">
        <v>1476.2999</v>
      </c>
      <c r="BF40">
        <v>16.975000000000001</v>
      </c>
      <c r="BG40">
        <v>6.6000000000000003E-2</v>
      </c>
      <c r="BH40" s="5">
        <v>0</v>
      </c>
      <c r="BI40">
        <v>0</v>
      </c>
      <c r="BJ40" s="5">
        <v>0</v>
      </c>
      <c r="BK40">
        <v>0</v>
      </c>
      <c r="BL40">
        <v>0</v>
      </c>
    </row>
    <row r="41" spans="1:64">
      <c r="C41" t="s">
        <v>80</v>
      </c>
      <c r="D41">
        <v>20.088000000000001</v>
      </c>
      <c r="F41">
        <v>-4.5010000000000003</v>
      </c>
      <c r="H41">
        <v>-213.78800000000001</v>
      </c>
      <c r="I41">
        <v>1.0389999999999999</v>
      </c>
      <c r="K41">
        <v>-1.3939999999999999</v>
      </c>
      <c r="M41">
        <v>-9.1910000000000007</v>
      </c>
      <c r="P41">
        <v>89.391999999999996</v>
      </c>
      <c r="R41">
        <v>34.401000000000003</v>
      </c>
      <c r="Y41">
        <v>-32.18</v>
      </c>
      <c r="AA41">
        <v>-23.094999999999999</v>
      </c>
      <c r="AD41">
        <v>152.03200000000001</v>
      </c>
      <c r="AF41">
        <v>91.54</v>
      </c>
      <c r="AI41">
        <v>136.499</v>
      </c>
      <c r="AK41">
        <v>233.8</v>
      </c>
      <c r="AN41">
        <v>-38.545000000000002</v>
      </c>
      <c r="AP41">
        <v>-40.234999999999999</v>
      </c>
      <c r="AS41">
        <v>-27.945</v>
      </c>
      <c r="AU41">
        <v>-45.905999999999999</v>
      </c>
      <c r="AX41">
        <v>1.9890000000000001</v>
      </c>
      <c r="AZ41">
        <v>82.254000000000005</v>
      </c>
      <c r="BC41">
        <v>-94.388999999999996</v>
      </c>
      <c r="BE41">
        <v>-91.480999999999995</v>
      </c>
      <c r="BH41">
        <v>-100</v>
      </c>
      <c r="BJ41">
        <v>-100</v>
      </c>
    </row>
    <row r="42" spans="1:64">
      <c r="C42" t="s">
        <v>83</v>
      </c>
      <c r="D42" s="5">
        <v>57610730.109999999</v>
      </c>
      <c r="E42" s="5">
        <v>1858410.65</v>
      </c>
      <c r="F42" s="5">
        <v>3969019.88</v>
      </c>
      <c r="G42">
        <v>6.89</v>
      </c>
      <c r="H42" s="5">
        <v>-12646.98</v>
      </c>
      <c r="I42" s="5">
        <v>3956372.9</v>
      </c>
      <c r="J42">
        <v>6.87</v>
      </c>
      <c r="K42" s="5">
        <v>5352776.8876</v>
      </c>
      <c r="L42">
        <v>9.2910000000000004</v>
      </c>
      <c r="M42" s="5">
        <v>196647.66899999999</v>
      </c>
      <c r="N42">
        <v>3.6739999999999999</v>
      </c>
      <c r="O42">
        <v>4.97</v>
      </c>
      <c r="P42" s="5">
        <v>7434181.7216999996</v>
      </c>
      <c r="Q42">
        <v>12.904</v>
      </c>
      <c r="R42" s="5">
        <v>339130.9791</v>
      </c>
      <c r="S42">
        <v>4.5620000000000003</v>
      </c>
      <c r="T42">
        <v>8.5719999999999992</v>
      </c>
      <c r="U42" s="5">
        <v>44823771.500699997</v>
      </c>
      <c r="V42" s="5">
        <v>3420594.2519</v>
      </c>
      <c r="W42">
        <v>7.6310000000000002</v>
      </c>
      <c r="X42" s="5">
        <v>118360.58</v>
      </c>
      <c r="Y42" s="5">
        <v>827401.88390000002</v>
      </c>
      <c r="Z42">
        <v>1.4359999999999999</v>
      </c>
      <c r="AA42" s="5">
        <v>184564.16190000001</v>
      </c>
      <c r="AB42">
        <v>22.306000000000001</v>
      </c>
      <c r="AC42">
        <v>4.665</v>
      </c>
      <c r="AD42" s="5">
        <v>245423.29</v>
      </c>
      <c r="AE42">
        <v>0.42599999999999999</v>
      </c>
      <c r="AF42" s="5">
        <v>23119.367999999999</v>
      </c>
      <c r="AG42">
        <v>9.42</v>
      </c>
      <c r="AH42">
        <v>0.58399999999999996</v>
      </c>
      <c r="AI42" s="5">
        <v>71630.86</v>
      </c>
      <c r="AJ42">
        <v>0.124</v>
      </c>
      <c r="AK42" s="5">
        <v>14802.3938</v>
      </c>
      <c r="AL42">
        <v>20.664999999999999</v>
      </c>
      <c r="AM42">
        <v>0.374</v>
      </c>
      <c r="AN42" s="5">
        <v>121294.51</v>
      </c>
      <c r="AO42">
        <v>0.21099999999999999</v>
      </c>
      <c r="AP42" s="5">
        <v>27997.469300000001</v>
      </c>
      <c r="AQ42">
        <v>23.082000000000001</v>
      </c>
      <c r="AR42">
        <v>0.70799999999999996</v>
      </c>
      <c r="AS42" s="5">
        <v>382554.8</v>
      </c>
      <c r="AT42">
        <v>0.66400000000000003</v>
      </c>
      <c r="AU42" s="5">
        <v>36639.819000000003</v>
      </c>
      <c r="AV42">
        <v>9.5779999999999994</v>
      </c>
      <c r="AW42">
        <v>0.92600000000000005</v>
      </c>
      <c r="AX42" s="5">
        <v>62914.97</v>
      </c>
      <c r="AY42">
        <v>0.109</v>
      </c>
      <c r="AZ42" s="5">
        <v>6573.1986999999999</v>
      </c>
      <c r="BA42">
        <v>10.448</v>
      </c>
      <c r="BB42">
        <v>0</v>
      </c>
      <c r="BC42" s="5">
        <v>4121.2299999999996</v>
      </c>
      <c r="BD42">
        <v>7.0000000000000001E-3</v>
      </c>
      <c r="BE42" s="5">
        <v>547.86360000000002</v>
      </c>
      <c r="BF42">
        <v>13.294</v>
      </c>
      <c r="BG42">
        <v>1.4E-2</v>
      </c>
      <c r="BH42" s="5">
        <v>0</v>
      </c>
      <c r="BI42">
        <v>0</v>
      </c>
      <c r="BJ42" s="5">
        <v>0</v>
      </c>
      <c r="BK42">
        <v>0</v>
      </c>
      <c r="BL42">
        <v>0</v>
      </c>
    </row>
    <row r="43" spans="1:64">
      <c r="A43" t="s">
        <v>94</v>
      </c>
      <c r="B43" t="s">
        <v>67</v>
      </c>
      <c r="C43" t="s">
        <v>81</v>
      </c>
      <c r="D43" s="5">
        <v>58938859.090000004</v>
      </c>
      <c r="E43" s="5">
        <v>1901253.52</v>
      </c>
      <c r="F43" s="5">
        <v>3931911.45</v>
      </c>
      <c r="G43">
        <v>6.67</v>
      </c>
      <c r="H43" s="5">
        <v>-16650.189999999999</v>
      </c>
      <c r="I43" s="5">
        <v>3915261.26</v>
      </c>
      <c r="J43">
        <v>6.64</v>
      </c>
      <c r="K43" s="5">
        <v>4486762.4457</v>
      </c>
      <c r="L43">
        <v>7.6130000000000004</v>
      </c>
      <c r="M43" s="5">
        <v>168044.22940000001</v>
      </c>
      <c r="N43">
        <v>3.7450000000000001</v>
      </c>
      <c r="O43">
        <v>4.2919999999999998</v>
      </c>
      <c r="P43" s="5">
        <v>10143517.4846</v>
      </c>
      <c r="Q43">
        <v>17.21</v>
      </c>
      <c r="R43" s="5">
        <v>521466.23139999999</v>
      </c>
      <c r="S43">
        <v>5.141</v>
      </c>
      <c r="T43">
        <v>13.319000000000001</v>
      </c>
      <c r="U43" s="5">
        <v>44308579.159699999</v>
      </c>
      <c r="V43" s="5">
        <v>3225750.7991999998</v>
      </c>
      <c r="W43">
        <v>7.28</v>
      </c>
      <c r="X43" s="5">
        <v>76630.653200000001</v>
      </c>
      <c r="Y43" s="5">
        <v>715895.25890000002</v>
      </c>
      <c r="Z43">
        <v>1.2150000000000001</v>
      </c>
      <c r="AA43" s="5">
        <v>172464.35279999999</v>
      </c>
      <c r="AB43">
        <v>24.091000000000001</v>
      </c>
      <c r="AC43">
        <v>4.4050000000000002</v>
      </c>
      <c r="AD43" s="5">
        <v>106443.13</v>
      </c>
      <c r="AE43">
        <v>0.18099999999999999</v>
      </c>
      <c r="AF43" s="5">
        <v>11189.5965</v>
      </c>
      <c r="AG43">
        <v>10.512</v>
      </c>
      <c r="AH43">
        <v>0.28599999999999998</v>
      </c>
      <c r="AI43" s="5">
        <v>39908.720000000001</v>
      </c>
      <c r="AJ43">
        <v>6.8000000000000005E-2</v>
      </c>
      <c r="AK43" s="5">
        <v>4123.6514999999999</v>
      </c>
      <c r="AL43">
        <v>10.333</v>
      </c>
      <c r="AM43">
        <v>0.105</v>
      </c>
      <c r="AN43" s="5">
        <v>152569.62</v>
      </c>
      <c r="AO43">
        <v>0.25900000000000001</v>
      </c>
      <c r="AP43" s="5">
        <v>34905.750699999997</v>
      </c>
      <c r="AQ43">
        <v>22.879000000000001</v>
      </c>
      <c r="AR43">
        <v>0.89200000000000002</v>
      </c>
      <c r="AS43" s="5">
        <v>352539.84</v>
      </c>
      <c r="AT43">
        <v>0.59799999999999998</v>
      </c>
      <c r="AU43" s="5">
        <v>58314.979399999997</v>
      </c>
      <c r="AV43">
        <v>16.541</v>
      </c>
      <c r="AW43">
        <v>1.4890000000000001</v>
      </c>
      <c r="AX43" s="5">
        <v>71363.839999999997</v>
      </c>
      <c r="AY43">
        <v>0.121</v>
      </c>
      <c r="AZ43" s="5">
        <v>6921.4804000000004</v>
      </c>
      <c r="BA43">
        <v>9.6989999999999998</v>
      </c>
      <c r="BB43">
        <v>0</v>
      </c>
      <c r="BC43" s="5">
        <v>27043.62</v>
      </c>
      <c r="BD43">
        <v>4.5999999999999999E-2</v>
      </c>
      <c r="BE43" s="5">
        <v>1600.1116999999999</v>
      </c>
      <c r="BF43">
        <v>5.9169999999999998</v>
      </c>
      <c r="BG43">
        <v>4.1000000000000002E-2</v>
      </c>
      <c r="BH43" s="5">
        <v>0</v>
      </c>
      <c r="BI43">
        <v>0</v>
      </c>
      <c r="BJ43" s="5">
        <v>0</v>
      </c>
      <c r="BK43">
        <v>0</v>
      </c>
      <c r="BL43">
        <v>0</v>
      </c>
    </row>
    <row r="44" spans="1:64">
      <c r="C44" t="s">
        <v>80</v>
      </c>
      <c r="D44">
        <v>-2.2530000000000001</v>
      </c>
      <c r="F44">
        <v>0.94399999999999995</v>
      </c>
      <c r="H44">
        <v>-24.042999999999999</v>
      </c>
      <c r="I44">
        <v>1.05</v>
      </c>
      <c r="K44">
        <v>19.302</v>
      </c>
      <c r="M44">
        <v>17.021000000000001</v>
      </c>
      <c r="P44">
        <v>-26.71</v>
      </c>
      <c r="R44">
        <v>-34.966000000000001</v>
      </c>
      <c r="Y44">
        <v>15.576000000000001</v>
      </c>
      <c r="AA44">
        <v>7.016</v>
      </c>
      <c r="AD44">
        <v>130.56800000000001</v>
      </c>
      <c r="AF44">
        <v>106.61499999999999</v>
      </c>
      <c r="AI44">
        <v>79.486999999999995</v>
      </c>
      <c r="AK44">
        <v>258.96300000000002</v>
      </c>
      <c r="AN44">
        <v>-20.498999999999999</v>
      </c>
      <c r="AP44">
        <v>-19.791</v>
      </c>
      <c r="AS44">
        <v>8.5139999999999993</v>
      </c>
      <c r="AU44">
        <v>-37.168999999999997</v>
      </c>
      <c r="AX44">
        <v>-11.839</v>
      </c>
      <c r="AZ44">
        <v>-5.032</v>
      </c>
      <c r="BC44">
        <v>-84.760999999999996</v>
      </c>
      <c r="BE44">
        <v>-65.760999999999996</v>
      </c>
      <c r="BH44">
        <v>-100</v>
      </c>
      <c r="BJ44">
        <v>-100</v>
      </c>
    </row>
    <row r="45" spans="1:64">
      <c r="C45" t="s">
        <v>83</v>
      </c>
      <c r="D45" s="5">
        <v>20402576.940000001</v>
      </c>
      <c r="E45" s="5">
        <v>658147.64</v>
      </c>
      <c r="F45" s="5">
        <v>1139323.96</v>
      </c>
      <c r="G45">
        <v>5.58</v>
      </c>
      <c r="H45" s="5">
        <v>-154605.68</v>
      </c>
      <c r="I45" s="5">
        <v>984718.28</v>
      </c>
      <c r="J45">
        <v>4.83</v>
      </c>
      <c r="K45" s="5">
        <v>1647801.7054999999</v>
      </c>
      <c r="L45">
        <v>8.0760000000000005</v>
      </c>
      <c r="M45" s="5">
        <v>563418.85309999995</v>
      </c>
      <c r="N45">
        <v>34.192</v>
      </c>
      <c r="O45">
        <v>57.216000000000001</v>
      </c>
      <c r="P45" s="5">
        <v>7665973.4584999997</v>
      </c>
      <c r="Q45">
        <v>37.573999999999998</v>
      </c>
      <c r="R45" s="5">
        <v>52395.441500000001</v>
      </c>
      <c r="S45">
        <v>0.68300000000000005</v>
      </c>
      <c r="T45">
        <v>5.3209999999999997</v>
      </c>
      <c r="U45" s="5">
        <v>11088801.776000001</v>
      </c>
      <c r="V45" s="5">
        <v>368903.98540000001</v>
      </c>
      <c r="W45">
        <v>3.327</v>
      </c>
      <c r="X45" s="5">
        <v>12987.4</v>
      </c>
      <c r="Y45" s="5">
        <v>521869.20539999998</v>
      </c>
      <c r="Z45">
        <v>2.5579999999999998</v>
      </c>
      <c r="AA45" s="5">
        <v>134259.67129999999</v>
      </c>
      <c r="AB45">
        <v>25.727</v>
      </c>
      <c r="AC45">
        <v>13.634</v>
      </c>
      <c r="AD45" s="5">
        <v>528119.47</v>
      </c>
      <c r="AE45">
        <v>2.5880000000000001</v>
      </c>
      <c r="AF45" s="5">
        <v>45633.991300000002</v>
      </c>
      <c r="AG45">
        <v>8.641</v>
      </c>
      <c r="AH45">
        <v>4.6340000000000003</v>
      </c>
      <c r="AI45" s="5">
        <v>206758.16</v>
      </c>
      <c r="AJ45">
        <v>1.0129999999999999</v>
      </c>
      <c r="AK45" s="5">
        <v>30213.636900000001</v>
      </c>
      <c r="AL45">
        <v>14.613</v>
      </c>
      <c r="AM45">
        <v>3.0680000000000001</v>
      </c>
      <c r="AN45" s="5">
        <v>165520.82</v>
      </c>
      <c r="AO45">
        <v>0.81100000000000005</v>
      </c>
      <c r="AP45" s="5">
        <v>35280.368999999999</v>
      </c>
      <c r="AQ45">
        <v>21.315000000000001</v>
      </c>
      <c r="AR45">
        <v>3.5830000000000002</v>
      </c>
      <c r="AS45" s="5">
        <v>247441.39</v>
      </c>
      <c r="AT45">
        <v>1.2130000000000001</v>
      </c>
      <c r="AU45" s="5">
        <v>31432.1201</v>
      </c>
      <c r="AV45">
        <v>12.702999999999999</v>
      </c>
      <c r="AW45">
        <v>3.1920000000000002</v>
      </c>
      <c r="AX45" s="5">
        <v>85156.1</v>
      </c>
      <c r="AY45">
        <v>0.41699999999999998</v>
      </c>
      <c r="AZ45" s="5">
        <v>8073.7389999999996</v>
      </c>
      <c r="BA45">
        <v>9.4809999999999999</v>
      </c>
      <c r="BB45">
        <v>1E-3</v>
      </c>
      <c r="BC45" s="5">
        <v>5915.58</v>
      </c>
      <c r="BD45">
        <v>2.9000000000000001E-2</v>
      </c>
      <c r="BE45" s="5">
        <v>589.18240000000003</v>
      </c>
      <c r="BF45">
        <v>9.9600000000000009</v>
      </c>
      <c r="BG45">
        <v>0.06</v>
      </c>
      <c r="BH45" s="5">
        <v>0</v>
      </c>
      <c r="BI45">
        <v>0</v>
      </c>
      <c r="BJ45" s="5">
        <v>0</v>
      </c>
      <c r="BK45">
        <v>0</v>
      </c>
      <c r="BL45">
        <v>0</v>
      </c>
    </row>
    <row r="46" spans="1:64">
      <c r="A46" t="s">
        <v>93</v>
      </c>
      <c r="B46" t="s">
        <v>70</v>
      </c>
      <c r="C46" t="s">
        <v>81</v>
      </c>
      <c r="D46" s="5">
        <v>0</v>
      </c>
      <c r="E46" s="5">
        <v>0</v>
      </c>
      <c r="F46" s="5">
        <v>0</v>
      </c>
      <c r="G46">
        <v>0</v>
      </c>
      <c r="H46" s="5">
        <v>0</v>
      </c>
      <c r="I46" s="5">
        <v>0</v>
      </c>
      <c r="J46">
        <v>0</v>
      </c>
      <c r="K46" s="5">
        <v>0</v>
      </c>
      <c r="L46">
        <v>0</v>
      </c>
      <c r="M46" s="5">
        <v>0</v>
      </c>
      <c r="N46">
        <v>0</v>
      </c>
      <c r="O46">
        <v>0</v>
      </c>
      <c r="P46" s="5">
        <v>0</v>
      </c>
      <c r="Q46">
        <v>0</v>
      </c>
      <c r="R46" s="5">
        <v>0</v>
      </c>
      <c r="S46">
        <v>0</v>
      </c>
      <c r="T46">
        <v>0</v>
      </c>
      <c r="U46" s="5">
        <v>0</v>
      </c>
      <c r="V46" s="5">
        <v>0</v>
      </c>
      <c r="W46">
        <v>0</v>
      </c>
      <c r="X46" s="5">
        <v>0</v>
      </c>
      <c r="Y46" s="5">
        <v>0</v>
      </c>
      <c r="Z46">
        <v>0</v>
      </c>
      <c r="AA46" s="5">
        <v>0</v>
      </c>
      <c r="AB46">
        <v>0</v>
      </c>
      <c r="AC46">
        <v>0</v>
      </c>
      <c r="AD46" s="5">
        <v>0</v>
      </c>
      <c r="AE46">
        <v>0</v>
      </c>
      <c r="AF46" s="5">
        <v>0</v>
      </c>
      <c r="AG46">
        <v>0</v>
      </c>
      <c r="AH46">
        <v>0</v>
      </c>
      <c r="AI46" s="5">
        <v>0</v>
      </c>
      <c r="AJ46">
        <v>0</v>
      </c>
      <c r="AK46" s="5">
        <v>0</v>
      </c>
      <c r="AL46">
        <v>0</v>
      </c>
      <c r="AM46">
        <v>0</v>
      </c>
      <c r="AN46" s="5">
        <v>0</v>
      </c>
      <c r="AO46">
        <v>0</v>
      </c>
      <c r="AP46" s="5">
        <v>0</v>
      </c>
      <c r="AQ46">
        <v>0</v>
      </c>
      <c r="AR46">
        <v>0</v>
      </c>
      <c r="AS46" s="5">
        <v>0</v>
      </c>
      <c r="AT46">
        <v>0</v>
      </c>
      <c r="AU46" s="5">
        <v>0</v>
      </c>
      <c r="AV46">
        <v>0</v>
      </c>
      <c r="AW46">
        <v>0</v>
      </c>
      <c r="AX46" s="5">
        <v>0</v>
      </c>
      <c r="AY46">
        <v>0</v>
      </c>
      <c r="AZ46" s="5">
        <v>0</v>
      </c>
      <c r="BA46">
        <v>0</v>
      </c>
      <c r="BB46">
        <v>0</v>
      </c>
      <c r="BC46" s="5">
        <v>0</v>
      </c>
      <c r="BD46">
        <v>0</v>
      </c>
      <c r="BE46" s="5">
        <v>0</v>
      </c>
      <c r="BF46">
        <v>0</v>
      </c>
      <c r="BG46">
        <v>0</v>
      </c>
      <c r="BH46" s="5">
        <v>0</v>
      </c>
      <c r="BI46">
        <v>0</v>
      </c>
      <c r="BJ46" s="5">
        <v>0</v>
      </c>
      <c r="BK46">
        <v>0</v>
      </c>
      <c r="BL46">
        <v>0</v>
      </c>
    </row>
    <row r="47" spans="1:64">
      <c r="C47" t="s">
        <v>80</v>
      </c>
      <c r="D47">
        <v>-100</v>
      </c>
      <c r="F47">
        <v>-100</v>
      </c>
      <c r="H47">
        <v>-100</v>
      </c>
      <c r="I47">
        <v>-100</v>
      </c>
      <c r="K47">
        <v>-100</v>
      </c>
      <c r="M47">
        <v>-100</v>
      </c>
      <c r="P47">
        <v>-100</v>
      </c>
      <c r="R47">
        <v>-100</v>
      </c>
      <c r="Y47">
        <v>-100</v>
      </c>
      <c r="AA47">
        <v>-100</v>
      </c>
      <c r="AD47">
        <v>-100</v>
      </c>
      <c r="AF47">
        <v>-100</v>
      </c>
      <c r="AI47">
        <v>-100</v>
      </c>
      <c r="AK47">
        <v>-100</v>
      </c>
      <c r="AN47">
        <v>-100</v>
      </c>
      <c r="AP47">
        <v>-100</v>
      </c>
      <c r="AS47">
        <v>-100</v>
      </c>
      <c r="AU47">
        <v>-100</v>
      </c>
      <c r="AX47">
        <v>-100</v>
      </c>
      <c r="AZ47">
        <v>-100</v>
      </c>
      <c r="BC47">
        <v>-100</v>
      </c>
      <c r="BE47">
        <v>-100</v>
      </c>
      <c r="BH47">
        <v>-100</v>
      </c>
      <c r="BJ47">
        <v>-100</v>
      </c>
    </row>
    <row r="48" spans="1:64">
      <c r="C48" t="s">
        <v>83</v>
      </c>
      <c r="D48" s="5">
        <v>14112549.529999999</v>
      </c>
      <c r="E48" s="5">
        <v>455243.53</v>
      </c>
      <c r="F48" s="5">
        <v>1511487.72</v>
      </c>
      <c r="G48">
        <v>10.71</v>
      </c>
      <c r="H48" s="5">
        <v>-32261.919999999998</v>
      </c>
      <c r="I48" s="5">
        <v>1479225.8</v>
      </c>
      <c r="J48">
        <v>10.48</v>
      </c>
      <c r="K48" s="5">
        <v>1192558.5567999999</v>
      </c>
      <c r="L48">
        <v>8.4499999999999993</v>
      </c>
      <c r="M48" s="5">
        <v>90309.026299999998</v>
      </c>
      <c r="N48">
        <v>7.5730000000000004</v>
      </c>
      <c r="O48">
        <v>6.1050000000000004</v>
      </c>
      <c r="P48" s="5">
        <v>726526.7415</v>
      </c>
      <c r="Q48">
        <v>5.1479999999999997</v>
      </c>
      <c r="R48" s="5">
        <v>70973.869600000005</v>
      </c>
      <c r="S48">
        <v>9.7690000000000001</v>
      </c>
      <c r="T48">
        <v>4.798</v>
      </c>
      <c r="U48" s="5">
        <v>12193464.231699999</v>
      </c>
      <c r="V48" s="5">
        <v>1317942.9040999999</v>
      </c>
      <c r="W48">
        <v>10.808999999999999</v>
      </c>
      <c r="X48" s="5">
        <v>440</v>
      </c>
      <c r="Y48" s="5">
        <v>504686.10710000002</v>
      </c>
      <c r="Z48">
        <v>3.5760000000000001</v>
      </c>
      <c r="AA48" s="5">
        <v>226940.82500000001</v>
      </c>
      <c r="AB48">
        <v>44.966999999999999</v>
      </c>
      <c r="AC48">
        <v>15.342000000000001</v>
      </c>
      <c r="AD48" s="5">
        <v>2786825.9435000001</v>
      </c>
      <c r="AE48">
        <v>19.747</v>
      </c>
      <c r="AF48" s="5">
        <v>196971.26130000001</v>
      </c>
      <c r="AG48">
        <v>7.0679999999999996</v>
      </c>
      <c r="AH48">
        <v>13.316000000000001</v>
      </c>
      <c r="AI48" s="5">
        <v>142866.79749999999</v>
      </c>
      <c r="AJ48">
        <v>1.012</v>
      </c>
      <c r="AK48" s="5">
        <v>19947.775399999999</v>
      </c>
      <c r="AL48">
        <v>13.962</v>
      </c>
      <c r="AM48">
        <v>1.349</v>
      </c>
      <c r="AN48" s="5">
        <v>34517.124000000003</v>
      </c>
      <c r="AO48">
        <v>0.245</v>
      </c>
      <c r="AP48" s="5">
        <v>7610.6346000000003</v>
      </c>
      <c r="AQ48">
        <v>22.048999999999999</v>
      </c>
      <c r="AR48">
        <v>0.51500000000000001</v>
      </c>
      <c r="AS48" s="5">
        <v>174550.478</v>
      </c>
      <c r="AT48">
        <v>1.2370000000000001</v>
      </c>
      <c r="AU48" s="5">
        <v>21350.151900000001</v>
      </c>
      <c r="AV48">
        <v>12.231999999999999</v>
      </c>
      <c r="AW48">
        <v>1.4430000000000001</v>
      </c>
      <c r="AX48" s="5">
        <v>62374.985500000003</v>
      </c>
      <c r="AY48">
        <v>0.442</v>
      </c>
      <c r="AZ48" s="5">
        <v>15894.9198</v>
      </c>
      <c r="BA48">
        <v>25.483000000000001</v>
      </c>
      <c r="BB48">
        <v>2E-3</v>
      </c>
      <c r="BC48" s="5">
        <v>71.39</v>
      </c>
      <c r="BD48">
        <v>1E-3</v>
      </c>
      <c r="BE48" s="5">
        <v>71.39</v>
      </c>
      <c r="BF48">
        <v>100</v>
      </c>
      <c r="BG48">
        <v>5.0000000000000001E-3</v>
      </c>
      <c r="BH48" s="5">
        <v>10070.09</v>
      </c>
      <c r="BI48">
        <v>7.0999999999999994E-2</v>
      </c>
      <c r="BJ48" s="5">
        <v>1759.4065000000001</v>
      </c>
      <c r="BK48">
        <v>17.472000000000001</v>
      </c>
      <c r="BL48">
        <v>0.11899999999999999</v>
      </c>
    </row>
    <row r="49" spans="1:64">
      <c r="A49" t="s">
        <v>92</v>
      </c>
      <c r="B49" t="s">
        <v>71</v>
      </c>
      <c r="C49" t="s">
        <v>81</v>
      </c>
      <c r="D49" s="5">
        <v>0</v>
      </c>
      <c r="E49" s="5">
        <v>0</v>
      </c>
      <c r="F49" s="5">
        <v>0</v>
      </c>
      <c r="G49">
        <v>0</v>
      </c>
      <c r="H49" s="5">
        <v>0</v>
      </c>
      <c r="I49" s="5">
        <v>0</v>
      </c>
      <c r="J49">
        <v>0</v>
      </c>
      <c r="K49" s="5">
        <v>0</v>
      </c>
      <c r="L49">
        <v>0</v>
      </c>
      <c r="M49" s="5">
        <v>0</v>
      </c>
      <c r="N49">
        <v>0</v>
      </c>
      <c r="O49">
        <v>0</v>
      </c>
      <c r="P49" s="5">
        <v>0</v>
      </c>
      <c r="Q49">
        <v>0</v>
      </c>
      <c r="R49" s="5">
        <v>0</v>
      </c>
      <c r="S49">
        <v>0</v>
      </c>
      <c r="T49">
        <v>0</v>
      </c>
      <c r="U49" s="5">
        <v>0</v>
      </c>
      <c r="V49" s="5">
        <v>0</v>
      </c>
      <c r="W49">
        <v>0</v>
      </c>
      <c r="X49" s="5">
        <v>0</v>
      </c>
      <c r="Y49" s="5">
        <v>0</v>
      </c>
      <c r="Z49">
        <v>0</v>
      </c>
      <c r="AA49" s="5">
        <v>0</v>
      </c>
      <c r="AB49">
        <v>0</v>
      </c>
      <c r="AC49">
        <v>0</v>
      </c>
      <c r="AD49" s="5">
        <v>0</v>
      </c>
      <c r="AE49">
        <v>0</v>
      </c>
      <c r="AF49" s="5">
        <v>0</v>
      </c>
      <c r="AG49">
        <v>0</v>
      </c>
      <c r="AH49">
        <v>0</v>
      </c>
      <c r="AI49" s="5">
        <v>0</v>
      </c>
      <c r="AJ49">
        <v>0</v>
      </c>
      <c r="AK49" s="5">
        <v>0</v>
      </c>
      <c r="AL49">
        <v>0</v>
      </c>
      <c r="AM49">
        <v>0</v>
      </c>
      <c r="AN49" s="5">
        <v>0</v>
      </c>
      <c r="AO49">
        <v>0</v>
      </c>
      <c r="AP49" s="5">
        <v>0</v>
      </c>
      <c r="AQ49">
        <v>0</v>
      </c>
      <c r="AR49">
        <v>0</v>
      </c>
      <c r="AS49" s="5">
        <v>0</v>
      </c>
      <c r="AT49">
        <v>0</v>
      </c>
      <c r="AU49" s="5">
        <v>0</v>
      </c>
      <c r="AV49">
        <v>0</v>
      </c>
      <c r="AW49">
        <v>0</v>
      </c>
      <c r="AX49" s="5">
        <v>0</v>
      </c>
      <c r="AY49">
        <v>0</v>
      </c>
      <c r="AZ49" s="5">
        <v>0</v>
      </c>
      <c r="BA49">
        <v>0</v>
      </c>
      <c r="BB49">
        <v>0</v>
      </c>
      <c r="BC49" s="5">
        <v>0</v>
      </c>
      <c r="BD49">
        <v>0</v>
      </c>
      <c r="BE49" s="5">
        <v>0</v>
      </c>
      <c r="BF49">
        <v>0</v>
      </c>
      <c r="BG49">
        <v>0</v>
      </c>
      <c r="BH49" s="5">
        <v>0</v>
      </c>
      <c r="BI49">
        <v>0</v>
      </c>
      <c r="BJ49" s="5">
        <v>0</v>
      </c>
      <c r="BK49">
        <v>0</v>
      </c>
      <c r="BL49">
        <v>0</v>
      </c>
    </row>
    <row r="50" spans="1:64">
      <c r="C50" t="s">
        <v>80</v>
      </c>
      <c r="D50">
        <v>-100</v>
      </c>
      <c r="F50">
        <v>-100</v>
      </c>
      <c r="H50">
        <v>-100</v>
      </c>
      <c r="I50">
        <v>-100</v>
      </c>
      <c r="K50">
        <v>-100</v>
      </c>
      <c r="M50">
        <v>-100</v>
      </c>
      <c r="P50">
        <v>-100</v>
      </c>
      <c r="R50">
        <v>-100</v>
      </c>
      <c r="Y50">
        <v>-100</v>
      </c>
      <c r="AA50">
        <v>-100</v>
      </c>
      <c r="AD50">
        <v>-100</v>
      </c>
      <c r="AF50">
        <v>-100</v>
      </c>
      <c r="AI50">
        <v>-100</v>
      </c>
      <c r="AK50">
        <v>-100</v>
      </c>
      <c r="AN50">
        <v>-100</v>
      </c>
      <c r="AP50">
        <v>-100</v>
      </c>
      <c r="AS50">
        <v>-100</v>
      </c>
      <c r="AU50">
        <v>-100</v>
      </c>
      <c r="AX50">
        <v>-100</v>
      </c>
      <c r="AZ50">
        <v>-100</v>
      </c>
      <c r="BC50">
        <v>-100</v>
      </c>
      <c r="BE50">
        <v>-100</v>
      </c>
      <c r="BH50">
        <v>-100</v>
      </c>
      <c r="BJ50">
        <v>-100</v>
      </c>
    </row>
    <row r="51" spans="1:64">
      <c r="C51" t="s">
        <v>83</v>
      </c>
      <c r="D51" s="5">
        <v>22071658.120000001</v>
      </c>
      <c r="E51" s="5">
        <v>711988.97</v>
      </c>
      <c r="F51" s="5">
        <v>1880457.91</v>
      </c>
      <c r="G51">
        <v>8.52</v>
      </c>
      <c r="H51" s="5">
        <v>-178128.69</v>
      </c>
      <c r="I51" s="5">
        <v>1702329.22</v>
      </c>
      <c r="J51">
        <v>7.71</v>
      </c>
      <c r="K51" s="5">
        <v>1622879.7324000001</v>
      </c>
      <c r="L51">
        <v>7.3529999999999998</v>
      </c>
      <c r="M51" s="5">
        <v>83514.635500000004</v>
      </c>
      <c r="N51">
        <v>5.1459999999999999</v>
      </c>
      <c r="O51">
        <v>4.9059999999999997</v>
      </c>
      <c r="P51" s="5">
        <v>2087976.5671999999</v>
      </c>
      <c r="Q51">
        <v>9.4600000000000009</v>
      </c>
      <c r="R51" s="5">
        <v>106841.7659</v>
      </c>
      <c r="S51">
        <v>5.117</v>
      </c>
      <c r="T51">
        <v>6.2759999999999998</v>
      </c>
      <c r="U51" s="5">
        <v>18360801.8204</v>
      </c>
      <c r="V51" s="5">
        <v>1511972.8186000001</v>
      </c>
      <c r="W51">
        <v>8.2349999999999994</v>
      </c>
      <c r="X51" s="5">
        <v>7426.55</v>
      </c>
      <c r="Y51" s="5">
        <v>366404.20539999998</v>
      </c>
      <c r="Z51">
        <v>1.66</v>
      </c>
      <c r="AA51" s="5">
        <v>92229.730899999995</v>
      </c>
      <c r="AB51">
        <v>25.172000000000001</v>
      </c>
      <c r="AC51">
        <v>5.4180000000000001</v>
      </c>
      <c r="AD51" s="5">
        <v>158429.64000000001</v>
      </c>
      <c r="AE51">
        <v>0.71799999999999997</v>
      </c>
      <c r="AF51" s="5">
        <v>16935.6924</v>
      </c>
      <c r="AG51">
        <v>10.69</v>
      </c>
      <c r="AH51">
        <v>0.995</v>
      </c>
      <c r="AI51" s="5">
        <v>204861.22</v>
      </c>
      <c r="AJ51">
        <v>0.92800000000000005</v>
      </c>
      <c r="AK51" s="5">
        <v>29548.710500000001</v>
      </c>
      <c r="AL51">
        <v>14.423999999999999</v>
      </c>
      <c r="AM51">
        <v>1.736</v>
      </c>
      <c r="AN51" s="5">
        <v>111731.22</v>
      </c>
      <c r="AO51">
        <v>0.50600000000000001</v>
      </c>
      <c r="AP51" s="5">
        <v>24700.289400000001</v>
      </c>
      <c r="AQ51">
        <v>22.106999999999999</v>
      </c>
      <c r="AR51">
        <v>1.4510000000000001</v>
      </c>
      <c r="AS51" s="5">
        <v>283014.84999999998</v>
      </c>
      <c r="AT51">
        <v>1.282</v>
      </c>
      <c r="AU51" s="5">
        <v>51298.414700000001</v>
      </c>
      <c r="AV51">
        <v>18.126000000000001</v>
      </c>
      <c r="AW51">
        <v>3.0129999999999999</v>
      </c>
      <c r="AX51" s="5">
        <v>96192.37</v>
      </c>
      <c r="AY51">
        <v>0.436</v>
      </c>
      <c r="AZ51" s="5">
        <v>10053.5519</v>
      </c>
      <c r="BA51">
        <v>10.452</v>
      </c>
      <c r="BB51">
        <v>1E-3</v>
      </c>
      <c r="BC51" s="5">
        <v>4977.12</v>
      </c>
      <c r="BD51">
        <v>2.3E-2</v>
      </c>
      <c r="BE51" s="5">
        <v>497.7842</v>
      </c>
      <c r="BF51">
        <v>10.000999999999999</v>
      </c>
      <c r="BG51">
        <v>2.9000000000000001E-2</v>
      </c>
      <c r="BH51" s="5">
        <v>0</v>
      </c>
      <c r="BI51">
        <v>0</v>
      </c>
      <c r="BJ51" s="5">
        <v>0</v>
      </c>
      <c r="BK51">
        <v>0</v>
      </c>
      <c r="BL51">
        <v>0</v>
      </c>
    </row>
    <row r="52" spans="1:64">
      <c r="A52" t="s">
        <v>91</v>
      </c>
      <c r="B52" t="s">
        <v>72</v>
      </c>
      <c r="C52" t="s">
        <v>81</v>
      </c>
      <c r="D52" s="5">
        <v>22298862.260000002</v>
      </c>
      <c r="E52" s="5">
        <v>719318.14</v>
      </c>
      <c r="F52" s="5">
        <v>1880371.84</v>
      </c>
      <c r="G52">
        <v>8.43</v>
      </c>
      <c r="H52" s="5">
        <v>-68707.5</v>
      </c>
      <c r="I52" s="5">
        <v>1811664.33</v>
      </c>
      <c r="J52">
        <v>8.1199999999999992</v>
      </c>
      <c r="K52" s="5">
        <v>1943207.6865999999</v>
      </c>
      <c r="L52">
        <v>8.7140000000000004</v>
      </c>
      <c r="M52" s="5">
        <v>93904.302599999995</v>
      </c>
      <c r="N52">
        <v>4.8319999999999999</v>
      </c>
      <c r="O52">
        <v>5.1829999999999998</v>
      </c>
      <c r="P52" s="5">
        <v>2562428.7275999999</v>
      </c>
      <c r="Q52">
        <v>11.491</v>
      </c>
      <c r="R52" s="5">
        <v>237257.7188</v>
      </c>
      <c r="S52">
        <v>9.2590000000000003</v>
      </c>
      <c r="T52">
        <v>13.096</v>
      </c>
      <c r="U52" s="5">
        <v>17793225.845800001</v>
      </c>
      <c r="V52" s="5">
        <v>1480502.3086000001</v>
      </c>
      <c r="W52">
        <v>8.3209999999999997</v>
      </c>
      <c r="X52" s="5">
        <v>2508.0039999999999</v>
      </c>
      <c r="Y52" s="5">
        <v>274372.75</v>
      </c>
      <c r="Z52">
        <v>1.23</v>
      </c>
      <c r="AA52" s="5">
        <v>62255.684399999998</v>
      </c>
      <c r="AB52">
        <v>22.69</v>
      </c>
      <c r="AC52">
        <v>3.4359999999999999</v>
      </c>
      <c r="AD52" s="5">
        <v>83045.789999999994</v>
      </c>
      <c r="AE52">
        <v>0.372</v>
      </c>
      <c r="AF52" s="5">
        <v>8402.7507999999998</v>
      </c>
      <c r="AG52">
        <v>10.118</v>
      </c>
      <c r="AH52">
        <v>0.46400000000000002</v>
      </c>
      <c r="AI52" s="5">
        <v>99684.62</v>
      </c>
      <c r="AJ52">
        <v>0.44700000000000001</v>
      </c>
      <c r="AK52" s="5">
        <v>11374.996800000001</v>
      </c>
      <c r="AL52">
        <v>11.411</v>
      </c>
      <c r="AM52">
        <v>0.628</v>
      </c>
      <c r="AN52" s="5">
        <v>113390.63</v>
      </c>
      <c r="AO52">
        <v>0.50900000000000001</v>
      </c>
      <c r="AP52" s="5">
        <v>27663.867200000001</v>
      </c>
      <c r="AQ52">
        <v>24.396999999999998</v>
      </c>
      <c r="AR52">
        <v>1.5269999999999999</v>
      </c>
      <c r="AS52" s="5">
        <v>357717.31</v>
      </c>
      <c r="AT52">
        <v>1.6040000000000001</v>
      </c>
      <c r="AU52" s="5">
        <v>62520.372600000002</v>
      </c>
      <c r="AV52">
        <v>17.478000000000002</v>
      </c>
      <c r="AW52">
        <v>3.4510000000000001</v>
      </c>
      <c r="AX52" s="5">
        <v>79924.58</v>
      </c>
      <c r="AY52">
        <v>0.35799999999999998</v>
      </c>
      <c r="AZ52" s="5">
        <v>-3166365.8193999999</v>
      </c>
      <c r="BA52" t="s">
        <v>90</v>
      </c>
      <c r="BB52">
        <v>0</v>
      </c>
      <c r="BC52" s="5">
        <v>556.66999999999996</v>
      </c>
      <c r="BD52">
        <v>2E-3</v>
      </c>
      <c r="BE52" s="5">
        <v>67.741</v>
      </c>
      <c r="BF52">
        <v>12.169</v>
      </c>
      <c r="BG52">
        <v>4.0000000000000001E-3</v>
      </c>
      <c r="BH52" s="5">
        <v>0</v>
      </c>
      <c r="BI52">
        <v>0</v>
      </c>
      <c r="BJ52" s="5">
        <v>0</v>
      </c>
      <c r="BK52">
        <v>0</v>
      </c>
      <c r="BL52">
        <v>0</v>
      </c>
    </row>
    <row r="53" spans="1:64">
      <c r="C53" t="s">
        <v>80</v>
      </c>
      <c r="D53">
        <v>-1.0189999999999999</v>
      </c>
      <c r="F53">
        <v>5.0000000000000001E-3</v>
      </c>
      <c r="H53">
        <v>159.25700000000001</v>
      </c>
      <c r="I53">
        <v>-6.0350000000000001</v>
      </c>
      <c r="K53">
        <v>-16.484000000000002</v>
      </c>
      <c r="M53">
        <v>-11.064</v>
      </c>
      <c r="P53">
        <v>-18.515999999999998</v>
      </c>
      <c r="R53">
        <v>-54.968000000000004</v>
      </c>
      <c r="Y53">
        <v>33.542000000000002</v>
      </c>
      <c r="AA53">
        <v>48.146999999999998</v>
      </c>
      <c r="AD53">
        <v>90.774000000000001</v>
      </c>
      <c r="AF53">
        <v>101.54900000000001</v>
      </c>
      <c r="AI53">
        <v>105.509</v>
      </c>
      <c r="AK53">
        <v>159.76900000000001</v>
      </c>
      <c r="AN53">
        <v>-1.4630000000000001</v>
      </c>
      <c r="AP53">
        <v>-10.712999999999999</v>
      </c>
      <c r="AS53">
        <v>-20.882999999999999</v>
      </c>
      <c r="AU53">
        <v>-17.949000000000002</v>
      </c>
      <c r="AX53">
        <v>20.353999999999999</v>
      </c>
      <c r="AZ53">
        <v>-100.318</v>
      </c>
      <c r="BC53">
        <v>794.08799999999997</v>
      </c>
      <c r="BE53">
        <v>634.83399999999995</v>
      </c>
      <c r="BH53">
        <v>-100</v>
      </c>
      <c r="BJ53">
        <v>-100</v>
      </c>
    </row>
    <row r="54" spans="1:64">
      <c r="C54" t="s">
        <v>83</v>
      </c>
      <c r="D54" s="5">
        <v>101713317.18000001</v>
      </c>
      <c r="E54" s="5">
        <v>3281074.75</v>
      </c>
      <c r="F54" s="5">
        <v>8960676.9700000007</v>
      </c>
      <c r="G54">
        <v>8.81</v>
      </c>
      <c r="H54" s="5">
        <v>-692480.13</v>
      </c>
      <c r="I54" s="5">
        <v>8268196.8399999999</v>
      </c>
      <c r="J54">
        <v>8.1300000000000008</v>
      </c>
      <c r="K54" s="5">
        <v>5805852.2290000003</v>
      </c>
      <c r="L54">
        <v>5.7080000000000002</v>
      </c>
      <c r="M54" s="5">
        <v>218381.48730000001</v>
      </c>
      <c r="N54">
        <v>3.7610000000000001</v>
      </c>
      <c r="O54">
        <v>2.641</v>
      </c>
      <c r="P54" s="5">
        <v>8651930.3562000003</v>
      </c>
      <c r="Q54">
        <v>8.5060000000000002</v>
      </c>
      <c r="R54" s="5">
        <v>806993.67299999995</v>
      </c>
      <c r="S54">
        <v>9.327</v>
      </c>
      <c r="T54">
        <v>9.76</v>
      </c>
      <c r="U54" s="5">
        <v>87255534.594799995</v>
      </c>
      <c r="V54" s="5">
        <v>7242821.6797000002</v>
      </c>
      <c r="W54">
        <v>8.3010000000000002</v>
      </c>
      <c r="X54" s="5">
        <v>27999.358700000001</v>
      </c>
      <c r="Y54" s="5">
        <v>2133716.6518000001</v>
      </c>
      <c r="Z54">
        <v>2.0979999999999999</v>
      </c>
      <c r="AA54" s="5">
        <v>318093.43569999997</v>
      </c>
      <c r="AB54">
        <v>14.907999999999999</v>
      </c>
      <c r="AC54">
        <v>3.847</v>
      </c>
      <c r="AD54" s="5">
        <v>1438167.88</v>
      </c>
      <c r="AE54">
        <v>1.4139999999999999</v>
      </c>
      <c r="AF54" s="5">
        <v>110517.61079999999</v>
      </c>
      <c r="AG54">
        <v>7.6849999999999996</v>
      </c>
      <c r="AH54">
        <v>1.337</v>
      </c>
      <c r="AI54" s="5">
        <v>279361.44</v>
      </c>
      <c r="AJ54">
        <v>0.27500000000000002</v>
      </c>
      <c r="AK54" s="5">
        <v>36568.9761</v>
      </c>
      <c r="AL54">
        <v>13.09</v>
      </c>
      <c r="AM54">
        <v>0.442</v>
      </c>
      <c r="AN54" s="5">
        <v>139730.22</v>
      </c>
      <c r="AO54">
        <v>0.13700000000000001</v>
      </c>
      <c r="AP54" s="5">
        <v>31928.356599999999</v>
      </c>
      <c r="AQ54">
        <v>22.85</v>
      </c>
      <c r="AR54">
        <v>0.38600000000000001</v>
      </c>
      <c r="AS54" s="5">
        <v>403602.25</v>
      </c>
      <c r="AT54">
        <v>0.39700000000000002</v>
      </c>
      <c r="AU54" s="5">
        <v>46054.678500000002</v>
      </c>
      <c r="AV54">
        <v>11.411</v>
      </c>
      <c r="AW54">
        <v>0.55700000000000005</v>
      </c>
      <c r="AX54" s="5">
        <v>140157.96</v>
      </c>
      <c r="AY54">
        <v>0.13800000000000001</v>
      </c>
      <c r="AZ54" s="5">
        <v>13601.3313</v>
      </c>
      <c r="BA54">
        <v>9.7040000000000006</v>
      </c>
      <c r="BB54">
        <v>0</v>
      </c>
      <c r="BC54" s="5">
        <v>56706.84</v>
      </c>
      <c r="BD54">
        <v>5.6000000000000001E-2</v>
      </c>
      <c r="BE54" s="5">
        <v>4566.0636000000004</v>
      </c>
      <c r="BF54">
        <v>8.0519999999999996</v>
      </c>
      <c r="BG54">
        <v>5.5E-2</v>
      </c>
      <c r="BH54" s="5">
        <v>23291.58</v>
      </c>
      <c r="BI54">
        <v>2.3E-2</v>
      </c>
      <c r="BJ54" s="5">
        <v>3756.6369</v>
      </c>
      <c r="BK54">
        <v>16.129000000000001</v>
      </c>
      <c r="BL54">
        <v>4.4999999999999998E-2</v>
      </c>
    </row>
    <row r="55" spans="1:64">
      <c r="A55" t="s">
        <v>89</v>
      </c>
      <c r="B55" t="s">
        <v>73</v>
      </c>
      <c r="C55" t="s">
        <v>81</v>
      </c>
      <c r="D55" s="5">
        <v>106145780.3</v>
      </c>
      <c r="E55" s="5">
        <v>3424057.43</v>
      </c>
      <c r="F55" s="5">
        <v>8175643.7800000003</v>
      </c>
      <c r="G55">
        <v>7.7</v>
      </c>
      <c r="H55" s="5">
        <v>141040.91</v>
      </c>
      <c r="I55" s="5">
        <v>8316684.6900000004</v>
      </c>
      <c r="J55">
        <v>7.84</v>
      </c>
      <c r="K55" s="5">
        <v>7554681.9748</v>
      </c>
      <c r="L55">
        <v>7.117</v>
      </c>
      <c r="M55" s="5">
        <v>208878.7556</v>
      </c>
      <c r="N55">
        <v>2.7650000000000001</v>
      </c>
      <c r="O55">
        <v>2.512</v>
      </c>
      <c r="P55" s="5">
        <v>14322218.5842</v>
      </c>
      <c r="Q55">
        <v>13.493</v>
      </c>
      <c r="R55" s="5">
        <v>872841.3983</v>
      </c>
      <c r="S55">
        <v>6.0940000000000003</v>
      </c>
      <c r="T55">
        <v>10.494999999999999</v>
      </c>
      <c r="U55" s="5">
        <v>84268879.740999997</v>
      </c>
      <c r="V55" s="5">
        <v>7234964.5361000001</v>
      </c>
      <c r="W55">
        <v>8.5860000000000003</v>
      </c>
      <c r="X55" s="5">
        <v>160652.4</v>
      </c>
      <c r="Y55" s="5">
        <v>1736630.8036</v>
      </c>
      <c r="Z55">
        <v>1.6359999999999999</v>
      </c>
      <c r="AA55" s="5">
        <v>325529.77779999998</v>
      </c>
      <c r="AB55">
        <v>18.745000000000001</v>
      </c>
      <c r="AC55">
        <v>3.9140000000000001</v>
      </c>
      <c r="AD55" s="5">
        <v>176523.27</v>
      </c>
      <c r="AE55">
        <v>0.16600000000000001</v>
      </c>
      <c r="AF55" s="5">
        <v>18751.091400000001</v>
      </c>
      <c r="AG55">
        <v>10.622</v>
      </c>
      <c r="AH55">
        <v>0.22500000000000001</v>
      </c>
      <c r="AI55" s="5">
        <v>152129.15</v>
      </c>
      <c r="AJ55">
        <v>0.14299999999999999</v>
      </c>
      <c r="AK55" s="5">
        <v>15032.384599999999</v>
      </c>
      <c r="AL55">
        <v>9.8810000000000002</v>
      </c>
      <c r="AM55">
        <v>0.18099999999999999</v>
      </c>
      <c r="AN55" s="5">
        <v>185904.93</v>
      </c>
      <c r="AO55">
        <v>0.17499999999999999</v>
      </c>
      <c r="AP55" s="5">
        <v>42538.412499999999</v>
      </c>
      <c r="AQ55">
        <v>22.882000000000001</v>
      </c>
      <c r="AR55">
        <v>0.51100000000000001</v>
      </c>
      <c r="AS55" s="5">
        <v>439096.63</v>
      </c>
      <c r="AT55">
        <v>0.41399999999999998</v>
      </c>
      <c r="AU55" s="5">
        <v>62471.799800000001</v>
      </c>
      <c r="AV55">
        <v>14.227</v>
      </c>
      <c r="AW55">
        <v>0.751</v>
      </c>
      <c r="AX55" s="5">
        <v>137377.09</v>
      </c>
      <c r="AY55">
        <v>0.129</v>
      </c>
      <c r="AZ55" s="5">
        <v>15760.7376</v>
      </c>
      <c r="BA55">
        <v>11.473000000000001</v>
      </c>
      <c r="BB55">
        <v>0</v>
      </c>
      <c r="BC55" s="5">
        <v>68995.11</v>
      </c>
      <c r="BD55">
        <v>6.5000000000000002E-2</v>
      </c>
      <c r="BE55" s="5">
        <v>6690.3433999999997</v>
      </c>
      <c r="BF55">
        <v>9.6969999999999992</v>
      </c>
      <c r="BG55">
        <v>0.08</v>
      </c>
      <c r="BH55" s="5">
        <v>0</v>
      </c>
      <c r="BI55">
        <v>0</v>
      </c>
      <c r="BJ55" s="5">
        <v>0</v>
      </c>
      <c r="BK55">
        <v>0</v>
      </c>
      <c r="BL55">
        <v>0</v>
      </c>
    </row>
    <row r="56" spans="1:64">
      <c r="C56" t="s">
        <v>80</v>
      </c>
      <c r="D56">
        <v>-4.1760000000000002</v>
      </c>
      <c r="F56">
        <v>9.6020000000000003</v>
      </c>
      <c r="H56">
        <v>-590.97799999999995</v>
      </c>
      <c r="I56">
        <v>-0.58299999999999996</v>
      </c>
      <c r="K56">
        <v>-23.149000000000001</v>
      </c>
      <c r="M56">
        <v>4.5490000000000004</v>
      </c>
      <c r="P56">
        <v>-39.591000000000001</v>
      </c>
      <c r="R56">
        <v>-7.5439999999999996</v>
      </c>
      <c r="Y56">
        <v>22.864999999999998</v>
      </c>
      <c r="AA56">
        <v>-2.2839999999999998</v>
      </c>
      <c r="AD56">
        <v>714.71900000000005</v>
      </c>
      <c r="AF56">
        <v>489.39299999999997</v>
      </c>
      <c r="AI56">
        <v>83.634</v>
      </c>
      <c r="AK56">
        <v>143.268</v>
      </c>
      <c r="AN56">
        <v>-24.838000000000001</v>
      </c>
      <c r="AP56">
        <v>-24.942</v>
      </c>
      <c r="AS56">
        <v>-8.0839999999999996</v>
      </c>
      <c r="AU56">
        <v>-26.279</v>
      </c>
      <c r="AX56">
        <v>2.024</v>
      </c>
      <c r="AZ56">
        <v>-13.701000000000001</v>
      </c>
      <c r="BC56">
        <v>-17.809999999999999</v>
      </c>
      <c r="BE56">
        <v>-31.751000000000001</v>
      </c>
      <c r="BH56">
        <v>-100</v>
      </c>
      <c r="BJ56">
        <v>-100</v>
      </c>
    </row>
    <row r="57" spans="1:64">
      <c r="C57" t="s">
        <v>83</v>
      </c>
      <c r="D57" s="5">
        <v>20169972.75</v>
      </c>
      <c r="E57" s="5">
        <v>650644.28</v>
      </c>
      <c r="F57" s="5">
        <v>1114539.57</v>
      </c>
      <c r="G57">
        <v>5.53</v>
      </c>
      <c r="H57" s="5">
        <v>-104245.36</v>
      </c>
      <c r="I57" s="5">
        <v>1010294.21</v>
      </c>
      <c r="J57">
        <v>5.01</v>
      </c>
      <c r="K57" s="5">
        <v>2278224.6181999999</v>
      </c>
      <c r="L57">
        <v>11.295</v>
      </c>
      <c r="M57" s="5">
        <v>61772.9139</v>
      </c>
      <c r="N57">
        <v>2.7109999999999999</v>
      </c>
      <c r="O57">
        <v>6.1139999999999999</v>
      </c>
      <c r="P57" s="5">
        <v>5722872.9533000002</v>
      </c>
      <c r="Q57">
        <v>28.373000000000001</v>
      </c>
      <c r="R57" s="5">
        <v>153101.13759999999</v>
      </c>
      <c r="S57">
        <v>2.6749999999999998</v>
      </c>
      <c r="T57">
        <v>15.154</v>
      </c>
      <c r="U57" s="5">
        <v>12168875.1785</v>
      </c>
      <c r="V57" s="5">
        <v>795420.15850000002</v>
      </c>
      <c r="W57">
        <v>6.5369999999999999</v>
      </c>
      <c r="X57" s="5">
        <v>122782.1</v>
      </c>
      <c r="Y57" s="5">
        <v>293215.80359999998</v>
      </c>
      <c r="Z57">
        <v>1.454</v>
      </c>
      <c r="AA57" s="5">
        <v>80569.451000000001</v>
      </c>
      <c r="AB57">
        <v>27.478000000000002</v>
      </c>
      <c r="AC57">
        <v>7.9749999999999996</v>
      </c>
      <c r="AD57" s="5">
        <v>217875.9</v>
      </c>
      <c r="AE57">
        <v>1.08</v>
      </c>
      <c r="AF57" s="5">
        <v>22001.061600000001</v>
      </c>
      <c r="AG57">
        <v>10.098000000000001</v>
      </c>
      <c r="AH57">
        <v>2.1779999999999999</v>
      </c>
      <c r="AI57" s="5">
        <v>131736.92000000001</v>
      </c>
      <c r="AJ57">
        <v>0.65300000000000002</v>
      </c>
      <c r="AK57" s="5">
        <v>18567.758999999998</v>
      </c>
      <c r="AL57">
        <v>14.095000000000001</v>
      </c>
      <c r="AM57">
        <v>1.8380000000000001</v>
      </c>
      <c r="AN57" s="5">
        <v>76457.350000000006</v>
      </c>
      <c r="AO57">
        <v>0.379</v>
      </c>
      <c r="AP57" s="5">
        <v>16700.3171</v>
      </c>
      <c r="AQ57">
        <v>21.843</v>
      </c>
      <c r="AR57">
        <v>1.653</v>
      </c>
      <c r="AS57" s="5">
        <v>173992.95999999999</v>
      </c>
      <c r="AT57">
        <v>0.86299999999999999</v>
      </c>
      <c r="AU57" s="5">
        <v>29616.7611</v>
      </c>
      <c r="AV57">
        <v>17.021999999999998</v>
      </c>
      <c r="AW57">
        <v>2.931</v>
      </c>
      <c r="AX57" s="5">
        <v>70170.850000000006</v>
      </c>
      <c r="AY57">
        <v>0.34799999999999998</v>
      </c>
      <c r="AZ57" s="5">
        <v>6196.6614</v>
      </c>
      <c r="BA57">
        <v>8.8309999999999995</v>
      </c>
      <c r="BB57">
        <v>1E-3</v>
      </c>
      <c r="BC57" s="5">
        <v>0</v>
      </c>
      <c r="BD57">
        <v>0</v>
      </c>
      <c r="BE57" s="5">
        <v>0</v>
      </c>
      <c r="BF57">
        <v>0</v>
      </c>
      <c r="BG57">
        <v>0</v>
      </c>
      <c r="BH57" s="5">
        <v>0</v>
      </c>
      <c r="BI57">
        <v>0</v>
      </c>
      <c r="BJ57" s="5">
        <v>0</v>
      </c>
      <c r="BK57">
        <v>0</v>
      </c>
      <c r="BL57">
        <v>0</v>
      </c>
    </row>
    <row r="58" spans="1:64">
      <c r="A58" t="s">
        <v>88</v>
      </c>
      <c r="B58" t="s">
        <v>75</v>
      </c>
      <c r="C58" t="s">
        <v>81</v>
      </c>
      <c r="D58" s="5">
        <v>20340185.719999999</v>
      </c>
      <c r="E58" s="5">
        <v>656135.02</v>
      </c>
      <c r="F58" s="5">
        <v>1226279.19</v>
      </c>
      <c r="G58">
        <v>6.03</v>
      </c>
      <c r="H58" s="5">
        <v>-65713.600000000006</v>
      </c>
      <c r="I58" s="5">
        <v>1160565.5900000001</v>
      </c>
      <c r="J58">
        <v>5.71</v>
      </c>
      <c r="K58" s="5">
        <v>2257341.2847000002</v>
      </c>
      <c r="L58">
        <v>11.098000000000001</v>
      </c>
      <c r="M58" s="5">
        <v>59393.297899999998</v>
      </c>
      <c r="N58">
        <v>2.6309999999999998</v>
      </c>
      <c r="O58">
        <v>5.1180000000000003</v>
      </c>
      <c r="P58" s="5">
        <v>5129850.4769000001</v>
      </c>
      <c r="Q58">
        <v>25.22</v>
      </c>
      <c r="R58" s="5">
        <v>147980.46</v>
      </c>
      <c r="S58">
        <v>2.8849999999999998</v>
      </c>
      <c r="T58">
        <v>12.750999999999999</v>
      </c>
      <c r="U58" s="5">
        <v>12952993.9584</v>
      </c>
      <c r="V58" s="5">
        <v>953191.8321</v>
      </c>
      <c r="W58">
        <v>7.359</v>
      </c>
      <c r="X58" s="5">
        <v>467408.56</v>
      </c>
      <c r="Y58" s="5">
        <v>247443.63389999999</v>
      </c>
      <c r="Z58">
        <v>1.2170000000000001</v>
      </c>
      <c r="AA58" s="5">
        <v>52521.944300000003</v>
      </c>
      <c r="AB58">
        <v>21.225999999999999</v>
      </c>
      <c r="AC58">
        <v>4.5259999999999998</v>
      </c>
      <c r="AD58" s="5">
        <v>155266.89000000001</v>
      </c>
      <c r="AE58">
        <v>0.76300000000000001</v>
      </c>
      <c r="AF58" s="5">
        <v>16134.196900000001</v>
      </c>
      <c r="AG58">
        <v>10.391</v>
      </c>
      <c r="AH58">
        <v>1.39</v>
      </c>
      <c r="AI58" s="5">
        <v>103438.58</v>
      </c>
      <c r="AJ58">
        <v>0.50900000000000001</v>
      </c>
      <c r="AK58" s="5">
        <v>12153.5172</v>
      </c>
      <c r="AL58">
        <v>11.75</v>
      </c>
      <c r="AM58">
        <v>1.0469999999999999</v>
      </c>
      <c r="AN58" s="5">
        <v>118912.12</v>
      </c>
      <c r="AO58">
        <v>0.58499999999999996</v>
      </c>
      <c r="AP58" s="5">
        <v>27849.197700000001</v>
      </c>
      <c r="AQ58">
        <v>23.42</v>
      </c>
      <c r="AR58">
        <v>2.4</v>
      </c>
      <c r="AS58" s="5">
        <v>199822.83</v>
      </c>
      <c r="AT58">
        <v>0.98199999999999998</v>
      </c>
      <c r="AU58" s="5">
        <v>34366.388800000001</v>
      </c>
      <c r="AV58">
        <v>17.198</v>
      </c>
      <c r="AW58">
        <v>2.9609999999999999</v>
      </c>
      <c r="AX58" s="5">
        <v>81928.27</v>
      </c>
      <c r="AY58">
        <v>0.40300000000000002</v>
      </c>
      <c r="AZ58" s="5">
        <v>8950.8529999999992</v>
      </c>
      <c r="BA58">
        <v>10.925000000000001</v>
      </c>
      <c r="BB58">
        <v>1E-3</v>
      </c>
      <c r="BC58" s="5">
        <v>0</v>
      </c>
      <c r="BD58">
        <v>0</v>
      </c>
      <c r="BE58" s="5">
        <v>0</v>
      </c>
      <c r="BF58">
        <v>0</v>
      </c>
      <c r="BG58">
        <v>0</v>
      </c>
      <c r="BH58" s="5">
        <v>0</v>
      </c>
      <c r="BI58">
        <v>0</v>
      </c>
      <c r="BJ58" s="5">
        <v>0</v>
      </c>
      <c r="BK58">
        <v>0</v>
      </c>
      <c r="BL58">
        <v>0</v>
      </c>
    </row>
    <row r="59" spans="1:64">
      <c r="C59" t="s">
        <v>80</v>
      </c>
      <c r="D59">
        <v>-0.83699999999999997</v>
      </c>
      <c r="F59">
        <v>-9.1120000000000001</v>
      </c>
      <c r="H59">
        <v>58.636000000000003</v>
      </c>
      <c r="I59">
        <v>-12.948</v>
      </c>
      <c r="K59">
        <v>0.92500000000000004</v>
      </c>
      <c r="M59">
        <v>4.0069999999999997</v>
      </c>
      <c r="P59">
        <v>11.56</v>
      </c>
      <c r="R59">
        <v>3.46</v>
      </c>
      <c r="Y59">
        <v>18.498000000000001</v>
      </c>
      <c r="AA59">
        <v>53.402000000000001</v>
      </c>
      <c r="AD59">
        <v>40.323</v>
      </c>
      <c r="AF59">
        <v>36.363</v>
      </c>
      <c r="AI59">
        <v>27.358000000000001</v>
      </c>
      <c r="AK59">
        <v>52.777000000000001</v>
      </c>
      <c r="AN59">
        <v>-35.703000000000003</v>
      </c>
      <c r="AP59">
        <v>-40.033000000000001</v>
      </c>
      <c r="AS59">
        <v>-12.926</v>
      </c>
      <c r="AU59">
        <v>-13.821</v>
      </c>
      <c r="AX59">
        <v>-14.351000000000001</v>
      </c>
      <c r="AZ59">
        <v>-30.77</v>
      </c>
      <c r="BC59">
        <v>-100</v>
      </c>
      <c r="BE59">
        <v>-100</v>
      </c>
      <c r="BH59">
        <v>-100</v>
      </c>
      <c r="BJ59">
        <v>-100</v>
      </c>
    </row>
    <row r="60" spans="1:64">
      <c r="C60" t="s">
        <v>83</v>
      </c>
      <c r="D60" s="5">
        <v>14220022.77</v>
      </c>
      <c r="E60" s="5">
        <v>458710.41</v>
      </c>
      <c r="F60" s="5">
        <v>1070198.8500000001</v>
      </c>
      <c r="G60">
        <v>7.53</v>
      </c>
      <c r="H60" s="5">
        <v>-30062.55</v>
      </c>
      <c r="I60" s="5">
        <v>1040136.31</v>
      </c>
      <c r="J60">
        <v>7.31</v>
      </c>
      <c r="K60" s="5">
        <v>1859850.3873999999</v>
      </c>
      <c r="L60">
        <v>13.079000000000001</v>
      </c>
      <c r="M60" s="5">
        <v>79159.906700000007</v>
      </c>
      <c r="N60">
        <v>4.2560000000000002</v>
      </c>
      <c r="O60">
        <v>7.6109999999999998</v>
      </c>
      <c r="P60" s="5">
        <v>599579.53099999996</v>
      </c>
      <c r="Q60">
        <v>4.2160000000000002</v>
      </c>
      <c r="R60" s="5">
        <v>55917.627999999997</v>
      </c>
      <c r="S60">
        <v>9.3260000000000005</v>
      </c>
      <c r="T60">
        <v>5.3760000000000003</v>
      </c>
      <c r="U60" s="5">
        <v>11760592.851600001</v>
      </c>
      <c r="V60" s="5">
        <v>905058.77529999998</v>
      </c>
      <c r="W60">
        <v>7.6959999999999997</v>
      </c>
      <c r="X60" s="5">
        <v>20156.14</v>
      </c>
      <c r="Y60" s="5">
        <v>199352.1875</v>
      </c>
      <c r="Z60">
        <v>1.4019999999999999</v>
      </c>
      <c r="AA60" s="5">
        <v>23134.008900000001</v>
      </c>
      <c r="AB60">
        <v>11.605</v>
      </c>
      <c r="AC60">
        <v>2.2240000000000002</v>
      </c>
      <c r="AD60" s="5">
        <v>170812.62</v>
      </c>
      <c r="AE60">
        <v>1.2010000000000001</v>
      </c>
      <c r="AF60" s="5">
        <v>14266.102199999999</v>
      </c>
      <c r="AG60">
        <v>8.3520000000000003</v>
      </c>
      <c r="AH60">
        <v>1.3720000000000001</v>
      </c>
      <c r="AI60" s="5">
        <v>106403.06</v>
      </c>
      <c r="AJ60">
        <v>0.748</v>
      </c>
      <c r="AK60" s="5">
        <v>15243.553599999999</v>
      </c>
      <c r="AL60">
        <v>14.326000000000001</v>
      </c>
      <c r="AM60">
        <v>1.466</v>
      </c>
      <c r="AN60" s="5">
        <v>120831.01</v>
      </c>
      <c r="AO60">
        <v>0.85</v>
      </c>
      <c r="AP60" s="5">
        <v>27822.673699999999</v>
      </c>
      <c r="AQ60">
        <v>23.026</v>
      </c>
      <c r="AR60">
        <v>2.6749999999999998</v>
      </c>
      <c r="AS60" s="5">
        <v>268999.40999999997</v>
      </c>
      <c r="AT60">
        <v>1.8919999999999999</v>
      </c>
      <c r="AU60" s="5">
        <v>35644.860999999997</v>
      </c>
      <c r="AV60">
        <v>13.250999999999999</v>
      </c>
      <c r="AW60">
        <v>3.427</v>
      </c>
      <c r="AX60" s="5">
        <v>101648.68</v>
      </c>
      <c r="AY60">
        <v>0.71499999999999997</v>
      </c>
      <c r="AZ60" s="5">
        <v>10360.354499999999</v>
      </c>
      <c r="BA60">
        <v>10.192</v>
      </c>
      <c r="BB60">
        <v>1E-3</v>
      </c>
      <c r="BC60" s="5">
        <v>0</v>
      </c>
      <c r="BD60">
        <v>0</v>
      </c>
      <c r="BE60" s="5">
        <v>0</v>
      </c>
      <c r="BF60">
        <v>0</v>
      </c>
      <c r="BG60">
        <v>0</v>
      </c>
      <c r="BH60" s="5">
        <v>17563.34</v>
      </c>
      <c r="BI60">
        <v>0.124</v>
      </c>
      <c r="BJ60" s="5">
        <v>3718.1693</v>
      </c>
      <c r="BK60">
        <v>21.17</v>
      </c>
      <c r="BL60">
        <v>0.35699999999999998</v>
      </c>
    </row>
    <row r="61" spans="1:64">
      <c r="A61" t="s">
        <v>87</v>
      </c>
      <c r="B61" t="s">
        <v>76</v>
      </c>
      <c r="C61" t="s">
        <v>81</v>
      </c>
      <c r="D61" s="5">
        <v>14877871.189999999</v>
      </c>
      <c r="E61" s="5">
        <v>479931.33</v>
      </c>
      <c r="F61" s="5">
        <v>1058292.69</v>
      </c>
      <c r="G61">
        <v>7.11</v>
      </c>
      <c r="H61" s="5">
        <v>-13549.49</v>
      </c>
      <c r="I61" s="5">
        <v>1044743.2</v>
      </c>
      <c r="J61">
        <v>7.02</v>
      </c>
      <c r="K61" s="5">
        <v>2075412.6634</v>
      </c>
      <c r="L61">
        <v>13.95</v>
      </c>
      <c r="M61" s="5">
        <v>74794.135500000004</v>
      </c>
      <c r="N61">
        <v>3.6040000000000001</v>
      </c>
      <c r="O61">
        <v>7.1589999999999998</v>
      </c>
      <c r="P61" s="5">
        <v>1640732.1122000001</v>
      </c>
      <c r="Q61">
        <v>11.028</v>
      </c>
      <c r="R61" s="5">
        <v>112386.4553</v>
      </c>
      <c r="S61">
        <v>6.85</v>
      </c>
      <c r="T61">
        <v>10.757</v>
      </c>
      <c r="U61" s="5">
        <v>11161726.4144</v>
      </c>
      <c r="V61" s="5">
        <v>857562.60919999995</v>
      </c>
      <c r="W61">
        <v>7.6829999999999998</v>
      </c>
      <c r="X61" s="5">
        <v>39809.269999999997</v>
      </c>
      <c r="Y61" s="5">
        <v>166645.75889999999</v>
      </c>
      <c r="Z61">
        <v>1.1200000000000001</v>
      </c>
      <c r="AA61" s="5">
        <v>16649.900799999999</v>
      </c>
      <c r="AB61">
        <v>9.9909999999999997</v>
      </c>
      <c r="AC61">
        <v>1.5940000000000001</v>
      </c>
      <c r="AD61" s="5">
        <v>23474.99</v>
      </c>
      <c r="AE61">
        <v>0.158</v>
      </c>
      <c r="AF61" s="5">
        <v>5109.7727999999997</v>
      </c>
      <c r="AG61">
        <v>21.766999999999999</v>
      </c>
      <c r="AH61">
        <v>0.48899999999999999</v>
      </c>
      <c r="AI61" s="5">
        <v>64100.12</v>
      </c>
      <c r="AJ61">
        <v>0.43099999999999999</v>
      </c>
      <c r="AK61" s="5">
        <v>6295.6661000000004</v>
      </c>
      <c r="AL61">
        <v>9.8219999999999992</v>
      </c>
      <c r="AM61">
        <v>0.60299999999999998</v>
      </c>
      <c r="AN61" s="5">
        <v>132937</v>
      </c>
      <c r="AO61">
        <v>0.89400000000000002</v>
      </c>
      <c r="AP61" s="5">
        <v>30326.910199999998</v>
      </c>
      <c r="AQ61">
        <v>22.812999999999999</v>
      </c>
      <c r="AR61">
        <v>2.903</v>
      </c>
      <c r="AS61" s="5">
        <v>249922.05</v>
      </c>
      <c r="AT61">
        <v>1.68</v>
      </c>
      <c r="AU61" s="5">
        <v>45494.818899999998</v>
      </c>
      <c r="AV61">
        <v>18.204000000000001</v>
      </c>
      <c r="AW61">
        <v>4.3550000000000004</v>
      </c>
      <c r="AX61" s="5">
        <v>94619.42</v>
      </c>
      <c r="AY61">
        <v>0.63600000000000001</v>
      </c>
      <c r="AZ61" s="5">
        <v>9284.0444000000007</v>
      </c>
      <c r="BA61">
        <v>9.8119999999999994</v>
      </c>
      <c r="BB61">
        <v>1E-3</v>
      </c>
      <c r="BC61" s="5">
        <v>0</v>
      </c>
      <c r="BD61">
        <v>0</v>
      </c>
      <c r="BE61" s="5">
        <v>0</v>
      </c>
      <c r="BF61">
        <v>0</v>
      </c>
      <c r="BG61">
        <v>0</v>
      </c>
      <c r="BH61" s="5">
        <v>0</v>
      </c>
      <c r="BI61">
        <v>0</v>
      </c>
      <c r="BJ61" s="5">
        <v>0</v>
      </c>
      <c r="BK61">
        <v>0</v>
      </c>
      <c r="BL61">
        <v>0</v>
      </c>
    </row>
    <row r="62" spans="1:64">
      <c r="C62" t="s">
        <v>80</v>
      </c>
      <c r="D62">
        <v>-4.4219999999999997</v>
      </c>
      <c r="F62">
        <v>1.125</v>
      </c>
      <c r="H62">
        <v>121.872</v>
      </c>
      <c r="I62">
        <v>-0.441</v>
      </c>
      <c r="K62">
        <v>-10.385999999999999</v>
      </c>
      <c r="M62">
        <v>5.8369999999999997</v>
      </c>
      <c r="P62">
        <v>-63.457000000000001</v>
      </c>
      <c r="R62">
        <v>-50.244999999999997</v>
      </c>
      <c r="Y62">
        <v>19.626000000000001</v>
      </c>
      <c r="AA62">
        <v>38.944000000000003</v>
      </c>
      <c r="AD62">
        <v>627.63699999999994</v>
      </c>
      <c r="AF62">
        <v>179.19200000000001</v>
      </c>
      <c r="AI62">
        <v>65.995000000000005</v>
      </c>
      <c r="AK62">
        <v>142.12799999999999</v>
      </c>
      <c r="AN62">
        <v>-9.1069999999999993</v>
      </c>
      <c r="AP62">
        <v>-8.2569999999999997</v>
      </c>
      <c r="AS62">
        <v>7.633</v>
      </c>
      <c r="AU62">
        <v>-21.651</v>
      </c>
      <c r="AX62">
        <v>7.4290000000000003</v>
      </c>
      <c r="AZ62">
        <v>11.593</v>
      </c>
      <c r="BC62">
        <v>-100</v>
      </c>
      <c r="BE62">
        <v>-100</v>
      </c>
      <c r="BH62">
        <v>-100</v>
      </c>
      <c r="BJ62">
        <v>-100</v>
      </c>
    </row>
    <row r="63" spans="1:64">
      <c r="C63" t="s">
        <v>83</v>
      </c>
      <c r="D63" s="5">
        <v>10278331.42</v>
      </c>
      <c r="E63" s="5">
        <v>331559.08</v>
      </c>
      <c r="F63" s="5">
        <v>440889.41</v>
      </c>
      <c r="G63">
        <v>4.29</v>
      </c>
      <c r="H63" s="5">
        <v>211239.22</v>
      </c>
      <c r="I63" s="5">
        <v>652128.62</v>
      </c>
      <c r="J63">
        <v>6.34</v>
      </c>
      <c r="K63" s="5">
        <v>2063670.3602</v>
      </c>
      <c r="L63">
        <v>20.077999999999999</v>
      </c>
      <c r="M63" s="5">
        <v>79599.282200000001</v>
      </c>
      <c r="N63">
        <v>3.8570000000000002</v>
      </c>
      <c r="O63">
        <v>12.206</v>
      </c>
      <c r="P63" s="5">
        <v>1453983.1264</v>
      </c>
      <c r="Q63">
        <v>14.146000000000001</v>
      </c>
      <c r="R63" s="5">
        <v>26272.014500000001</v>
      </c>
      <c r="S63">
        <v>1.8069999999999999</v>
      </c>
      <c r="T63">
        <v>4.0289999999999999</v>
      </c>
      <c r="U63" s="5">
        <v>6760677.9334000004</v>
      </c>
      <c r="V63" s="5">
        <v>546257.32330000005</v>
      </c>
      <c r="W63">
        <v>8.08</v>
      </c>
      <c r="X63" s="5">
        <v>80090.235000000001</v>
      </c>
      <c r="Y63" s="5">
        <v>72176.964300000007</v>
      </c>
      <c r="Z63">
        <v>0.70199999999999996</v>
      </c>
      <c r="AA63" s="5">
        <v>8184.3881000000001</v>
      </c>
      <c r="AB63">
        <v>11.339</v>
      </c>
      <c r="AC63">
        <v>1.2549999999999999</v>
      </c>
      <c r="AD63" s="5">
        <v>38071.68</v>
      </c>
      <c r="AE63">
        <v>0.37</v>
      </c>
      <c r="AF63" s="5">
        <v>3051.3807999999999</v>
      </c>
      <c r="AG63">
        <v>8.0150000000000006</v>
      </c>
      <c r="AH63">
        <v>0.46800000000000003</v>
      </c>
      <c r="AI63" s="5">
        <v>12632.96</v>
      </c>
      <c r="AJ63">
        <v>0.123</v>
      </c>
      <c r="AK63" s="5">
        <v>2103.0542999999998</v>
      </c>
      <c r="AL63">
        <v>16.646999999999998</v>
      </c>
      <c r="AM63">
        <v>0.32200000000000001</v>
      </c>
      <c r="AN63" s="5">
        <v>62533.07</v>
      </c>
      <c r="AO63">
        <v>0.60799999999999998</v>
      </c>
      <c r="AP63" s="5">
        <v>13292.028899999999</v>
      </c>
      <c r="AQ63">
        <v>21.256</v>
      </c>
      <c r="AR63">
        <v>2.0379999999999998</v>
      </c>
      <c r="AS63" s="5">
        <v>149002.20000000001</v>
      </c>
      <c r="AT63">
        <v>1.45</v>
      </c>
      <c r="AU63" s="5">
        <v>24103.9205</v>
      </c>
      <c r="AV63">
        <v>16.177</v>
      </c>
      <c r="AW63">
        <v>3.6960000000000002</v>
      </c>
      <c r="AX63" s="5">
        <v>23563.9</v>
      </c>
      <c r="AY63">
        <v>0.22900000000000001</v>
      </c>
      <c r="AZ63" s="5">
        <v>2103.7503999999999</v>
      </c>
      <c r="BA63">
        <v>8.9280000000000008</v>
      </c>
      <c r="BB63">
        <v>1E-3</v>
      </c>
      <c r="BC63" s="5">
        <v>1399.65</v>
      </c>
      <c r="BD63">
        <v>1.4E-2</v>
      </c>
      <c r="BE63" s="5">
        <v>452.96350000000001</v>
      </c>
      <c r="BF63">
        <v>32.363</v>
      </c>
      <c r="BG63">
        <v>6.9000000000000006E-2</v>
      </c>
      <c r="BH63" s="5">
        <v>0</v>
      </c>
      <c r="BI63">
        <v>0</v>
      </c>
      <c r="BJ63" s="5">
        <v>0</v>
      </c>
      <c r="BK63">
        <v>0</v>
      </c>
      <c r="BL63">
        <v>0</v>
      </c>
    </row>
    <row r="64" spans="1:64">
      <c r="A64" t="s">
        <v>86</v>
      </c>
      <c r="B64" t="s">
        <v>77</v>
      </c>
      <c r="C64" t="s">
        <v>81</v>
      </c>
      <c r="D64" s="5">
        <v>13936517.970000001</v>
      </c>
      <c r="E64" s="5">
        <v>449565.1</v>
      </c>
      <c r="F64" s="5">
        <v>807699.13</v>
      </c>
      <c r="G64">
        <v>5.8</v>
      </c>
      <c r="H64" s="5">
        <v>-44531.77</v>
      </c>
      <c r="I64" s="5">
        <v>763167.36</v>
      </c>
      <c r="J64">
        <v>5.48</v>
      </c>
      <c r="K64" s="5">
        <v>2709614.3089999999</v>
      </c>
      <c r="L64">
        <v>19.443000000000001</v>
      </c>
      <c r="M64" s="5">
        <v>95396.830799999996</v>
      </c>
      <c r="N64">
        <v>3.5209999999999999</v>
      </c>
      <c r="O64">
        <v>12.5</v>
      </c>
      <c r="P64" s="5">
        <v>1915399.9691999999</v>
      </c>
      <c r="Q64">
        <v>13.744</v>
      </c>
      <c r="R64" s="5">
        <v>118350.68309999999</v>
      </c>
      <c r="S64">
        <v>6.1790000000000003</v>
      </c>
      <c r="T64">
        <v>15.507999999999999</v>
      </c>
      <c r="U64" s="5">
        <v>9311503.6918000001</v>
      </c>
      <c r="V64" s="5">
        <v>549419.84609999997</v>
      </c>
      <c r="W64">
        <v>5.9</v>
      </c>
      <c r="X64" s="5">
        <v>105508.6185</v>
      </c>
      <c r="Y64" s="5">
        <v>99890.053599999999</v>
      </c>
      <c r="Z64">
        <v>0.71699999999999997</v>
      </c>
      <c r="AA64" s="5">
        <v>11488.278</v>
      </c>
      <c r="AB64">
        <v>11.500999999999999</v>
      </c>
      <c r="AC64">
        <v>1.5049999999999999</v>
      </c>
      <c r="AD64" s="5">
        <v>19276.810000000001</v>
      </c>
      <c r="AE64">
        <v>0.13800000000000001</v>
      </c>
      <c r="AF64" s="5">
        <v>2166.6149</v>
      </c>
      <c r="AG64">
        <v>11.239000000000001</v>
      </c>
      <c r="AH64">
        <v>0.28399999999999997</v>
      </c>
      <c r="AI64" s="5">
        <v>11227.24</v>
      </c>
      <c r="AJ64">
        <v>8.1000000000000003E-2</v>
      </c>
      <c r="AK64" s="5">
        <v>1473.1485</v>
      </c>
      <c r="AL64">
        <v>13.121</v>
      </c>
      <c r="AM64">
        <v>0.193</v>
      </c>
      <c r="AN64" s="5">
        <v>51004.57</v>
      </c>
      <c r="AO64">
        <v>0.36599999999999999</v>
      </c>
      <c r="AP64" s="5">
        <v>9793.5946999999996</v>
      </c>
      <c r="AQ64">
        <v>19.201000000000001</v>
      </c>
      <c r="AR64">
        <v>1.2829999999999999</v>
      </c>
      <c r="AS64" s="5">
        <v>203218.16</v>
      </c>
      <c r="AT64">
        <v>1.458</v>
      </c>
      <c r="AU64" s="5">
        <v>32710.2032</v>
      </c>
      <c r="AV64">
        <v>16.096</v>
      </c>
      <c r="AW64">
        <v>4.2859999999999996</v>
      </c>
      <c r="AX64" s="5">
        <v>58966.93</v>
      </c>
      <c r="AY64">
        <v>0.42299999999999999</v>
      </c>
      <c r="AZ64" s="5">
        <v>3239.0219999999999</v>
      </c>
      <c r="BA64">
        <v>5.4930000000000003</v>
      </c>
      <c r="BB64">
        <v>1E-3</v>
      </c>
      <c r="BC64" s="5">
        <v>0</v>
      </c>
      <c r="BD64">
        <v>0</v>
      </c>
      <c r="BE64" s="5">
        <v>0</v>
      </c>
      <c r="BF64">
        <v>0</v>
      </c>
      <c r="BG64">
        <v>0</v>
      </c>
      <c r="BH64" s="5">
        <v>0</v>
      </c>
      <c r="BI64">
        <v>0</v>
      </c>
      <c r="BJ64" s="5">
        <v>0</v>
      </c>
      <c r="BK64">
        <v>0</v>
      </c>
      <c r="BL64">
        <v>0</v>
      </c>
    </row>
    <row r="65" spans="1:64">
      <c r="C65" t="s">
        <v>80</v>
      </c>
      <c r="D65">
        <v>-26.248999999999999</v>
      </c>
      <c r="F65">
        <v>-45.414000000000001</v>
      </c>
      <c r="H65">
        <v>-574.35599999999999</v>
      </c>
      <c r="I65">
        <v>-14.55</v>
      </c>
      <c r="K65">
        <v>-23.838999999999999</v>
      </c>
      <c r="M65">
        <v>-16.559999999999999</v>
      </c>
      <c r="P65">
        <v>-24.09</v>
      </c>
      <c r="R65">
        <v>-77.802000000000007</v>
      </c>
      <c r="Y65">
        <v>-27.744</v>
      </c>
      <c r="AA65">
        <v>-28.759</v>
      </c>
      <c r="AD65">
        <v>97.5</v>
      </c>
      <c r="AF65">
        <v>40.835999999999999</v>
      </c>
      <c r="AI65">
        <v>12.521000000000001</v>
      </c>
      <c r="AK65">
        <v>42.759</v>
      </c>
      <c r="AN65">
        <v>22.603000000000002</v>
      </c>
      <c r="AP65">
        <v>35.722000000000001</v>
      </c>
      <c r="AS65">
        <v>-26.678999999999998</v>
      </c>
      <c r="AU65">
        <v>-26.311</v>
      </c>
      <c r="AX65">
        <v>-60.039000000000001</v>
      </c>
      <c r="AZ65">
        <v>-35.049999999999997</v>
      </c>
      <c r="BC65">
        <v>-100</v>
      </c>
      <c r="BE65">
        <v>-100</v>
      </c>
      <c r="BH65">
        <v>-100</v>
      </c>
      <c r="BJ65">
        <v>-100</v>
      </c>
    </row>
    <row r="66" spans="1:64">
      <c r="C66" t="s">
        <v>83</v>
      </c>
      <c r="D66" s="5">
        <v>22333158.170000002</v>
      </c>
      <c r="E66" s="5">
        <v>720424.46</v>
      </c>
      <c r="F66" s="5">
        <v>1285667.1599999999</v>
      </c>
      <c r="G66">
        <v>5.76</v>
      </c>
      <c r="H66" s="5">
        <v>70126.87</v>
      </c>
      <c r="I66" s="5">
        <v>1355794.03</v>
      </c>
      <c r="J66">
        <v>6.07</v>
      </c>
      <c r="K66" s="5">
        <v>2386588.9693999998</v>
      </c>
      <c r="L66">
        <v>10.686</v>
      </c>
      <c r="M66" s="5">
        <v>118976.2255</v>
      </c>
      <c r="N66">
        <v>4.9850000000000003</v>
      </c>
      <c r="O66">
        <v>8.7750000000000004</v>
      </c>
      <c r="P66" s="5">
        <v>5072163.1904999996</v>
      </c>
      <c r="Q66">
        <v>22.710999999999999</v>
      </c>
      <c r="R66" s="5">
        <v>100963.4727</v>
      </c>
      <c r="S66">
        <v>1.9910000000000001</v>
      </c>
      <c r="T66">
        <v>7.4470000000000001</v>
      </c>
      <c r="U66" s="5">
        <v>14874406.0101</v>
      </c>
      <c r="V66" s="5">
        <v>1135854.3318</v>
      </c>
      <c r="W66">
        <v>7.6360000000000001</v>
      </c>
      <c r="X66" s="5">
        <v>25638.799999999999</v>
      </c>
      <c r="Y66" s="5">
        <v>153135.66959999999</v>
      </c>
      <c r="Z66">
        <v>0.68600000000000005</v>
      </c>
      <c r="AA66" s="5">
        <v>13522.777</v>
      </c>
      <c r="AB66">
        <v>8.8309999999999995</v>
      </c>
      <c r="AC66">
        <v>0.997</v>
      </c>
      <c r="AD66" s="5">
        <v>116515.51</v>
      </c>
      <c r="AE66">
        <v>0.52200000000000002</v>
      </c>
      <c r="AF66" s="5">
        <v>9759.8394000000008</v>
      </c>
      <c r="AG66">
        <v>8.3759999999999994</v>
      </c>
      <c r="AH66">
        <v>0.72</v>
      </c>
      <c r="AI66" s="5">
        <v>0</v>
      </c>
      <c r="AJ66">
        <v>0</v>
      </c>
      <c r="AK66" s="5">
        <v>0</v>
      </c>
      <c r="AL66">
        <v>0</v>
      </c>
      <c r="AM66">
        <v>0</v>
      </c>
      <c r="AN66" s="5">
        <v>0</v>
      </c>
      <c r="AO66">
        <v>0</v>
      </c>
      <c r="AP66" s="5">
        <v>0</v>
      </c>
      <c r="AQ66">
        <v>0</v>
      </c>
      <c r="AR66">
        <v>0</v>
      </c>
      <c r="AS66" s="5">
        <v>0</v>
      </c>
      <c r="AT66">
        <v>0</v>
      </c>
      <c r="AU66" s="5">
        <v>0</v>
      </c>
      <c r="AV66">
        <v>0</v>
      </c>
      <c r="AW66">
        <v>0</v>
      </c>
      <c r="AX66" s="5">
        <v>0</v>
      </c>
      <c r="AY66">
        <v>0</v>
      </c>
      <c r="AZ66" s="5">
        <v>0</v>
      </c>
      <c r="BA66">
        <v>0</v>
      </c>
      <c r="BB66">
        <v>0</v>
      </c>
      <c r="BC66" s="5">
        <v>0</v>
      </c>
      <c r="BD66">
        <v>0</v>
      </c>
      <c r="BE66" s="5">
        <v>0</v>
      </c>
      <c r="BF66">
        <v>0</v>
      </c>
      <c r="BG66">
        <v>0</v>
      </c>
      <c r="BH66" s="5">
        <v>0</v>
      </c>
      <c r="BI66">
        <v>0</v>
      </c>
      <c r="BJ66" s="5">
        <v>0</v>
      </c>
      <c r="BK66">
        <v>0</v>
      </c>
      <c r="BL66">
        <v>0</v>
      </c>
    </row>
    <row r="67" spans="1:64">
      <c r="A67" t="s">
        <v>85</v>
      </c>
      <c r="B67" t="s">
        <v>78</v>
      </c>
      <c r="C67" t="s">
        <v>81</v>
      </c>
      <c r="D67" s="5">
        <v>21574462.109999999</v>
      </c>
      <c r="E67" s="5">
        <v>695950.39</v>
      </c>
      <c r="F67" s="5">
        <v>1308141.27</v>
      </c>
      <c r="G67">
        <v>6.06</v>
      </c>
      <c r="H67" s="5">
        <v>-7551.43</v>
      </c>
      <c r="I67" s="5">
        <v>1300589.8400000001</v>
      </c>
      <c r="J67">
        <v>6.03</v>
      </c>
      <c r="K67" s="5">
        <v>3764303.5397000001</v>
      </c>
      <c r="L67">
        <v>17.448</v>
      </c>
      <c r="M67" s="5">
        <v>139911.80549999999</v>
      </c>
      <c r="N67">
        <v>3.7170000000000001</v>
      </c>
      <c r="O67">
        <v>10.757999999999999</v>
      </c>
      <c r="P67" s="5">
        <v>2808074.9559999998</v>
      </c>
      <c r="Q67">
        <v>13.016</v>
      </c>
      <c r="R67" s="5">
        <v>179568.6747</v>
      </c>
      <c r="S67">
        <v>6.3949999999999996</v>
      </c>
      <c r="T67">
        <v>13.807</v>
      </c>
      <c r="U67" s="5">
        <v>15002083.6143</v>
      </c>
      <c r="V67" s="5">
        <v>981109.35979999998</v>
      </c>
      <c r="W67">
        <v>6.54</v>
      </c>
      <c r="X67" s="5">
        <v>44945.599999999999</v>
      </c>
      <c r="Y67" s="5">
        <v>90040.294599999994</v>
      </c>
      <c r="Z67">
        <v>0.41699999999999998</v>
      </c>
      <c r="AA67" s="5">
        <v>8288.4601000000002</v>
      </c>
      <c r="AB67">
        <v>9.2050000000000001</v>
      </c>
      <c r="AC67">
        <v>0.63700000000000001</v>
      </c>
      <c r="AD67" s="5">
        <v>44397.77</v>
      </c>
      <c r="AE67">
        <v>0.20599999999999999</v>
      </c>
      <c r="AF67" s="5">
        <v>5005.9548999999997</v>
      </c>
      <c r="AG67">
        <v>11.275</v>
      </c>
      <c r="AH67">
        <v>0.38500000000000001</v>
      </c>
      <c r="AI67" s="5">
        <v>0</v>
      </c>
      <c r="AJ67">
        <v>0</v>
      </c>
      <c r="AK67" s="5">
        <v>0</v>
      </c>
      <c r="AL67">
        <v>0</v>
      </c>
      <c r="AM67">
        <v>0</v>
      </c>
      <c r="AN67" s="5">
        <v>0</v>
      </c>
      <c r="AO67">
        <v>0</v>
      </c>
      <c r="AP67" s="5">
        <v>0</v>
      </c>
      <c r="AQ67">
        <v>0</v>
      </c>
      <c r="AR67">
        <v>0</v>
      </c>
      <c r="AS67" s="5">
        <v>0</v>
      </c>
      <c r="AT67">
        <v>0</v>
      </c>
      <c r="AU67" s="5">
        <v>0</v>
      </c>
      <c r="AV67">
        <v>0</v>
      </c>
      <c r="AW67">
        <v>0</v>
      </c>
      <c r="AX67" s="5">
        <v>0</v>
      </c>
      <c r="AY67">
        <v>0</v>
      </c>
      <c r="AZ67" s="5">
        <v>0</v>
      </c>
      <c r="BA67">
        <v>0</v>
      </c>
      <c r="BB67">
        <v>0</v>
      </c>
      <c r="BC67" s="5">
        <v>0</v>
      </c>
      <c r="BD67">
        <v>0</v>
      </c>
      <c r="BE67" s="5">
        <v>0</v>
      </c>
      <c r="BF67">
        <v>0</v>
      </c>
      <c r="BG67">
        <v>0</v>
      </c>
      <c r="BH67" s="5">
        <v>0</v>
      </c>
      <c r="BI67">
        <v>0</v>
      </c>
      <c r="BJ67" s="5">
        <v>0</v>
      </c>
      <c r="BK67">
        <v>0</v>
      </c>
      <c r="BL67">
        <v>0</v>
      </c>
    </row>
    <row r="68" spans="1:64">
      <c r="C68" t="s">
        <v>80</v>
      </c>
      <c r="D68">
        <v>3.5169999999999999</v>
      </c>
      <c r="F68">
        <v>-1.718</v>
      </c>
      <c r="H68" t="s">
        <v>84</v>
      </c>
      <c r="I68">
        <v>4.2450000000000001</v>
      </c>
      <c r="K68">
        <v>-36.598999999999997</v>
      </c>
      <c r="M68">
        <v>-14.962999999999999</v>
      </c>
      <c r="P68">
        <v>80.628</v>
      </c>
      <c r="R68">
        <v>-43.774000000000001</v>
      </c>
      <c r="Y68">
        <v>70.075000000000003</v>
      </c>
      <c r="AA68">
        <v>63.152000000000001</v>
      </c>
      <c r="AD68">
        <v>162.43600000000001</v>
      </c>
      <c r="AF68">
        <v>94.965000000000003</v>
      </c>
      <c r="AI68">
        <v>-100</v>
      </c>
      <c r="AK68">
        <v>-100</v>
      </c>
      <c r="AN68">
        <v>-100</v>
      </c>
      <c r="AP68">
        <v>-100</v>
      </c>
      <c r="AS68">
        <v>-100</v>
      </c>
      <c r="AU68">
        <v>-100</v>
      </c>
      <c r="AX68">
        <v>-100</v>
      </c>
      <c r="AZ68">
        <v>-100</v>
      </c>
      <c r="BC68">
        <v>-100</v>
      </c>
      <c r="BE68">
        <v>-100</v>
      </c>
      <c r="BH68">
        <v>-100</v>
      </c>
      <c r="BJ68">
        <v>-100</v>
      </c>
    </row>
    <row r="69" spans="1:64">
      <c r="C69" t="s">
        <v>83</v>
      </c>
      <c r="D69" s="5">
        <v>33527096.34</v>
      </c>
      <c r="E69" s="5">
        <v>1081519.24</v>
      </c>
      <c r="F69" s="5">
        <v>2788442.4</v>
      </c>
      <c r="G69">
        <v>8.32</v>
      </c>
      <c r="H69" s="5">
        <v>135002.34</v>
      </c>
      <c r="I69" s="5">
        <v>2923444.74</v>
      </c>
      <c r="J69">
        <v>8.7200000000000006</v>
      </c>
      <c r="K69" s="5">
        <v>4653091.0641000001</v>
      </c>
      <c r="L69">
        <v>13.879</v>
      </c>
      <c r="M69" s="5">
        <v>200857.81820000001</v>
      </c>
      <c r="N69">
        <v>4.3170000000000002</v>
      </c>
      <c r="O69">
        <v>6.8710000000000004</v>
      </c>
      <c r="P69" s="5">
        <v>3580621.4548999998</v>
      </c>
      <c r="Q69">
        <v>10.68</v>
      </c>
      <c r="R69" s="5">
        <v>286564.04369999998</v>
      </c>
      <c r="S69">
        <v>8.0030000000000001</v>
      </c>
      <c r="T69">
        <v>9.8019999999999996</v>
      </c>
      <c r="U69" s="5">
        <v>25293383.820999999</v>
      </c>
      <c r="V69" s="5">
        <v>2436022.8780999999</v>
      </c>
      <c r="W69">
        <v>9.6310000000000002</v>
      </c>
      <c r="X69" s="5">
        <v>40283.800000000003</v>
      </c>
      <c r="Y69" s="5">
        <v>734830.82140000002</v>
      </c>
      <c r="Z69">
        <v>2.1920000000000002</v>
      </c>
      <c r="AA69" s="5">
        <v>207764.7034</v>
      </c>
      <c r="AB69">
        <v>28.274000000000001</v>
      </c>
      <c r="AC69">
        <v>7.1070000000000002</v>
      </c>
      <c r="AD69" s="5">
        <v>588511.9</v>
      </c>
      <c r="AE69">
        <v>1.7549999999999999</v>
      </c>
      <c r="AF69" s="5">
        <v>48387.367400000003</v>
      </c>
      <c r="AG69">
        <v>8.2219999999999995</v>
      </c>
      <c r="AH69">
        <v>1.655</v>
      </c>
      <c r="AI69" s="5">
        <v>224913.31</v>
      </c>
      <c r="AJ69">
        <v>0.67100000000000004</v>
      </c>
      <c r="AK69" s="5">
        <v>32966.144800000002</v>
      </c>
      <c r="AL69">
        <v>14.657</v>
      </c>
      <c r="AM69">
        <v>1.1279999999999999</v>
      </c>
      <c r="AN69" s="5">
        <v>194567.94</v>
      </c>
      <c r="AO69">
        <v>0.57999999999999996</v>
      </c>
      <c r="AP69" s="5">
        <v>44245.471799999999</v>
      </c>
      <c r="AQ69">
        <v>22.74</v>
      </c>
      <c r="AR69">
        <v>1.5129999999999999</v>
      </c>
      <c r="AS69" s="5">
        <v>523392.03</v>
      </c>
      <c r="AT69">
        <v>1.5609999999999999</v>
      </c>
      <c r="AU69" s="5">
        <v>73820.977799999993</v>
      </c>
      <c r="AV69">
        <v>14.103999999999999</v>
      </c>
      <c r="AW69">
        <v>2.5249999999999999</v>
      </c>
      <c r="AX69" s="5">
        <v>91865.47</v>
      </c>
      <c r="AY69">
        <v>0.27400000000000002</v>
      </c>
      <c r="AZ69" s="5">
        <v>9543.6471999999994</v>
      </c>
      <c r="BA69">
        <v>10.388999999999999</v>
      </c>
      <c r="BB69">
        <v>0</v>
      </c>
      <c r="BC69" s="5">
        <v>34451.21</v>
      </c>
      <c r="BD69">
        <v>0.10299999999999999</v>
      </c>
      <c r="BE69" s="5">
        <v>2410.3184999999999</v>
      </c>
      <c r="BF69">
        <v>6.9960000000000004</v>
      </c>
      <c r="BG69">
        <v>8.2000000000000003E-2</v>
      </c>
      <c r="BH69" s="5">
        <v>23053.81</v>
      </c>
      <c r="BI69">
        <v>6.9000000000000006E-2</v>
      </c>
      <c r="BJ69" s="5">
        <v>4151.5164999999997</v>
      </c>
      <c r="BK69">
        <v>18.007999999999999</v>
      </c>
      <c r="BL69">
        <v>0.14199999999999999</v>
      </c>
    </row>
    <row r="70" spans="1:64">
      <c r="A70" t="s">
        <v>82</v>
      </c>
      <c r="B70" t="s">
        <v>79</v>
      </c>
      <c r="C70" t="s">
        <v>81</v>
      </c>
      <c r="D70" s="5">
        <v>36039089.159999996</v>
      </c>
      <c r="E70" s="5">
        <v>1162551.26</v>
      </c>
      <c r="F70" s="5">
        <v>2560199.2799999998</v>
      </c>
      <c r="G70">
        <v>7.1</v>
      </c>
      <c r="H70" s="5">
        <v>95238.62</v>
      </c>
      <c r="I70" s="5">
        <v>2655437.9</v>
      </c>
      <c r="J70">
        <v>7.37</v>
      </c>
      <c r="K70" s="5">
        <v>5164044.0723999999</v>
      </c>
      <c r="L70">
        <v>14.329000000000001</v>
      </c>
      <c r="M70" s="5">
        <v>163051.8003</v>
      </c>
      <c r="N70">
        <v>3.157</v>
      </c>
      <c r="O70">
        <v>6.14</v>
      </c>
      <c r="P70" s="5">
        <v>7095686.5554</v>
      </c>
      <c r="Q70">
        <v>19.689</v>
      </c>
      <c r="R70" s="5">
        <v>177197.399</v>
      </c>
      <c r="S70">
        <v>2.4969999999999999</v>
      </c>
      <c r="T70">
        <v>6.673</v>
      </c>
      <c r="U70" s="5">
        <v>23779358.532200001</v>
      </c>
      <c r="V70" s="5">
        <v>2315188.7006999999</v>
      </c>
      <c r="W70">
        <v>9.7360000000000007</v>
      </c>
      <c r="X70" s="5">
        <v>182204.58</v>
      </c>
      <c r="Y70" s="5">
        <v>796920.72320000001</v>
      </c>
      <c r="Z70">
        <v>2.2109999999999999</v>
      </c>
      <c r="AA70" s="5">
        <v>240633.65220000001</v>
      </c>
      <c r="AB70">
        <v>30.195</v>
      </c>
      <c r="AC70">
        <v>9.0619999999999994</v>
      </c>
      <c r="AD70" s="5">
        <v>163386.82</v>
      </c>
      <c r="AE70">
        <v>0.45300000000000001</v>
      </c>
      <c r="AF70" s="5">
        <v>17649.9653</v>
      </c>
      <c r="AG70">
        <v>10.803000000000001</v>
      </c>
      <c r="AH70">
        <v>0.66500000000000004</v>
      </c>
      <c r="AI70" s="5">
        <v>104259.1</v>
      </c>
      <c r="AJ70">
        <v>0.28899999999999998</v>
      </c>
      <c r="AK70" s="5">
        <v>10351.8277</v>
      </c>
      <c r="AL70">
        <v>9.9290000000000003</v>
      </c>
      <c r="AM70">
        <v>0.39</v>
      </c>
      <c r="AN70" s="5">
        <v>270411.92</v>
      </c>
      <c r="AO70">
        <v>0.75</v>
      </c>
      <c r="AP70" s="5">
        <v>63235.711799999997</v>
      </c>
      <c r="AQ70">
        <v>23.385000000000002</v>
      </c>
      <c r="AR70">
        <v>2.3809999999999998</v>
      </c>
      <c r="AS70" s="5">
        <v>724113.58</v>
      </c>
      <c r="AT70">
        <v>2.0089999999999999</v>
      </c>
      <c r="AU70" s="5">
        <v>125983.9132</v>
      </c>
      <c r="AV70">
        <v>17.398</v>
      </c>
      <c r="AW70">
        <v>4.7439999999999998</v>
      </c>
      <c r="AX70" s="5">
        <v>138381.54</v>
      </c>
      <c r="AY70">
        <v>0.38400000000000001</v>
      </c>
      <c r="AZ70" s="5">
        <v>15939.361000000001</v>
      </c>
      <c r="BA70">
        <v>11.518000000000001</v>
      </c>
      <c r="BB70">
        <v>0</v>
      </c>
      <c r="BC70" s="5">
        <v>31360.7</v>
      </c>
      <c r="BD70">
        <v>8.6999999999999994E-2</v>
      </c>
      <c r="BE70" s="5">
        <v>3144.2831000000001</v>
      </c>
      <c r="BF70">
        <v>10.026</v>
      </c>
      <c r="BG70">
        <v>0.11799999999999999</v>
      </c>
      <c r="BH70" s="5">
        <v>0</v>
      </c>
      <c r="BI70">
        <v>0</v>
      </c>
      <c r="BJ70" s="5">
        <v>0</v>
      </c>
      <c r="BK70">
        <v>0</v>
      </c>
      <c r="BL70">
        <v>0</v>
      </c>
    </row>
    <row r="71" spans="1:64">
      <c r="C71" t="s">
        <v>80</v>
      </c>
      <c r="D71">
        <v>-6.97</v>
      </c>
      <c r="F71">
        <v>8.9149999999999991</v>
      </c>
      <c r="H71">
        <v>41.752000000000002</v>
      </c>
      <c r="I71">
        <v>10.093</v>
      </c>
      <c r="K71">
        <v>-9.8940000000000001</v>
      </c>
      <c r="M71">
        <v>23.187000000000001</v>
      </c>
      <c r="P71">
        <v>-49.537999999999997</v>
      </c>
      <c r="R71">
        <v>61.72</v>
      </c>
      <c r="Y71">
        <v>-7.7910000000000004</v>
      </c>
      <c r="AA71">
        <v>-13.659000000000001</v>
      </c>
      <c r="AD71">
        <v>260.19499999999999</v>
      </c>
      <c r="AF71">
        <v>174.15</v>
      </c>
      <c r="AI71">
        <v>115.72499999999999</v>
      </c>
      <c r="AK71">
        <v>218.45699999999999</v>
      </c>
      <c r="AN71">
        <v>-28.047999999999998</v>
      </c>
      <c r="AP71">
        <v>-30.030999999999999</v>
      </c>
      <c r="AS71">
        <v>-27.72</v>
      </c>
      <c r="AU71">
        <v>-41.404000000000003</v>
      </c>
      <c r="AX71">
        <v>-33.613999999999997</v>
      </c>
      <c r="AZ71">
        <v>-40.125</v>
      </c>
      <c r="BC71">
        <v>9.8550000000000004</v>
      </c>
      <c r="BE71">
        <v>-23.343</v>
      </c>
      <c r="BH71">
        <v>-100</v>
      </c>
      <c r="BJ71">
        <v>-100</v>
      </c>
    </row>
    <row r="73" spans="1:64">
      <c r="C73" t="s">
        <v>130</v>
      </c>
      <c r="D73" s="5">
        <f>SUM(D3,D6,D9,D12,D15,D18,D21,D24,D27,D30,D33,D36,D39,D42,D45,D48,D51,D54,D57,D60,D63,D66,D69)</f>
        <v>654945430.39999998</v>
      </c>
    </row>
    <row r="74" spans="1:64">
      <c r="C74" t="s">
        <v>131</v>
      </c>
      <c r="D74" s="5">
        <f>SUM(D4,D7,D10,D13,D16,D19,D22,D25,D28,D31,D34,D37,D40,D43,D46,D49,D52,D55,D58,D61,D64,D67,D70)</f>
        <v>635462752.36000001</v>
      </c>
    </row>
    <row r="75" spans="1:64">
      <c r="C75" s="7"/>
      <c r="D75" s="7"/>
    </row>
    <row r="76" spans="1:64">
      <c r="C76">
        <v>2018</v>
      </c>
    </row>
    <row r="77" spans="1:64">
      <c r="C77" t="s">
        <v>132</v>
      </c>
      <c r="D77" s="1">
        <v>1570284.3016000022</v>
      </c>
      <c r="E77" s="2">
        <f>D77/$D$73</f>
        <v>2.3975803612233315E-3</v>
      </c>
    </row>
    <row r="78" spans="1:64">
      <c r="C78" t="s">
        <v>133</v>
      </c>
      <c r="D78" s="1">
        <v>292642.98849999998</v>
      </c>
      <c r="E78" s="2">
        <f t="shared" ref="E78:E82" si="0">D78/$D$73</f>
        <v>4.4682041421568791E-4</v>
      </c>
    </row>
    <row r="79" spans="1:64">
      <c r="C79" t="s">
        <v>134</v>
      </c>
      <c r="D79" s="1">
        <v>642810.10690000001</v>
      </c>
      <c r="E79" s="2">
        <f t="shared" si="0"/>
        <v>9.8147124487518223E-4</v>
      </c>
    </row>
    <row r="80" spans="1:64">
      <c r="C80" t="s">
        <v>135</v>
      </c>
      <c r="D80" s="1">
        <v>198640.4112</v>
      </c>
      <c r="E80" s="2">
        <f t="shared" si="0"/>
        <v>3.0329307142227526E-4</v>
      </c>
    </row>
    <row r="81" spans="3:5">
      <c r="C81">
        <v>2017</v>
      </c>
      <c r="D81" s="1"/>
    </row>
    <row r="82" spans="3:5">
      <c r="C82" t="s">
        <v>132</v>
      </c>
      <c r="D82" s="1">
        <v>-853714.63779999921</v>
      </c>
      <c r="E82" s="2">
        <f>D82/$D$74</f>
        <v>-1.3434534669883467E-3</v>
      </c>
    </row>
    <row r="83" spans="3:5">
      <c r="C83" t="s">
        <v>133</v>
      </c>
      <c r="D83" s="1">
        <v>727118.76419999986</v>
      </c>
      <c r="E83" s="2">
        <f t="shared" ref="E83:E85" si="1">D83/$D$74</f>
        <v>1.1442350657054328E-3</v>
      </c>
    </row>
    <row r="84" spans="3:5">
      <c r="C84" t="s">
        <v>134</v>
      </c>
      <c r="D84" s="1">
        <v>927737.42360000021</v>
      </c>
      <c r="E84" s="2">
        <f t="shared" si="1"/>
        <v>1.4599398944384104E-3</v>
      </c>
    </row>
    <row r="85" spans="3:5">
      <c r="C85" t="s">
        <v>135</v>
      </c>
      <c r="D85" s="1">
        <v>25907.924299999981</v>
      </c>
      <c r="E85" s="2">
        <f t="shared" si="1"/>
        <v>4.077016977593475E-5</v>
      </c>
    </row>
  </sheetData>
  <sheetProtection formatCells="0" formatColumns="0" formatRows="0" insertColumns="0" insertRows="0" insertHyperlinks="0" deleteColumns="0" deleteRows="0" sort="0" autoFilter="0" pivotTables="0"/>
  <mergeCells count="12">
    <mergeCell ref="C75:D75"/>
    <mergeCell ref="BH1:BL1"/>
    <mergeCell ref="AI1:AM1"/>
    <mergeCell ref="AN1:AR1"/>
    <mergeCell ref="AS1:AW1"/>
    <mergeCell ref="AX1:BB1"/>
    <mergeCell ref="BC1:BG1"/>
    <mergeCell ref="K1:O1"/>
    <mergeCell ref="P1:T1"/>
    <mergeCell ref="U1:W1"/>
    <mergeCell ref="Y1:AC1"/>
    <mergeCell ref="AD1:AH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K66"/>
  <sheetViews>
    <sheetView topLeftCell="A58" workbookViewId="0">
      <selection activeCell="J64" sqref="J64"/>
    </sheetView>
  </sheetViews>
  <sheetFormatPr defaultRowHeight="15"/>
  <cols>
    <col min="2" max="2" width="31.28515625" bestFit="1" customWidth="1"/>
    <col min="3" max="3" width="14.28515625" style="1" bestFit="1" customWidth="1"/>
    <col min="9" max="9" width="31.28515625" bestFit="1" customWidth="1"/>
    <col min="10" max="10" width="14.28515625" style="3" bestFit="1" customWidth="1"/>
    <col min="11" max="11" width="9.140625" style="2"/>
  </cols>
  <sheetData>
    <row r="1" spans="1:11">
      <c r="A1" t="s">
        <v>0</v>
      </c>
      <c r="B1" t="s">
        <v>58</v>
      </c>
      <c r="H1" t="s">
        <v>0</v>
      </c>
      <c r="I1" t="s">
        <v>58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s="1" t="s">
        <v>7</v>
      </c>
      <c r="D4" t="s">
        <v>8</v>
      </c>
      <c r="H4" t="s">
        <v>5</v>
      </c>
      <c r="I4" t="s">
        <v>6</v>
      </c>
      <c r="J4" s="3" t="s">
        <v>7</v>
      </c>
      <c r="K4" s="2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 s="1">
        <v>15431720.479599999</v>
      </c>
      <c r="I6" t="s">
        <v>10</v>
      </c>
      <c r="J6" s="3">
        <v>16717189.168199999</v>
      </c>
    </row>
    <row r="7" spans="1:11">
      <c r="B7" t="s">
        <v>11</v>
      </c>
      <c r="C7" s="1">
        <v>116092</v>
      </c>
      <c r="I7" t="s">
        <v>11</v>
      </c>
      <c r="J7" s="3">
        <v>180403</v>
      </c>
    </row>
    <row r="8" spans="1:11">
      <c r="B8" t="s">
        <v>12</v>
      </c>
      <c r="C8" s="1">
        <v>14501270.1635</v>
      </c>
      <c r="I8" t="s">
        <v>12</v>
      </c>
      <c r="J8" s="3">
        <v>16116326.241699999</v>
      </c>
    </row>
    <row r="9" spans="1:11">
      <c r="B9" t="s">
        <v>13</v>
      </c>
      <c r="C9" s="1">
        <v>1046542.3161000001</v>
      </c>
      <c r="I9" t="s">
        <v>13</v>
      </c>
      <c r="J9" s="3">
        <v>781265.92649999994</v>
      </c>
    </row>
    <row r="10" spans="1:11">
      <c r="B10" t="s">
        <v>14</v>
      </c>
      <c r="C10" s="1">
        <v>930450.31610000005</v>
      </c>
      <c r="I10" t="s">
        <v>14</v>
      </c>
      <c r="J10" s="3">
        <v>600862.92649999994</v>
      </c>
      <c r="K10" s="2">
        <f>J10/J6</f>
        <v>3.5942820318321314E-2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 s="1">
        <v>15029622.85</v>
      </c>
      <c r="H16">
        <v>4000</v>
      </c>
      <c r="I16" t="s">
        <v>17</v>
      </c>
      <c r="J16" s="3">
        <v>16216330.83</v>
      </c>
    </row>
    <row r="17" spans="1:10">
      <c r="A17">
        <v>4000020</v>
      </c>
      <c r="B17" t="s">
        <v>18</v>
      </c>
      <c r="C17" s="1">
        <v>401888.6</v>
      </c>
      <c r="H17">
        <v>4000020</v>
      </c>
      <c r="I17" t="s">
        <v>18</v>
      </c>
      <c r="J17" s="3">
        <v>500858.32</v>
      </c>
    </row>
    <row r="18" spans="1:10">
      <c r="A18">
        <v>4000040</v>
      </c>
      <c r="B18" t="s">
        <v>19</v>
      </c>
      <c r="C18" s="1">
        <v>116091.9</v>
      </c>
      <c r="H18">
        <v>4000040</v>
      </c>
      <c r="I18" t="s">
        <v>19</v>
      </c>
      <c r="J18" s="3">
        <v>180403.44</v>
      </c>
    </row>
    <row r="19" spans="1:10">
      <c r="A19">
        <v>4020025</v>
      </c>
      <c r="B19" t="s">
        <v>59</v>
      </c>
      <c r="C19" s="1">
        <v>24000</v>
      </c>
      <c r="H19" t="s">
        <v>20</v>
      </c>
      <c r="J19" s="3">
        <v>16897592.59</v>
      </c>
    </row>
    <row r="20" spans="1:10">
      <c r="A20" t="s">
        <v>20</v>
      </c>
      <c r="C20" s="1">
        <v>15571603.35</v>
      </c>
    </row>
    <row r="21" spans="1:10">
      <c r="H21">
        <v>4900</v>
      </c>
      <c r="I21" t="s">
        <v>19</v>
      </c>
      <c r="J21" s="3">
        <v>-180403.44</v>
      </c>
    </row>
    <row r="22" spans="1:10">
      <c r="A22">
        <v>4900</v>
      </c>
      <c r="B22" t="s">
        <v>19</v>
      </c>
      <c r="C22" s="1">
        <v>-116091.9</v>
      </c>
    </row>
    <row r="23" spans="1:10">
      <c r="H23" t="s">
        <v>21</v>
      </c>
      <c r="J23" s="3">
        <v>16717189.15</v>
      </c>
    </row>
    <row r="24" spans="1:10">
      <c r="A24" t="s">
        <v>21</v>
      </c>
      <c r="C24" s="1">
        <v>15455511.449999999</v>
      </c>
    </row>
    <row r="26" spans="1:10">
      <c r="H26" t="s">
        <v>22</v>
      </c>
    </row>
    <row r="27" spans="1:10">
      <c r="A27" t="s">
        <v>22</v>
      </c>
      <c r="H27" t="s">
        <v>23</v>
      </c>
    </row>
    <row r="28" spans="1:10">
      <c r="A28" t="s">
        <v>23</v>
      </c>
      <c r="H28">
        <v>5400</v>
      </c>
      <c r="I28" t="s">
        <v>24</v>
      </c>
      <c r="J28" s="3">
        <v>255083.6</v>
      </c>
    </row>
    <row r="29" spans="1:10">
      <c r="A29">
        <v>5400</v>
      </c>
      <c r="B29" t="s">
        <v>24</v>
      </c>
      <c r="C29" s="1">
        <v>155167</v>
      </c>
      <c r="H29">
        <v>5450</v>
      </c>
      <c r="I29" t="s">
        <v>25</v>
      </c>
      <c r="J29" s="3">
        <v>16260013.27</v>
      </c>
    </row>
    <row r="30" spans="1:10">
      <c r="A30">
        <v>5450</v>
      </c>
      <c r="B30" t="s">
        <v>25</v>
      </c>
      <c r="C30" s="1">
        <v>14614379.65</v>
      </c>
      <c r="H30">
        <v>5500</v>
      </c>
      <c r="I30" t="s">
        <v>26</v>
      </c>
      <c r="J30" s="3">
        <v>-262200.67</v>
      </c>
    </row>
    <row r="31" spans="1:10">
      <c r="A31">
        <v>5500</v>
      </c>
      <c r="B31" t="s">
        <v>26</v>
      </c>
      <c r="C31" s="1">
        <v>-219601.31</v>
      </c>
      <c r="I31" t="s">
        <v>27</v>
      </c>
      <c r="J31" s="3">
        <v>2694.5059999999999</v>
      </c>
    </row>
    <row r="33" spans="1:10">
      <c r="A33" t="s">
        <v>28</v>
      </c>
      <c r="H33" t="s">
        <v>28</v>
      </c>
    </row>
    <row r="34" spans="1:10">
      <c r="B34" t="s">
        <v>29</v>
      </c>
      <c r="C34" s="1">
        <v>741205.16780000005</v>
      </c>
      <c r="I34" t="s">
        <v>29</v>
      </c>
      <c r="J34" s="3">
        <v>605917.03170000005</v>
      </c>
    </row>
    <row r="35" spans="1:10">
      <c r="B35" t="s">
        <v>30</v>
      </c>
      <c r="C35" s="1">
        <v>-213262.38589999999</v>
      </c>
      <c r="I35" t="s">
        <v>30</v>
      </c>
      <c r="J35" s="3">
        <v>-229885.52530000001</v>
      </c>
    </row>
    <row r="36" spans="1:10">
      <c r="A36" t="s">
        <v>31</v>
      </c>
      <c r="H36" t="s">
        <v>31</v>
      </c>
    </row>
    <row r="37" spans="1:10">
      <c r="A37" t="s">
        <v>32</v>
      </c>
      <c r="H37" t="s">
        <v>32</v>
      </c>
    </row>
    <row r="39" spans="1:10">
      <c r="A39" t="s">
        <v>33</v>
      </c>
      <c r="C39" s="1">
        <v>15077888.1219</v>
      </c>
      <c r="H39" t="s">
        <v>33</v>
      </c>
      <c r="J39" s="3">
        <f>SUM(J28:J31,J34,J35)</f>
        <v>16631622.212399997</v>
      </c>
    </row>
    <row r="41" spans="1:10">
      <c r="A41" t="s">
        <v>34</v>
      </c>
      <c r="C41" s="1">
        <v>16666968.496685</v>
      </c>
      <c r="H41" t="s">
        <v>34</v>
      </c>
      <c r="J41" s="3">
        <v>11009316.775656</v>
      </c>
    </row>
    <row r="44" spans="1:10">
      <c r="A44" t="s">
        <v>35</v>
      </c>
      <c r="C44" s="1">
        <v>17249378.958492</v>
      </c>
      <c r="H44" t="s">
        <v>35</v>
      </c>
      <c r="J44" s="3">
        <v>11363598.713179</v>
      </c>
    </row>
    <row r="47" spans="1:10">
      <c r="A47" t="s">
        <v>36</v>
      </c>
      <c r="C47" s="1">
        <v>14495477.660093</v>
      </c>
      <c r="H47" t="s">
        <v>36</v>
      </c>
      <c r="J47" s="3">
        <f>J41+J39-J44</f>
        <v>16277340.274876997</v>
      </c>
    </row>
    <row r="50" spans="1:11">
      <c r="A50" t="s">
        <v>37</v>
      </c>
      <c r="C50" s="1">
        <v>960033.78990700003</v>
      </c>
      <c r="H50" t="s">
        <v>37</v>
      </c>
      <c r="J50" s="3">
        <f>J23-J47</f>
        <v>439848.8751230035</v>
      </c>
      <c r="K50" s="2">
        <f>J50/J23</f>
        <v>2.6311174155913854E-2</v>
      </c>
    </row>
    <row r="53" spans="1:11">
      <c r="A53" t="s">
        <v>32</v>
      </c>
      <c r="H53" t="s">
        <v>32</v>
      </c>
    </row>
    <row r="54" spans="1:11">
      <c r="B54" t="s">
        <v>38</v>
      </c>
      <c r="C54" s="1">
        <v>68187.209600000002</v>
      </c>
      <c r="I54" t="s">
        <v>38</v>
      </c>
      <c r="J54" s="3">
        <v>56758.868399999999</v>
      </c>
    </row>
    <row r="55" spans="1:11">
      <c r="B55" t="s">
        <v>39</v>
      </c>
      <c r="C55" s="1">
        <v>-103442.85709999999</v>
      </c>
      <c r="I55" t="s">
        <v>39</v>
      </c>
      <c r="J55" s="3">
        <v>-57990.957999999999</v>
      </c>
    </row>
    <row r="56" spans="1:11">
      <c r="B56" t="s">
        <v>40</v>
      </c>
      <c r="C56" s="1">
        <v>-14748.452600000001</v>
      </c>
      <c r="I56" t="s">
        <v>40</v>
      </c>
      <c r="J56" s="3">
        <v>-7356.0186999999996</v>
      </c>
    </row>
    <row r="57" spans="1:11">
      <c r="B57" t="s">
        <v>50</v>
      </c>
      <c r="C57" s="1">
        <v>-4132.3806000000004</v>
      </c>
      <c r="I57" t="s">
        <v>41</v>
      </c>
      <c r="J57" s="3">
        <v>-377032.2597</v>
      </c>
    </row>
    <row r="58" spans="1:11">
      <c r="B58" t="s">
        <v>41</v>
      </c>
      <c r="C58" s="1">
        <v>-5631.2091</v>
      </c>
      <c r="I58" t="s">
        <v>42</v>
      </c>
      <c r="J58" s="3">
        <v>187621.1568</v>
      </c>
    </row>
    <row r="59" spans="1:11">
      <c r="B59" t="s">
        <v>42</v>
      </c>
      <c r="C59" s="1">
        <v>35807.108999999997</v>
      </c>
      <c r="I59" t="s">
        <v>44</v>
      </c>
      <c r="J59" s="3">
        <v>-9321.9727999999996</v>
      </c>
    </row>
    <row r="60" spans="1:11">
      <c r="B60" t="s">
        <v>44</v>
      </c>
      <c r="C60" s="1">
        <v>-7917.6005999999998</v>
      </c>
    </row>
    <row r="61" spans="1:11">
      <c r="B61" t="s">
        <v>46</v>
      </c>
      <c r="C61" s="1">
        <v>-1414.4702</v>
      </c>
      <c r="H61" t="s">
        <v>45</v>
      </c>
      <c r="J61" s="3">
        <v>-207321.18400000001</v>
      </c>
    </row>
    <row r="63" spans="1:11">
      <c r="A63" t="s">
        <v>45</v>
      </c>
      <c r="C63" s="1">
        <v>-33292.651599999997</v>
      </c>
    </row>
    <row r="64" spans="1:11">
      <c r="H64" t="s">
        <v>47</v>
      </c>
      <c r="J64" s="3">
        <f>J50-J61</f>
        <v>647170.05912300351</v>
      </c>
      <c r="K64" s="2">
        <f>J64/J23</f>
        <v>3.871285138405002E-2</v>
      </c>
    </row>
    <row r="66" spans="1:3">
      <c r="A66" t="s">
        <v>47</v>
      </c>
      <c r="C66" s="1">
        <v>993326.44150700001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0" orientation="portrait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K65"/>
  <sheetViews>
    <sheetView topLeftCell="A43" workbookViewId="0">
      <selection activeCell="J65" sqref="J65"/>
    </sheetView>
  </sheetViews>
  <sheetFormatPr defaultRowHeight="15"/>
  <cols>
    <col min="2" max="2" width="31.28515625" bestFit="1" customWidth="1"/>
    <col min="3" max="3" width="14.28515625" style="1" bestFit="1" customWidth="1"/>
    <col min="9" max="9" width="31.28515625" bestFit="1" customWidth="1"/>
    <col min="10" max="10" width="14.28515625" style="1" bestFit="1" customWidth="1"/>
    <col min="11" max="11" width="9.140625" style="2"/>
  </cols>
  <sheetData>
    <row r="1" spans="1:11">
      <c r="A1" t="s">
        <v>0</v>
      </c>
      <c r="B1" t="s">
        <v>60</v>
      </c>
      <c r="H1" t="s">
        <v>0</v>
      </c>
      <c r="I1" t="s">
        <v>60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s="1" t="s">
        <v>7</v>
      </c>
      <c r="D4" t="s">
        <v>8</v>
      </c>
      <c r="H4" t="s">
        <v>5</v>
      </c>
      <c r="I4" t="s">
        <v>6</v>
      </c>
      <c r="J4" s="1" t="s">
        <v>7</v>
      </c>
      <c r="K4" s="2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 s="1">
        <v>24553436.746100001</v>
      </c>
      <c r="I6" t="s">
        <v>10</v>
      </c>
      <c r="J6" s="1">
        <v>23875297.1061</v>
      </c>
    </row>
    <row r="7" spans="1:11">
      <c r="B7" t="s">
        <v>11</v>
      </c>
      <c r="C7" s="1">
        <v>254014</v>
      </c>
      <c r="I7" t="s">
        <v>11</v>
      </c>
      <c r="J7" s="1">
        <v>211439</v>
      </c>
    </row>
    <row r="8" spans="1:11">
      <c r="B8" t="s">
        <v>12</v>
      </c>
      <c r="C8" s="1">
        <v>23048223.873</v>
      </c>
      <c r="I8" t="s">
        <v>12</v>
      </c>
      <c r="J8" s="1">
        <v>22327817.770599999</v>
      </c>
    </row>
    <row r="9" spans="1:11">
      <c r="B9" t="s">
        <v>13</v>
      </c>
      <c r="C9" s="1">
        <v>1759226.8731</v>
      </c>
      <c r="I9" t="s">
        <v>13</v>
      </c>
      <c r="J9" s="1">
        <v>1758918.3355</v>
      </c>
    </row>
    <row r="10" spans="1:11">
      <c r="B10" t="s">
        <v>14</v>
      </c>
      <c r="C10" s="1">
        <v>1505212.8731</v>
      </c>
      <c r="I10" t="s">
        <v>14</v>
      </c>
      <c r="J10" s="1">
        <v>1547479.3355</v>
      </c>
      <c r="K10" s="2">
        <f>J10/J6</f>
        <v>6.4815081823824838E-2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 s="1">
        <v>24214863.100000001</v>
      </c>
      <c r="H16">
        <v>4000</v>
      </c>
      <c r="I16" t="s">
        <v>17</v>
      </c>
      <c r="J16" s="1">
        <v>23530108.609999999</v>
      </c>
    </row>
    <row r="17" spans="1:10">
      <c r="A17">
        <v>4000020</v>
      </c>
      <c r="B17" t="s">
        <v>18</v>
      </c>
      <c r="C17" s="1">
        <v>339532.52</v>
      </c>
      <c r="H17">
        <v>4000020</v>
      </c>
      <c r="I17" t="s">
        <v>18</v>
      </c>
      <c r="J17" s="1">
        <v>345188.49</v>
      </c>
    </row>
    <row r="18" spans="1:10">
      <c r="A18">
        <v>4000040</v>
      </c>
      <c r="B18" t="s">
        <v>19</v>
      </c>
      <c r="C18" s="1">
        <v>254013.75</v>
      </c>
      <c r="H18">
        <v>4000040</v>
      </c>
      <c r="I18" t="s">
        <v>19</v>
      </c>
      <c r="J18" s="1">
        <v>211439.29</v>
      </c>
    </row>
    <row r="19" spans="1:10">
      <c r="A19" t="s">
        <v>20</v>
      </c>
      <c r="C19" s="1">
        <v>24808409.370000001</v>
      </c>
      <c r="H19" t="s">
        <v>20</v>
      </c>
      <c r="J19" s="1">
        <v>24086736.390000001</v>
      </c>
    </row>
    <row r="21" spans="1:10">
      <c r="A21">
        <v>4900</v>
      </c>
      <c r="B21" t="s">
        <v>19</v>
      </c>
      <c r="C21" s="1">
        <v>-254013.75</v>
      </c>
      <c r="H21">
        <v>4900</v>
      </c>
      <c r="I21" t="s">
        <v>19</v>
      </c>
      <c r="J21" s="1">
        <v>-211439.29</v>
      </c>
    </row>
    <row r="23" spans="1:10">
      <c r="A23" t="s">
        <v>21</v>
      </c>
      <c r="C23" s="1">
        <v>24554395.620000001</v>
      </c>
      <c r="H23" t="s">
        <v>21</v>
      </c>
      <c r="J23" s="1">
        <v>23875297.100000001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 s="1">
        <v>145966.04999999999</v>
      </c>
      <c r="H28">
        <v>5400</v>
      </c>
      <c r="I28" t="s">
        <v>24</v>
      </c>
      <c r="J28" s="1">
        <v>109288.8</v>
      </c>
    </row>
    <row r="29" spans="1:10">
      <c r="A29">
        <v>5450</v>
      </c>
      <c r="B29" t="s">
        <v>25</v>
      </c>
      <c r="C29" s="1">
        <v>22752944.140000001</v>
      </c>
      <c r="H29">
        <v>5450</v>
      </c>
      <c r="I29" t="s">
        <v>25</v>
      </c>
      <c r="J29" s="1">
        <v>20801386.18</v>
      </c>
    </row>
    <row r="30" spans="1:10">
      <c r="A30">
        <v>5500</v>
      </c>
      <c r="B30" t="s">
        <v>26</v>
      </c>
      <c r="C30" s="1">
        <v>-122115.04</v>
      </c>
      <c r="H30">
        <v>5500</v>
      </c>
      <c r="I30" t="s">
        <v>26</v>
      </c>
      <c r="J30" s="1">
        <v>-143536.29</v>
      </c>
    </row>
    <row r="32" spans="1:10">
      <c r="A32" t="s">
        <v>28</v>
      </c>
      <c r="H32" t="s">
        <v>28</v>
      </c>
    </row>
    <row r="33" spans="1:10">
      <c r="B33" t="s">
        <v>29</v>
      </c>
      <c r="C33" s="1">
        <v>941864.28780000005</v>
      </c>
      <c r="I33" t="s">
        <v>29</v>
      </c>
      <c r="J33" s="1">
        <v>1456085.1540000001</v>
      </c>
    </row>
    <row r="34" spans="1:10">
      <c r="B34" t="s">
        <v>30</v>
      </c>
      <c r="C34" s="1">
        <v>-212132.12220000001</v>
      </c>
      <c r="I34" t="s">
        <v>30</v>
      </c>
      <c r="J34" s="1">
        <v>-28365.146000000001</v>
      </c>
    </row>
    <row r="35" spans="1:10">
      <c r="A35" t="s">
        <v>31</v>
      </c>
      <c r="H35" t="s">
        <v>31</v>
      </c>
    </row>
    <row r="36" spans="1:10">
      <c r="A36" t="s">
        <v>32</v>
      </c>
      <c r="H36" t="s">
        <v>32</v>
      </c>
    </row>
    <row r="38" spans="1:10">
      <c r="A38" t="s">
        <v>33</v>
      </c>
      <c r="C38" s="1">
        <v>23506527.3156</v>
      </c>
      <c r="H38" t="s">
        <v>33</v>
      </c>
      <c r="J38" s="1">
        <f>SUM(J28:J30,J33:J34)</f>
        <v>22194858.697999999</v>
      </c>
    </row>
    <row r="40" spans="1:10">
      <c r="A40" t="s">
        <v>34</v>
      </c>
      <c r="C40" s="1">
        <v>18497070.196323</v>
      </c>
      <c r="H40" t="s">
        <v>34</v>
      </c>
      <c r="J40" s="1">
        <v>15591764.563820001</v>
      </c>
    </row>
    <row r="43" spans="1:10">
      <c r="A43" t="s">
        <v>35</v>
      </c>
      <c r="C43" s="1">
        <v>18925795.558913</v>
      </c>
      <c r="H43" t="s">
        <v>35</v>
      </c>
      <c r="J43" s="1">
        <v>15650837.649205999</v>
      </c>
    </row>
    <row r="46" spans="1:10">
      <c r="A46" t="s">
        <v>36</v>
      </c>
      <c r="C46" s="1">
        <v>23077801.95301</v>
      </c>
      <c r="H46" t="s">
        <v>36</v>
      </c>
      <c r="J46" s="1">
        <f>J40+J38-J43</f>
        <v>22135785.612614006</v>
      </c>
    </row>
    <row r="49" spans="1:11">
      <c r="A49" t="s">
        <v>37</v>
      </c>
      <c r="C49" s="1">
        <v>1476593.6669900001</v>
      </c>
      <c r="H49" t="s">
        <v>37</v>
      </c>
      <c r="J49" s="1">
        <f>J23-J46</f>
        <v>1739511.4873859957</v>
      </c>
      <c r="K49" s="2">
        <f>J49/J23</f>
        <v>7.2858213244433118E-2</v>
      </c>
    </row>
    <row r="52" spans="1:11">
      <c r="A52" t="s">
        <v>32</v>
      </c>
      <c r="H52" t="s">
        <v>32</v>
      </c>
    </row>
    <row r="53" spans="1:11">
      <c r="B53" t="s">
        <v>42</v>
      </c>
      <c r="C53" s="1">
        <v>5709.6053000000002</v>
      </c>
      <c r="I53" t="s">
        <v>38</v>
      </c>
      <c r="J53" s="1">
        <v>39181.111599999997</v>
      </c>
    </row>
    <row r="54" spans="1:11">
      <c r="B54" t="s">
        <v>44</v>
      </c>
      <c r="C54" s="1">
        <v>-29065.371500000001</v>
      </c>
      <c r="I54" t="s">
        <v>39</v>
      </c>
      <c r="J54" s="1">
        <v>-38795.5173</v>
      </c>
    </row>
    <row r="55" spans="1:11">
      <c r="B55" t="s">
        <v>41</v>
      </c>
      <c r="C55" s="1">
        <v>-8745.1970000000001</v>
      </c>
      <c r="I55" t="s">
        <v>40</v>
      </c>
      <c r="J55" s="1">
        <v>-9827.0496999999996</v>
      </c>
    </row>
    <row r="56" spans="1:11">
      <c r="B56" t="s">
        <v>38</v>
      </c>
      <c r="C56" s="1">
        <v>233559.2052</v>
      </c>
      <c r="I56" t="s">
        <v>43</v>
      </c>
      <c r="J56" s="1">
        <v>1128.25</v>
      </c>
    </row>
    <row r="57" spans="1:11">
      <c r="B57" t="s">
        <v>52</v>
      </c>
      <c r="C57" s="1">
        <v>810.76049999999998</v>
      </c>
      <c r="I57" t="s">
        <v>41</v>
      </c>
      <c r="J57" s="1">
        <v>-159053.57509999999</v>
      </c>
    </row>
    <row r="58" spans="1:11">
      <c r="B58" t="s">
        <v>40</v>
      </c>
      <c r="C58" s="1">
        <v>-6486.0396000000001</v>
      </c>
      <c r="I58" t="s">
        <v>42</v>
      </c>
      <c r="J58" s="1">
        <v>300173.11979999999</v>
      </c>
    </row>
    <row r="59" spans="1:11">
      <c r="B59" t="s">
        <v>39</v>
      </c>
      <c r="C59" s="1">
        <v>-241049.09669999999</v>
      </c>
      <c r="I59" t="s">
        <v>44</v>
      </c>
      <c r="J59" s="1">
        <v>-10194.951499999999</v>
      </c>
    </row>
    <row r="60" spans="1:11">
      <c r="I60" t="s">
        <v>46</v>
      </c>
      <c r="J60" s="1">
        <v>-2487.7064</v>
      </c>
    </row>
    <row r="61" spans="1:11">
      <c r="A61" t="s">
        <v>45</v>
      </c>
      <c r="C61" s="1">
        <v>-45266.133800000003</v>
      </c>
    </row>
    <row r="62" spans="1:11">
      <c r="H62" t="s">
        <v>45</v>
      </c>
      <c r="J62" s="1">
        <v>120123.6814</v>
      </c>
    </row>
    <row r="64" spans="1:11">
      <c r="A64" t="s">
        <v>47</v>
      </c>
      <c r="C64" s="1">
        <v>1521859.80079</v>
      </c>
    </row>
    <row r="65" spans="8:11">
      <c r="H65" t="s">
        <v>47</v>
      </c>
      <c r="J65" s="3">
        <f>J49-J62</f>
        <v>1619387.8059859956</v>
      </c>
      <c r="K65" s="2">
        <f>J65/J23</f>
        <v>6.7826917470526285E-2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64"/>
  <sheetViews>
    <sheetView topLeftCell="A28" workbookViewId="0">
      <selection activeCell="K50" sqref="K50"/>
    </sheetView>
  </sheetViews>
  <sheetFormatPr defaultRowHeight="15"/>
  <cols>
    <col min="2" max="2" width="24.42578125" bestFit="1" customWidth="1"/>
    <col min="3" max="3" width="8.140625" style="1" customWidth="1"/>
    <col min="9" max="9" width="31.28515625" bestFit="1" customWidth="1"/>
    <col min="10" max="10" width="14.28515625" style="1" bestFit="1" customWidth="1"/>
    <col min="11" max="11" width="9.140625" style="2"/>
  </cols>
  <sheetData>
    <row r="1" spans="1:11">
      <c r="A1" t="s">
        <v>0</v>
      </c>
      <c r="B1" t="s">
        <v>61</v>
      </c>
      <c r="H1" t="s">
        <v>0</v>
      </c>
      <c r="I1" t="s">
        <v>61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s="1" t="s">
        <v>7</v>
      </c>
      <c r="D4" t="s">
        <v>8</v>
      </c>
      <c r="H4" t="s">
        <v>5</v>
      </c>
      <c r="I4" t="s">
        <v>6</v>
      </c>
      <c r="J4" s="1" t="s">
        <v>7</v>
      </c>
      <c r="K4" s="2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 s="1">
        <v>0</v>
      </c>
      <c r="I6" t="s">
        <v>10</v>
      </c>
      <c r="J6" s="1">
        <v>15018301.025</v>
      </c>
    </row>
    <row r="7" spans="1:11">
      <c r="B7" t="s">
        <v>11</v>
      </c>
      <c r="C7" s="1">
        <v>0</v>
      </c>
      <c r="I7" t="s">
        <v>11</v>
      </c>
      <c r="J7" s="1">
        <v>56124</v>
      </c>
    </row>
    <row r="8" spans="1:11">
      <c r="B8" t="s">
        <v>12</v>
      </c>
      <c r="C8" s="1">
        <v>0</v>
      </c>
      <c r="I8" t="s">
        <v>12</v>
      </c>
      <c r="J8" s="1">
        <v>13778582.878599999</v>
      </c>
    </row>
    <row r="9" spans="1:11">
      <c r="B9" t="s">
        <v>13</v>
      </c>
      <c r="C9" s="1">
        <v>0</v>
      </c>
      <c r="I9" t="s">
        <v>13</v>
      </c>
      <c r="J9" s="1">
        <v>1295842.1464</v>
      </c>
    </row>
    <row r="10" spans="1:11">
      <c r="B10" t="s">
        <v>14</v>
      </c>
      <c r="C10" s="1">
        <v>0</v>
      </c>
      <c r="I10" t="s">
        <v>14</v>
      </c>
      <c r="J10" s="1">
        <v>1239718.1464</v>
      </c>
      <c r="K10" s="2">
        <f>J10/J6</f>
        <v>8.2547163246782768E-2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 t="s">
        <v>20</v>
      </c>
      <c r="C16" s="1">
        <v>0</v>
      </c>
      <c r="H16">
        <v>4000</v>
      </c>
      <c r="I16" t="s">
        <v>17</v>
      </c>
      <c r="J16" s="1">
        <v>14303180.6</v>
      </c>
    </row>
    <row r="17" spans="1:10">
      <c r="H17">
        <v>4000020</v>
      </c>
      <c r="I17" t="s">
        <v>18</v>
      </c>
      <c r="J17" s="1">
        <v>715054.65</v>
      </c>
    </row>
    <row r="18" spans="1:10">
      <c r="A18">
        <v>4900</v>
      </c>
      <c r="B18" t="s">
        <v>19</v>
      </c>
      <c r="H18">
        <v>4000040</v>
      </c>
      <c r="I18" t="s">
        <v>19</v>
      </c>
      <c r="J18" s="1">
        <v>56124.11</v>
      </c>
    </row>
    <row r="19" spans="1:10">
      <c r="H19" t="s">
        <v>20</v>
      </c>
      <c r="J19" s="1">
        <v>15074359.359999999</v>
      </c>
    </row>
    <row r="20" spans="1:10">
      <c r="A20" t="s">
        <v>21</v>
      </c>
      <c r="C20" s="1">
        <v>0</v>
      </c>
    </row>
    <row r="21" spans="1:10">
      <c r="H21">
        <v>4900</v>
      </c>
      <c r="I21" t="s">
        <v>19</v>
      </c>
      <c r="J21" s="1">
        <v>-56124.11</v>
      </c>
    </row>
    <row r="23" spans="1:10">
      <c r="A23" t="s">
        <v>22</v>
      </c>
      <c r="H23" t="s">
        <v>21</v>
      </c>
      <c r="J23" s="1">
        <v>15018235.25</v>
      </c>
    </row>
    <row r="24" spans="1:10">
      <c r="A24" t="s">
        <v>23</v>
      </c>
    </row>
    <row r="26" spans="1:10">
      <c r="A26" t="s">
        <v>28</v>
      </c>
      <c r="H26" t="s">
        <v>22</v>
      </c>
    </row>
    <row r="27" spans="1:10">
      <c r="A27" t="s">
        <v>31</v>
      </c>
      <c r="H27" t="s">
        <v>23</v>
      </c>
    </row>
    <row r="28" spans="1:10">
      <c r="A28" t="s">
        <v>32</v>
      </c>
      <c r="H28">
        <v>5400</v>
      </c>
      <c r="I28" t="s">
        <v>24</v>
      </c>
      <c r="J28" s="1">
        <v>299787.7</v>
      </c>
    </row>
    <row r="29" spans="1:10">
      <c r="H29">
        <v>5450</v>
      </c>
      <c r="I29" t="s">
        <v>25</v>
      </c>
      <c r="J29" s="1">
        <v>11900502.109999999</v>
      </c>
    </row>
    <row r="30" spans="1:10">
      <c r="A30" t="s">
        <v>33</v>
      </c>
      <c r="C30" s="1">
        <v>0</v>
      </c>
      <c r="H30">
        <v>5500</v>
      </c>
      <c r="I30" t="s">
        <v>26</v>
      </c>
      <c r="J30" s="1">
        <v>-121708.89</v>
      </c>
    </row>
    <row r="32" spans="1:10">
      <c r="A32" t="s">
        <v>34</v>
      </c>
      <c r="C32" s="1">
        <v>0</v>
      </c>
      <c r="H32" t="s">
        <v>28</v>
      </c>
    </row>
    <row r="33" spans="1:10">
      <c r="I33" t="s">
        <v>29</v>
      </c>
      <c r="J33" s="1">
        <v>840496.84479999996</v>
      </c>
    </row>
    <row r="34" spans="1:10">
      <c r="I34" t="s">
        <v>30</v>
      </c>
      <c r="J34" s="1">
        <v>-127474.05590000001</v>
      </c>
    </row>
    <row r="35" spans="1:10">
      <c r="A35" t="s">
        <v>35</v>
      </c>
      <c r="C35" s="1">
        <v>0</v>
      </c>
      <c r="H35" t="s">
        <v>31</v>
      </c>
    </row>
    <row r="36" spans="1:10">
      <c r="H36" t="s">
        <v>32</v>
      </c>
    </row>
    <row r="38" spans="1:10">
      <c r="A38" t="s">
        <v>36</v>
      </c>
      <c r="C38" s="1">
        <v>0</v>
      </c>
      <c r="H38" t="s">
        <v>33</v>
      </c>
      <c r="J38" s="1">
        <v>12791603.708900001</v>
      </c>
    </row>
    <row r="40" spans="1:10">
      <c r="H40" t="s">
        <v>34</v>
      </c>
      <c r="J40" s="1">
        <v>13152445.977349</v>
      </c>
    </row>
    <row r="41" spans="1:10">
      <c r="A41" t="s">
        <v>37</v>
      </c>
      <c r="C41" s="1">
        <v>0</v>
      </c>
    </row>
    <row r="43" spans="1:10">
      <c r="H43" t="s">
        <v>35</v>
      </c>
      <c r="J43" s="1">
        <v>12146369.924559999</v>
      </c>
    </row>
    <row r="44" spans="1:10">
      <c r="A44" t="s">
        <v>32</v>
      </c>
    </row>
    <row r="46" spans="1:10">
      <c r="A46" t="s">
        <v>45</v>
      </c>
      <c r="C46" s="1">
        <v>0</v>
      </c>
      <c r="H46" t="s">
        <v>36</v>
      </c>
      <c r="J46" s="1">
        <v>13797679.761689</v>
      </c>
    </row>
    <row r="49" spans="1:11">
      <c r="A49" t="s">
        <v>47</v>
      </c>
      <c r="C49" s="1">
        <v>0</v>
      </c>
      <c r="H49" t="s">
        <v>37</v>
      </c>
      <c r="J49" s="1">
        <v>1220555.4883109999</v>
      </c>
      <c r="K49" s="2">
        <f>J49/J23</f>
        <v>8.1271565399869461E-2</v>
      </c>
    </row>
    <row r="52" spans="1:11">
      <c r="H52" t="s">
        <v>32</v>
      </c>
    </row>
    <row r="53" spans="1:11">
      <c r="I53" t="s">
        <v>38</v>
      </c>
      <c r="J53" s="1">
        <v>46633.840900000003</v>
      </c>
    </row>
    <row r="54" spans="1:11">
      <c r="I54" t="s">
        <v>39</v>
      </c>
      <c r="J54" s="1">
        <v>-53563.681600000004</v>
      </c>
    </row>
    <row r="55" spans="1:11">
      <c r="I55" t="s">
        <v>40</v>
      </c>
      <c r="J55" s="1">
        <v>-11399.407800000001</v>
      </c>
    </row>
    <row r="56" spans="1:11">
      <c r="I56" t="s">
        <v>41</v>
      </c>
      <c r="J56" s="1">
        <v>-15208.830400000001</v>
      </c>
    </row>
    <row r="57" spans="1:11">
      <c r="I57" t="s">
        <v>42</v>
      </c>
      <c r="J57" s="1">
        <v>43478.332999999999</v>
      </c>
    </row>
    <row r="58" spans="1:11">
      <c r="I58" t="s">
        <v>44</v>
      </c>
      <c r="J58" s="1">
        <v>-75365.875499999995</v>
      </c>
    </row>
    <row r="59" spans="1:11">
      <c r="I59" t="s">
        <v>46</v>
      </c>
      <c r="J59" s="1">
        <v>-5404.8690999999999</v>
      </c>
    </row>
    <row r="61" spans="1:11">
      <c r="H61" t="s">
        <v>45</v>
      </c>
      <c r="J61" s="1">
        <v>-70830.4905</v>
      </c>
    </row>
    <row r="64" spans="1:11">
      <c r="H64" t="s">
        <v>47</v>
      </c>
      <c r="J64" s="1">
        <v>1291385.978811</v>
      </c>
      <c r="K64" s="2">
        <f>J64/J23</f>
        <v>8.5987864573568995E-2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0" orientation="portrait" horizontalDpi="203" verticalDpi="203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K67"/>
  <sheetViews>
    <sheetView topLeftCell="A49" workbookViewId="0">
      <selection activeCell="J67" sqref="J67"/>
    </sheetView>
  </sheetViews>
  <sheetFormatPr defaultRowHeight="15"/>
  <cols>
    <col min="2" max="2" width="31.28515625" bestFit="1" customWidth="1"/>
    <col min="3" max="3" width="14.28515625" style="1" bestFit="1" customWidth="1"/>
    <col min="9" max="9" width="31.28515625" bestFit="1" customWidth="1"/>
    <col min="10" max="10" width="14.28515625" style="1" bestFit="1" customWidth="1"/>
    <col min="11" max="11" width="9.140625" style="2"/>
  </cols>
  <sheetData>
    <row r="1" spans="1:11">
      <c r="A1" t="s">
        <v>0</v>
      </c>
      <c r="B1" t="s">
        <v>62</v>
      </c>
      <c r="H1" t="s">
        <v>0</v>
      </c>
      <c r="I1" t="s">
        <v>62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s="1" t="s">
        <v>7</v>
      </c>
      <c r="D4" t="s">
        <v>8</v>
      </c>
      <c r="H4" t="s">
        <v>5</v>
      </c>
      <c r="I4" t="s">
        <v>6</v>
      </c>
      <c r="J4" s="1" t="s">
        <v>7</v>
      </c>
      <c r="K4" s="2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 s="1">
        <v>43139810.309600003</v>
      </c>
      <c r="I6" t="s">
        <v>10</v>
      </c>
      <c r="J6" s="1">
        <v>35839478.220700003</v>
      </c>
    </row>
    <row r="7" spans="1:11">
      <c r="B7" t="s">
        <v>11</v>
      </c>
      <c r="C7" s="1">
        <v>164086</v>
      </c>
      <c r="I7" t="s">
        <v>11</v>
      </c>
      <c r="J7" s="1">
        <v>116982</v>
      </c>
    </row>
    <row r="8" spans="1:11">
      <c r="B8" t="s">
        <v>12</v>
      </c>
      <c r="C8" s="1">
        <v>40070512.049999997</v>
      </c>
      <c r="I8" t="s">
        <v>12</v>
      </c>
      <c r="J8" s="1">
        <v>33490864.070599999</v>
      </c>
    </row>
    <row r="9" spans="1:11">
      <c r="B9" t="s">
        <v>13</v>
      </c>
      <c r="C9" s="1">
        <v>3233384.2596</v>
      </c>
      <c r="I9" t="s">
        <v>13</v>
      </c>
      <c r="J9" s="1">
        <v>2465596.1501000002</v>
      </c>
    </row>
    <row r="10" spans="1:11">
      <c r="B10" t="s">
        <v>14</v>
      </c>
      <c r="C10" s="1">
        <v>3069298.2596</v>
      </c>
      <c r="I10" t="s">
        <v>14</v>
      </c>
      <c r="J10" s="1">
        <v>2348614.1501000002</v>
      </c>
      <c r="K10" s="2">
        <f>J10/J6</f>
        <v>6.5531482786585271E-2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 s="1">
        <v>41630724.450000003</v>
      </c>
      <c r="H16">
        <v>4000</v>
      </c>
      <c r="I16" t="s">
        <v>17</v>
      </c>
      <c r="J16" s="1">
        <v>33773270.859999999</v>
      </c>
    </row>
    <row r="17" spans="1:10">
      <c r="A17">
        <v>4000020</v>
      </c>
      <c r="B17" t="s">
        <v>18</v>
      </c>
      <c r="C17" s="1">
        <v>1508544.38</v>
      </c>
      <c r="H17">
        <v>4000020</v>
      </c>
      <c r="I17" t="s">
        <v>18</v>
      </c>
      <c r="J17" s="1">
        <v>2066093.31</v>
      </c>
    </row>
    <row r="18" spans="1:10">
      <c r="A18">
        <v>4000040</v>
      </c>
      <c r="B18" t="s">
        <v>19</v>
      </c>
      <c r="C18" s="1">
        <v>164086.03</v>
      </c>
      <c r="H18">
        <v>4000040</v>
      </c>
      <c r="I18" t="s">
        <v>19</v>
      </c>
      <c r="J18" s="1">
        <v>116982.32</v>
      </c>
    </row>
    <row r="19" spans="1:10">
      <c r="A19" t="s">
        <v>20</v>
      </c>
      <c r="C19" s="1">
        <v>43303354.859999999</v>
      </c>
      <c r="H19" t="s">
        <v>20</v>
      </c>
      <c r="J19" s="1">
        <v>35956346.490000002</v>
      </c>
    </row>
    <row r="21" spans="1:10">
      <c r="A21">
        <v>4900</v>
      </c>
      <c r="B21" t="s">
        <v>19</v>
      </c>
      <c r="C21" s="1">
        <v>-164086.03</v>
      </c>
      <c r="H21">
        <v>4900</v>
      </c>
      <c r="I21" t="s">
        <v>19</v>
      </c>
      <c r="J21" s="1">
        <v>-116982.32</v>
      </c>
    </row>
    <row r="23" spans="1:10">
      <c r="A23" t="s">
        <v>21</v>
      </c>
      <c r="C23" s="1">
        <v>43139268.829999998</v>
      </c>
      <c r="H23" t="s">
        <v>21</v>
      </c>
      <c r="J23" s="1">
        <v>35839364.170000002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 s="1">
        <v>1135516.1499999999</v>
      </c>
      <c r="H28">
        <v>5400</v>
      </c>
      <c r="I28" t="s">
        <v>24</v>
      </c>
      <c r="J28" s="1">
        <v>2320714.71</v>
      </c>
    </row>
    <row r="29" spans="1:10">
      <c r="A29">
        <v>5450</v>
      </c>
      <c r="B29" t="s">
        <v>25</v>
      </c>
      <c r="C29" s="1">
        <v>37005175.340000004</v>
      </c>
      <c r="H29">
        <v>5450</v>
      </c>
      <c r="I29" t="s">
        <v>25</v>
      </c>
      <c r="J29" s="1">
        <v>27099920.489999998</v>
      </c>
    </row>
    <row r="30" spans="1:10">
      <c r="A30">
        <v>5500</v>
      </c>
      <c r="B30" t="s">
        <v>26</v>
      </c>
      <c r="C30" s="1">
        <v>-350183.22</v>
      </c>
      <c r="H30">
        <v>5500</v>
      </c>
      <c r="I30" t="s">
        <v>26</v>
      </c>
      <c r="J30" s="1">
        <v>-199995.51999999999</v>
      </c>
    </row>
    <row r="31" spans="1:10">
      <c r="B31" t="s">
        <v>27</v>
      </c>
      <c r="C31" s="1">
        <v>5216.0715</v>
      </c>
      <c r="H31">
        <v>5600</v>
      </c>
      <c r="I31" t="s">
        <v>63</v>
      </c>
      <c r="J31" s="1">
        <v>7.18</v>
      </c>
    </row>
    <row r="33" spans="1:10">
      <c r="A33" t="s">
        <v>28</v>
      </c>
      <c r="H33" t="s">
        <v>28</v>
      </c>
    </row>
    <row r="34" spans="1:10">
      <c r="B34" t="s">
        <v>29</v>
      </c>
      <c r="C34" s="1">
        <v>501359.55680000002</v>
      </c>
      <c r="I34" t="s">
        <v>29</v>
      </c>
      <c r="J34" s="1">
        <v>3666745.0465000002</v>
      </c>
    </row>
    <row r="35" spans="1:10">
      <c r="B35" t="s">
        <v>30</v>
      </c>
      <c r="C35" s="1">
        <v>-462139.89860000001</v>
      </c>
      <c r="I35" t="s">
        <v>30</v>
      </c>
      <c r="J35" s="1">
        <v>-952316.57290000003</v>
      </c>
    </row>
    <row r="36" spans="1:10">
      <c r="A36" t="s">
        <v>31</v>
      </c>
      <c r="H36" t="s">
        <v>31</v>
      </c>
    </row>
    <row r="37" spans="1:10">
      <c r="A37" t="s">
        <v>32</v>
      </c>
      <c r="H37">
        <v>4020040</v>
      </c>
      <c r="I37" t="s">
        <v>64</v>
      </c>
      <c r="J37" s="1">
        <v>0</v>
      </c>
    </row>
    <row r="38" spans="1:10">
      <c r="H38">
        <v>4020055</v>
      </c>
      <c r="I38" t="s">
        <v>65</v>
      </c>
      <c r="J38" s="1">
        <v>840</v>
      </c>
    </row>
    <row r="39" spans="1:10">
      <c r="A39" t="s">
        <v>33</v>
      </c>
      <c r="C39" s="1">
        <v>37834943.999700002</v>
      </c>
      <c r="H39" t="s">
        <v>32</v>
      </c>
    </row>
    <row r="41" spans="1:10">
      <c r="A41" t="s">
        <v>34</v>
      </c>
      <c r="C41" s="1">
        <v>34871107.630923003</v>
      </c>
      <c r="H41" t="s">
        <v>33</v>
      </c>
      <c r="J41" s="1">
        <f>SUM(J28:J39)</f>
        <v>31935915.3336</v>
      </c>
    </row>
    <row r="43" spans="1:10">
      <c r="H43" t="s">
        <v>34</v>
      </c>
      <c r="J43" s="1">
        <v>27765536.447048999</v>
      </c>
    </row>
    <row r="44" spans="1:10">
      <c r="A44" t="s">
        <v>35</v>
      </c>
      <c r="C44" s="1">
        <v>32267327.838144001</v>
      </c>
    </row>
    <row r="46" spans="1:10">
      <c r="H46" t="s">
        <v>35</v>
      </c>
      <c r="J46" s="1">
        <v>26269183.972325001</v>
      </c>
    </row>
    <row r="47" spans="1:10">
      <c r="A47" t="s">
        <v>36</v>
      </c>
      <c r="C47" s="1">
        <v>40438723.792479001</v>
      </c>
    </row>
    <row r="49" spans="1:11">
      <c r="H49" t="s">
        <v>36</v>
      </c>
      <c r="J49" s="1">
        <f>J43+J41-J46</f>
        <v>33432267.808323998</v>
      </c>
    </row>
    <row r="50" spans="1:11">
      <c r="A50" t="s">
        <v>37</v>
      </c>
      <c r="C50" s="1">
        <v>2700545.037521</v>
      </c>
    </row>
    <row r="52" spans="1:11">
      <c r="H52" t="s">
        <v>37</v>
      </c>
      <c r="J52" s="1">
        <f>J23-J49</f>
        <v>2407096.3616760038</v>
      </c>
      <c r="K52" s="2">
        <f>J52/J23</f>
        <v>6.7163478410448701E-2</v>
      </c>
    </row>
    <row r="53" spans="1:11">
      <c r="A53" t="s">
        <v>32</v>
      </c>
    </row>
    <row r="54" spans="1:11">
      <c r="B54" t="s">
        <v>39</v>
      </c>
      <c r="C54" s="1">
        <v>-150249.62839999999</v>
      </c>
    </row>
    <row r="55" spans="1:11">
      <c r="B55" t="s">
        <v>40</v>
      </c>
      <c r="C55" s="1">
        <v>-81902.236000000004</v>
      </c>
      <c r="H55" t="s">
        <v>32</v>
      </c>
    </row>
    <row r="56" spans="1:11">
      <c r="B56" t="s">
        <v>41</v>
      </c>
      <c r="C56" s="1">
        <v>-83621.554600000003</v>
      </c>
      <c r="I56" t="s">
        <v>38</v>
      </c>
      <c r="J56" s="1">
        <v>1302789.3776</v>
      </c>
    </row>
    <row r="57" spans="1:11">
      <c r="B57" t="s">
        <v>42</v>
      </c>
      <c r="C57" s="1">
        <v>25421.235799999999</v>
      </c>
      <c r="I57" t="s">
        <v>39</v>
      </c>
      <c r="J57" s="1">
        <v>-1305023.5808000001</v>
      </c>
    </row>
    <row r="58" spans="1:11">
      <c r="B58" t="s">
        <v>38</v>
      </c>
      <c r="C58" s="1">
        <v>154437.50719999999</v>
      </c>
      <c r="I58" t="s">
        <v>40</v>
      </c>
      <c r="J58" s="1">
        <v>-22338.156999999999</v>
      </c>
    </row>
    <row r="59" spans="1:11">
      <c r="B59" t="s">
        <v>52</v>
      </c>
      <c r="C59" s="1">
        <v>2754.5363000000002</v>
      </c>
      <c r="I59" t="s">
        <v>41</v>
      </c>
      <c r="J59" s="1">
        <v>-30951.7291</v>
      </c>
    </row>
    <row r="60" spans="1:11">
      <c r="B60" t="s">
        <v>44</v>
      </c>
      <c r="C60" s="1">
        <v>-51621.986100000002</v>
      </c>
      <c r="I60" t="s">
        <v>42</v>
      </c>
      <c r="J60" s="1">
        <v>34378.599800000004</v>
      </c>
    </row>
    <row r="61" spans="1:11">
      <c r="B61" t="s">
        <v>46</v>
      </c>
      <c r="C61" s="1">
        <v>-3632.3834999999999</v>
      </c>
      <c r="I61" t="s">
        <v>52</v>
      </c>
      <c r="J61" s="1">
        <v>839.5394</v>
      </c>
    </row>
    <row r="62" spans="1:11">
      <c r="I62" t="s">
        <v>44</v>
      </c>
      <c r="J62" s="1">
        <v>-3763.7901000000002</v>
      </c>
    </row>
    <row r="63" spans="1:11">
      <c r="A63" t="s">
        <v>45</v>
      </c>
      <c r="C63" s="1">
        <v>-188414.50930000001</v>
      </c>
    </row>
    <row r="64" spans="1:11">
      <c r="H64" t="s">
        <v>45</v>
      </c>
      <c r="J64" s="1">
        <v>-24069.7402</v>
      </c>
    </row>
    <row r="66" spans="1:11">
      <c r="A66" t="s">
        <v>47</v>
      </c>
      <c r="C66" s="1">
        <v>2888959.5468210001</v>
      </c>
    </row>
    <row r="67" spans="1:11">
      <c r="H67" t="s">
        <v>47</v>
      </c>
      <c r="J67" s="3">
        <f>J52-J64</f>
        <v>2431166.1018760037</v>
      </c>
      <c r="K67" s="2">
        <f>J67/J23</f>
        <v>6.7835079058435305E-2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0" orientation="portrait" horizontalDpi="203" verticalDpi="203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67"/>
  <sheetViews>
    <sheetView topLeftCell="A42" workbookViewId="0">
      <selection activeCell="I65" sqref="I65"/>
    </sheetView>
  </sheetViews>
  <sheetFormatPr defaultRowHeight="15"/>
  <cols>
    <col min="2" max="2" width="31.28515625" bestFit="1" customWidth="1"/>
    <col min="3" max="3" width="14.28515625" style="1" bestFit="1" customWidth="1"/>
    <col min="9" max="9" width="31.28515625" bestFit="1" customWidth="1"/>
    <col min="10" max="10" width="14.28515625" style="1" bestFit="1" customWidth="1"/>
    <col min="11" max="11" width="9.140625" style="2"/>
  </cols>
  <sheetData>
    <row r="1" spans="1:11">
      <c r="A1" t="s">
        <v>0</v>
      </c>
      <c r="B1" t="s">
        <v>66</v>
      </c>
      <c r="H1" t="s">
        <v>0</v>
      </c>
      <c r="I1" t="s">
        <v>66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s="1" t="s">
        <v>7</v>
      </c>
      <c r="D4" t="s">
        <v>8</v>
      </c>
      <c r="H4" t="s">
        <v>5</v>
      </c>
      <c r="I4" t="s">
        <v>6</v>
      </c>
      <c r="J4" s="1" t="s">
        <v>7</v>
      </c>
      <c r="K4" s="2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 s="1">
        <v>27162085.8314</v>
      </c>
      <c r="I6" t="s">
        <v>10</v>
      </c>
      <c r="J6" s="1">
        <v>32617726.945700001</v>
      </c>
    </row>
    <row r="7" spans="1:11">
      <c r="B7" t="s">
        <v>11</v>
      </c>
      <c r="C7" s="1">
        <v>128978</v>
      </c>
      <c r="I7" t="s">
        <v>11</v>
      </c>
      <c r="J7" s="1">
        <v>212161</v>
      </c>
    </row>
    <row r="8" spans="1:11">
      <c r="B8" t="s">
        <v>12</v>
      </c>
      <c r="C8" s="1">
        <v>24963810.7568</v>
      </c>
      <c r="I8" t="s">
        <v>12</v>
      </c>
      <c r="J8" s="1">
        <v>30477846.542800002</v>
      </c>
    </row>
    <row r="9" spans="1:11">
      <c r="B9" t="s">
        <v>13</v>
      </c>
      <c r="C9" s="1">
        <v>2327253.0745999999</v>
      </c>
      <c r="I9" t="s">
        <v>13</v>
      </c>
      <c r="J9" s="1">
        <v>2352041.4029000001</v>
      </c>
    </row>
    <row r="10" spans="1:11">
      <c r="B10" t="s">
        <v>14</v>
      </c>
      <c r="C10" s="1">
        <v>2198275.0745999999</v>
      </c>
      <c r="I10" t="s">
        <v>14</v>
      </c>
      <c r="J10" s="1">
        <v>2139880.4029000001</v>
      </c>
      <c r="K10" s="2">
        <f>J10/J6</f>
        <v>6.5604829130562717E-2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 s="1">
        <v>26570098.739999998</v>
      </c>
      <c r="H16">
        <v>4000</v>
      </c>
      <c r="I16" t="s">
        <v>17</v>
      </c>
      <c r="J16" s="1">
        <v>30802181.460000001</v>
      </c>
    </row>
    <row r="17" spans="1:10">
      <c r="A17">
        <v>4000020</v>
      </c>
      <c r="B17" t="s">
        <v>18</v>
      </c>
      <c r="C17" s="1">
        <v>591358.92000000004</v>
      </c>
      <c r="H17">
        <v>4000020</v>
      </c>
      <c r="I17" t="s">
        <v>18</v>
      </c>
      <c r="J17" s="1">
        <v>590991.91</v>
      </c>
    </row>
    <row r="18" spans="1:10">
      <c r="A18">
        <v>4000040</v>
      </c>
      <c r="B18" t="s">
        <v>19</v>
      </c>
      <c r="C18" s="1">
        <v>128978.4</v>
      </c>
      <c r="H18">
        <v>4000040</v>
      </c>
      <c r="I18" t="s">
        <v>19</v>
      </c>
      <c r="J18" s="1">
        <v>212161.29</v>
      </c>
    </row>
    <row r="19" spans="1:10">
      <c r="A19" t="s">
        <v>20</v>
      </c>
      <c r="C19" s="1">
        <v>27290436.059999999</v>
      </c>
      <c r="H19">
        <v>4000050</v>
      </c>
      <c r="I19" t="s">
        <v>56</v>
      </c>
      <c r="J19" s="1">
        <v>1224508.9286</v>
      </c>
    </row>
    <row r="20" spans="1:10">
      <c r="H20" t="s">
        <v>20</v>
      </c>
      <c r="J20" s="1">
        <v>32829843.588599999</v>
      </c>
    </row>
    <row r="21" spans="1:10">
      <c r="A21">
        <v>4900</v>
      </c>
      <c r="B21" t="s">
        <v>19</v>
      </c>
      <c r="C21" s="1">
        <v>-128978.4</v>
      </c>
    </row>
    <row r="22" spans="1:10">
      <c r="H22">
        <v>4900</v>
      </c>
      <c r="I22" t="s">
        <v>19</v>
      </c>
      <c r="J22" s="1">
        <v>-212161.29</v>
      </c>
    </row>
    <row r="23" spans="1:10">
      <c r="A23" t="s">
        <v>21</v>
      </c>
      <c r="C23" s="1">
        <v>27161457.66</v>
      </c>
    </row>
    <row r="24" spans="1:10">
      <c r="H24" t="s">
        <v>21</v>
      </c>
      <c r="J24" s="1">
        <v>32617682.298599999</v>
      </c>
    </row>
    <row r="26" spans="1:10">
      <c r="A26" t="s">
        <v>22</v>
      </c>
    </row>
    <row r="27" spans="1:10">
      <c r="A27" t="s">
        <v>23</v>
      </c>
      <c r="H27" t="s">
        <v>22</v>
      </c>
    </row>
    <row r="28" spans="1:10">
      <c r="A28">
        <v>5400</v>
      </c>
      <c r="B28" t="s">
        <v>24</v>
      </c>
      <c r="C28" s="1">
        <v>85742.080000000002</v>
      </c>
      <c r="H28" t="s">
        <v>23</v>
      </c>
    </row>
    <row r="29" spans="1:10">
      <c r="A29">
        <v>5450</v>
      </c>
      <c r="B29" t="s">
        <v>25</v>
      </c>
      <c r="C29" s="1">
        <v>24220965.960000001</v>
      </c>
      <c r="H29">
        <v>5400</v>
      </c>
      <c r="I29" t="s">
        <v>24</v>
      </c>
      <c r="J29" s="1">
        <v>224737.18</v>
      </c>
    </row>
    <row r="30" spans="1:10">
      <c r="A30">
        <v>5500</v>
      </c>
      <c r="B30" t="s">
        <v>26</v>
      </c>
      <c r="C30" s="1">
        <v>-208417.61</v>
      </c>
      <c r="H30">
        <v>5450</v>
      </c>
      <c r="I30" t="s">
        <v>25</v>
      </c>
      <c r="J30" s="1">
        <v>31030924.02</v>
      </c>
    </row>
    <row r="31" spans="1:10">
      <c r="B31" t="s">
        <v>27</v>
      </c>
      <c r="C31" s="1">
        <v>2589.4315999999999</v>
      </c>
      <c r="H31">
        <v>5500</v>
      </c>
      <c r="I31" t="s">
        <v>26</v>
      </c>
      <c r="J31" s="1">
        <v>-127346.17</v>
      </c>
    </row>
    <row r="33" spans="1:10">
      <c r="A33" t="s">
        <v>28</v>
      </c>
      <c r="H33" t="s">
        <v>28</v>
      </c>
    </row>
    <row r="34" spans="1:10">
      <c r="B34" t="s">
        <v>29</v>
      </c>
      <c r="C34" s="1">
        <v>1804933.2694000001</v>
      </c>
      <c r="I34" t="s">
        <v>29</v>
      </c>
      <c r="J34" s="1">
        <v>777241.42590000003</v>
      </c>
    </row>
    <row r="35" spans="1:10">
      <c r="B35" t="s">
        <v>30</v>
      </c>
      <c r="C35" s="1">
        <v>-5542.9436999999998</v>
      </c>
      <c r="I35" t="s">
        <v>30</v>
      </c>
      <c r="J35" s="1">
        <v>-796333.07849999995</v>
      </c>
    </row>
    <row r="36" spans="1:10">
      <c r="A36" t="s">
        <v>31</v>
      </c>
      <c r="H36" t="s">
        <v>31</v>
      </c>
    </row>
    <row r="37" spans="1:10">
      <c r="A37" t="s">
        <v>32</v>
      </c>
      <c r="H37" t="s">
        <v>32</v>
      </c>
    </row>
    <row r="39" spans="1:10">
      <c r="A39" t="s">
        <v>33</v>
      </c>
      <c r="C39" s="1">
        <v>25900270.1873</v>
      </c>
      <c r="H39" t="s">
        <v>33</v>
      </c>
      <c r="J39" s="1">
        <v>31109223.3774</v>
      </c>
    </row>
    <row r="41" spans="1:10">
      <c r="A41" t="s">
        <v>34</v>
      </c>
      <c r="C41" s="1">
        <v>23091643.788307</v>
      </c>
      <c r="H41" t="s">
        <v>34</v>
      </c>
      <c r="J41" s="1">
        <v>21162873.523616001</v>
      </c>
    </row>
    <row r="44" spans="1:10">
      <c r="A44" t="s">
        <v>35</v>
      </c>
      <c r="C44" s="1">
        <v>24072257.074122999</v>
      </c>
      <c r="H44" t="s">
        <v>35</v>
      </c>
      <c r="J44" s="1">
        <v>21919501.875078999</v>
      </c>
    </row>
    <row r="47" spans="1:10">
      <c r="A47" t="s">
        <v>36</v>
      </c>
      <c r="C47" s="1">
        <v>24919656.901484001</v>
      </c>
      <c r="H47" t="s">
        <v>36</v>
      </c>
      <c r="J47" s="1">
        <v>30352595.025936998</v>
      </c>
    </row>
    <row r="50" spans="1:11">
      <c r="A50" t="s">
        <v>37</v>
      </c>
      <c r="C50" s="1">
        <v>2241800.7585160001</v>
      </c>
      <c r="H50" t="s">
        <v>37</v>
      </c>
      <c r="J50" s="1">
        <v>2265087.272663</v>
      </c>
      <c r="K50" s="2">
        <f>J50/J24</f>
        <v>6.9443538382867293E-2</v>
      </c>
    </row>
    <row r="53" spans="1:11">
      <c r="A53" t="s">
        <v>32</v>
      </c>
      <c r="H53" t="s">
        <v>32</v>
      </c>
    </row>
    <row r="54" spans="1:11">
      <c r="B54" t="s">
        <v>38</v>
      </c>
      <c r="C54" s="1">
        <v>286724.77279999998</v>
      </c>
      <c r="I54" t="s">
        <v>38</v>
      </c>
      <c r="J54" s="1">
        <v>68729.784599999999</v>
      </c>
    </row>
    <row r="55" spans="1:11">
      <c r="B55" t="s">
        <v>39</v>
      </c>
      <c r="C55" s="1">
        <v>-291445.90830000001</v>
      </c>
      <c r="I55" t="s">
        <v>39</v>
      </c>
      <c r="J55" s="1">
        <v>-69330.990099999995</v>
      </c>
    </row>
    <row r="56" spans="1:11">
      <c r="B56" t="s">
        <v>40</v>
      </c>
      <c r="C56" s="1">
        <v>-34886.828800000003</v>
      </c>
      <c r="I56" t="s">
        <v>40</v>
      </c>
      <c r="J56" s="1">
        <v>-16126.432500000001</v>
      </c>
    </row>
    <row r="57" spans="1:11">
      <c r="B57" t="s">
        <v>41</v>
      </c>
      <c r="C57" s="1">
        <v>-102878.743</v>
      </c>
      <c r="I57" t="s">
        <v>43</v>
      </c>
      <c r="J57" s="1">
        <v>213.2501</v>
      </c>
    </row>
    <row r="58" spans="1:11">
      <c r="B58" t="s">
        <v>42</v>
      </c>
      <c r="C58" s="1">
        <v>100550.1057</v>
      </c>
      <c r="I58" t="s">
        <v>50</v>
      </c>
      <c r="J58" s="1">
        <v>-215.72620000000001</v>
      </c>
    </row>
    <row r="59" spans="1:11">
      <c r="B59" t="s">
        <v>52</v>
      </c>
      <c r="C59" s="1">
        <v>13475.741</v>
      </c>
      <c r="I59" t="s">
        <v>41</v>
      </c>
      <c r="J59" s="1">
        <v>-82755.338799999998</v>
      </c>
    </row>
    <row r="60" spans="1:11">
      <c r="B60" t="s">
        <v>44</v>
      </c>
      <c r="C60" s="1">
        <v>-25817.978800000001</v>
      </c>
      <c r="I60" t="s">
        <v>42</v>
      </c>
      <c r="J60" s="1">
        <v>187030.3866</v>
      </c>
    </row>
    <row r="61" spans="1:11">
      <c r="B61" t="s">
        <v>46</v>
      </c>
      <c r="C61" s="1">
        <v>-5060.8531000000003</v>
      </c>
      <c r="I61" t="s">
        <v>52</v>
      </c>
      <c r="J61" s="1">
        <v>1257.2430999999999</v>
      </c>
    </row>
    <row r="62" spans="1:11">
      <c r="I62" t="s">
        <v>44</v>
      </c>
      <c r="J62" s="1">
        <v>-21280.7356</v>
      </c>
    </row>
    <row r="63" spans="1:11">
      <c r="A63" t="s">
        <v>45</v>
      </c>
      <c r="C63" s="1">
        <v>-59339.692499999997</v>
      </c>
    </row>
    <row r="64" spans="1:11">
      <c r="H64" t="s">
        <v>45</v>
      </c>
      <c r="J64" s="1">
        <v>67521.441200000001</v>
      </c>
    </row>
    <row r="66" spans="1:11">
      <c r="A66" t="s">
        <v>47</v>
      </c>
      <c r="C66" s="1">
        <v>2301140.451016</v>
      </c>
    </row>
    <row r="67" spans="1:11">
      <c r="H67" t="s">
        <v>47</v>
      </c>
      <c r="J67" s="1">
        <v>2197565.8314629998</v>
      </c>
      <c r="K67" s="2">
        <f>J67/J24</f>
        <v>6.7373451349034774E-2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0" orientation="portrait" horizontalDpi="203" verticalDpi="203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70"/>
  <sheetViews>
    <sheetView topLeftCell="A28" workbookViewId="0">
      <selection activeCell="K70" sqref="K70"/>
    </sheetView>
  </sheetViews>
  <sheetFormatPr defaultRowHeight="15"/>
  <cols>
    <col min="2" max="2" width="31.28515625" bestFit="1" customWidth="1"/>
    <col min="3" max="3" width="14.28515625" style="1" bestFit="1" customWidth="1"/>
    <col min="9" max="9" width="31.28515625" bestFit="1" customWidth="1"/>
    <col min="10" max="10" width="14.28515625" style="1" bestFit="1" customWidth="1"/>
    <col min="11" max="11" width="9.140625" style="2"/>
  </cols>
  <sheetData>
    <row r="1" spans="1:11">
      <c r="A1" t="s">
        <v>0</v>
      </c>
      <c r="B1" t="s">
        <v>67</v>
      </c>
      <c r="H1" t="s">
        <v>0</v>
      </c>
      <c r="I1" t="s">
        <v>67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s="1" t="s">
        <v>7</v>
      </c>
      <c r="D4" t="s">
        <v>8</v>
      </c>
      <c r="H4" t="s">
        <v>5</v>
      </c>
      <c r="I4" t="s">
        <v>6</v>
      </c>
      <c r="J4" s="1" t="s">
        <v>7</v>
      </c>
      <c r="K4" s="2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 s="1">
        <v>58944494.4586</v>
      </c>
      <c r="I6" t="s">
        <v>10</v>
      </c>
      <c r="J6" s="1">
        <v>57610557.637100004</v>
      </c>
    </row>
    <row r="7" spans="1:11">
      <c r="B7" t="s">
        <v>11</v>
      </c>
      <c r="C7" s="1">
        <v>290802</v>
      </c>
      <c r="I7" t="s">
        <v>11</v>
      </c>
      <c r="J7" s="1">
        <v>338950</v>
      </c>
    </row>
    <row r="8" spans="1:11">
      <c r="B8" t="s">
        <v>12</v>
      </c>
      <c r="C8" s="1">
        <v>54758554.593800001</v>
      </c>
      <c r="I8" t="s">
        <v>12</v>
      </c>
      <c r="J8" s="1">
        <v>53505912.258199997</v>
      </c>
    </row>
    <row r="9" spans="1:11">
      <c r="B9" t="s">
        <v>13</v>
      </c>
      <c r="C9" s="1">
        <v>4476741.8647999996</v>
      </c>
      <c r="I9" t="s">
        <v>13</v>
      </c>
      <c r="J9" s="1">
        <v>4443595.3788999999</v>
      </c>
    </row>
    <row r="10" spans="1:11">
      <c r="B10" t="s">
        <v>14</v>
      </c>
      <c r="C10" s="1">
        <v>4185939.8648000001</v>
      </c>
      <c r="I10" t="s">
        <v>14</v>
      </c>
      <c r="J10" s="1">
        <v>4104645.3788999999</v>
      </c>
      <c r="K10" s="2">
        <f>J10/J6</f>
        <v>7.1248145257609752E-2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 s="1">
        <v>58180394</v>
      </c>
      <c r="H16">
        <v>4000</v>
      </c>
      <c r="I16" t="s">
        <v>17</v>
      </c>
      <c r="J16" s="1">
        <v>56680285.329999998</v>
      </c>
    </row>
    <row r="17" spans="1:10">
      <c r="A17">
        <v>4000020</v>
      </c>
      <c r="B17" t="s">
        <v>18</v>
      </c>
      <c r="C17" s="1">
        <v>758465.09</v>
      </c>
      <c r="H17">
        <v>4000020</v>
      </c>
      <c r="I17" t="s">
        <v>18</v>
      </c>
      <c r="J17" s="1">
        <v>930444.78</v>
      </c>
    </row>
    <row r="18" spans="1:10">
      <c r="A18">
        <v>4000040</v>
      </c>
      <c r="B18" t="s">
        <v>19</v>
      </c>
      <c r="C18" s="1">
        <v>290802.28999999998</v>
      </c>
      <c r="H18">
        <v>4000040</v>
      </c>
      <c r="I18" t="s">
        <v>19</v>
      </c>
      <c r="J18" s="1">
        <v>338949.7</v>
      </c>
    </row>
    <row r="19" spans="1:10">
      <c r="A19" t="s">
        <v>20</v>
      </c>
      <c r="C19" s="1">
        <v>59229661.380000003</v>
      </c>
      <c r="H19" t="s">
        <v>20</v>
      </c>
      <c r="J19" s="1">
        <v>57949679.810000002</v>
      </c>
    </row>
    <row r="21" spans="1:10">
      <c r="A21">
        <v>4900</v>
      </c>
      <c r="B21" t="s">
        <v>19</v>
      </c>
      <c r="C21" s="1">
        <v>-290802.28999999998</v>
      </c>
      <c r="H21">
        <v>4900</v>
      </c>
      <c r="I21" t="s">
        <v>19</v>
      </c>
      <c r="J21" s="1">
        <v>-338949.7</v>
      </c>
    </row>
    <row r="23" spans="1:10">
      <c r="A23" t="s">
        <v>21</v>
      </c>
      <c r="C23" s="1">
        <v>58938859.090000004</v>
      </c>
      <c r="H23" t="s">
        <v>21</v>
      </c>
      <c r="J23" s="1">
        <v>57610730.109999999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 s="1">
        <v>540420.36</v>
      </c>
      <c r="H28">
        <v>5400</v>
      </c>
      <c r="I28" t="s">
        <v>24</v>
      </c>
      <c r="J28" s="1">
        <v>519765.28</v>
      </c>
    </row>
    <row r="29" spans="1:10">
      <c r="A29">
        <v>5450</v>
      </c>
      <c r="B29" t="s">
        <v>25</v>
      </c>
      <c r="C29" s="1">
        <v>48685535.060000002</v>
      </c>
      <c r="H29">
        <v>5450</v>
      </c>
      <c r="I29" t="s">
        <v>25</v>
      </c>
      <c r="J29" s="1">
        <v>51732411.829999998</v>
      </c>
    </row>
    <row r="30" spans="1:10">
      <c r="A30">
        <v>5500</v>
      </c>
      <c r="B30" t="s">
        <v>26</v>
      </c>
      <c r="C30" s="1">
        <v>-301045.28000000003</v>
      </c>
      <c r="H30">
        <v>5500</v>
      </c>
      <c r="I30" t="s">
        <v>26</v>
      </c>
      <c r="J30" s="1">
        <v>-221859.28</v>
      </c>
    </row>
    <row r="31" spans="1:10">
      <c r="B31" t="s">
        <v>27</v>
      </c>
      <c r="C31" s="1">
        <v>685.62509999999997</v>
      </c>
    </row>
    <row r="32" spans="1:10">
      <c r="H32" t="s">
        <v>28</v>
      </c>
    </row>
    <row r="33" spans="1:10">
      <c r="A33" t="s">
        <v>28</v>
      </c>
      <c r="I33" t="s">
        <v>68</v>
      </c>
      <c r="J33" s="1">
        <v>3802.5432999999998</v>
      </c>
    </row>
    <row r="34" spans="1:10">
      <c r="B34" t="s">
        <v>68</v>
      </c>
      <c r="C34" s="1">
        <v>2753.7096000000001</v>
      </c>
      <c r="I34" t="s">
        <v>69</v>
      </c>
      <c r="J34" s="1">
        <v>-174311.59570000001</v>
      </c>
    </row>
    <row r="35" spans="1:10">
      <c r="B35" t="s">
        <v>69</v>
      </c>
      <c r="C35" s="1">
        <v>-167821.10879999999</v>
      </c>
      <c r="I35" t="s">
        <v>29</v>
      </c>
      <c r="J35" s="1">
        <v>1539019.1142</v>
      </c>
    </row>
    <row r="36" spans="1:10">
      <c r="B36" t="s">
        <v>29</v>
      </c>
      <c r="C36" s="1">
        <v>3050423.5611999999</v>
      </c>
      <c r="I36" t="s">
        <v>30</v>
      </c>
      <c r="J36" s="1">
        <v>-938231.09349999996</v>
      </c>
    </row>
    <row r="37" spans="1:10">
      <c r="B37" t="s">
        <v>30</v>
      </c>
      <c r="C37" s="1">
        <v>-1583879.9238</v>
      </c>
      <c r="H37" t="s">
        <v>31</v>
      </c>
    </row>
    <row r="38" spans="1:10">
      <c r="A38" t="s">
        <v>31</v>
      </c>
      <c r="H38" t="s">
        <v>32</v>
      </c>
    </row>
    <row r="39" spans="1:10">
      <c r="A39" t="s">
        <v>32</v>
      </c>
    </row>
    <row r="40" spans="1:10">
      <c r="H40" t="s">
        <v>33</v>
      </c>
      <c r="J40" s="1">
        <v>52460596.798299998</v>
      </c>
    </row>
    <row r="41" spans="1:10">
      <c r="A41" t="s">
        <v>33</v>
      </c>
      <c r="C41" s="1">
        <v>50227072.003300004</v>
      </c>
    </row>
    <row r="42" spans="1:10">
      <c r="H42" t="s">
        <v>34</v>
      </c>
      <c r="J42" s="1">
        <v>35469336.559748001</v>
      </c>
    </row>
    <row r="43" spans="1:10">
      <c r="A43" t="s">
        <v>34</v>
      </c>
      <c r="C43" s="1">
        <v>40131812.313826002</v>
      </c>
    </row>
    <row r="45" spans="1:10">
      <c r="H45" t="s">
        <v>35</v>
      </c>
      <c r="J45" s="1">
        <v>34275576.143288001</v>
      </c>
    </row>
    <row r="46" spans="1:10">
      <c r="A46" t="s">
        <v>35</v>
      </c>
      <c r="C46" s="1">
        <v>35335286.487641998</v>
      </c>
    </row>
    <row r="48" spans="1:10">
      <c r="H48" t="s">
        <v>36</v>
      </c>
      <c r="J48" s="1">
        <v>53654357.214759998</v>
      </c>
    </row>
    <row r="49" spans="1:11">
      <c r="A49" t="s">
        <v>36</v>
      </c>
      <c r="C49" s="1">
        <v>55023597.829484001</v>
      </c>
    </row>
    <row r="51" spans="1:11">
      <c r="H51" t="s">
        <v>37</v>
      </c>
      <c r="J51" s="1">
        <v>3956372.89524</v>
      </c>
      <c r="K51" s="2">
        <f>J51/J23</f>
        <v>6.8674236339061043E-2</v>
      </c>
    </row>
    <row r="52" spans="1:11">
      <c r="A52" t="s">
        <v>37</v>
      </c>
      <c r="C52" s="1">
        <v>3915261.2605161001</v>
      </c>
    </row>
    <row r="54" spans="1:11">
      <c r="H54" t="s">
        <v>32</v>
      </c>
    </row>
    <row r="55" spans="1:11">
      <c r="A55" t="s">
        <v>32</v>
      </c>
      <c r="I55" t="s">
        <v>38</v>
      </c>
      <c r="J55" s="1">
        <v>182858.6421</v>
      </c>
    </row>
    <row r="56" spans="1:11">
      <c r="B56" t="s">
        <v>38</v>
      </c>
      <c r="C56" s="1">
        <v>123850.4804</v>
      </c>
      <c r="I56" t="s">
        <v>39</v>
      </c>
      <c r="J56" s="1">
        <v>-189837.1194</v>
      </c>
    </row>
    <row r="57" spans="1:11">
      <c r="B57" t="s">
        <v>39</v>
      </c>
      <c r="C57" s="1">
        <v>-124798.6421</v>
      </c>
      <c r="I57" t="s">
        <v>40</v>
      </c>
      <c r="J57" s="1">
        <v>-14255.116099999999</v>
      </c>
    </row>
    <row r="58" spans="1:11">
      <c r="B58" t="s">
        <v>40</v>
      </c>
      <c r="C58" s="1">
        <v>-36008.853499999997</v>
      </c>
      <c r="I58" t="s">
        <v>43</v>
      </c>
      <c r="J58" s="1">
        <v>3291.2959000000001</v>
      </c>
    </row>
    <row r="59" spans="1:11">
      <c r="B59" t="s">
        <v>41</v>
      </c>
      <c r="C59" s="1">
        <v>-2926.6430999999998</v>
      </c>
      <c r="I59" t="s">
        <v>50</v>
      </c>
      <c r="J59" s="1">
        <v>-4403.5248000000001</v>
      </c>
    </row>
    <row r="60" spans="1:11">
      <c r="B60" t="s">
        <v>42</v>
      </c>
      <c r="C60" s="1">
        <v>1882.0338999999999</v>
      </c>
      <c r="I60" t="s">
        <v>41</v>
      </c>
      <c r="J60" s="1">
        <v>-276579.89970000001</v>
      </c>
    </row>
    <row r="61" spans="1:11">
      <c r="B61" t="s">
        <v>52</v>
      </c>
      <c r="C61" s="1">
        <v>5575.9793</v>
      </c>
      <c r="I61" t="s">
        <v>42</v>
      </c>
      <c r="J61" s="1">
        <v>172714.98009999999</v>
      </c>
    </row>
    <row r="62" spans="1:11">
      <c r="B62" t="s">
        <v>44</v>
      </c>
      <c r="C62" s="1">
        <v>-154786.50880000001</v>
      </c>
      <c r="I62" t="s">
        <v>44</v>
      </c>
      <c r="J62" s="1">
        <v>-64550.381000000001</v>
      </c>
    </row>
    <row r="63" spans="1:11">
      <c r="B63" t="s">
        <v>68</v>
      </c>
      <c r="C63" s="1">
        <v>2753.7096000000001</v>
      </c>
      <c r="I63" t="s">
        <v>68</v>
      </c>
      <c r="J63" s="1">
        <v>3802.5432999999998</v>
      </c>
    </row>
    <row r="64" spans="1:11">
      <c r="B64" t="s">
        <v>69</v>
      </c>
      <c r="C64" s="1">
        <v>167821.10879999999</v>
      </c>
      <c r="I64" t="s">
        <v>69</v>
      </c>
      <c r="J64" s="1">
        <v>174311.59570000001</v>
      </c>
    </row>
    <row r="65" spans="1:11">
      <c r="B65" t="s">
        <v>46</v>
      </c>
      <c r="C65" s="1">
        <v>-12.857100000000001</v>
      </c>
    </row>
    <row r="66" spans="1:11">
      <c r="H66" t="s">
        <v>45</v>
      </c>
      <c r="J66" s="1">
        <v>-12646.983899999999</v>
      </c>
    </row>
    <row r="67" spans="1:11">
      <c r="A67" t="s">
        <v>45</v>
      </c>
      <c r="C67" s="1">
        <v>-16650.192599999998</v>
      </c>
    </row>
    <row r="69" spans="1:11">
      <c r="H69" t="s">
        <v>47</v>
      </c>
      <c r="J69" s="1">
        <v>3969019.8791399999</v>
      </c>
      <c r="K69" s="2">
        <f>J69/J23</f>
        <v>6.8893761137234097E-2</v>
      </c>
    </row>
    <row r="70" spans="1:11">
      <c r="A70" t="s">
        <v>47</v>
      </c>
      <c r="C70" s="1">
        <v>3931911.4531160998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0" orientation="portrait" horizontalDpi="203" verticalDpi="203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50"/>
  </sheetPr>
  <dimension ref="A1:K63"/>
  <sheetViews>
    <sheetView topLeftCell="A49" workbookViewId="0">
      <selection activeCell="I71" sqref="I71"/>
    </sheetView>
  </sheetViews>
  <sheetFormatPr defaultRowHeight="15"/>
  <cols>
    <col min="2" max="2" width="24.42578125" bestFit="1" customWidth="1"/>
    <col min="3" max="3" width="8.140625" style="1" customWidth="1"/>
    <col min="9" max="9" width="31.28515625" bestFit="1" customWidth="1"/>
    <col min="10" max="10" width="15" style="3" bestFit="1" customWidth="1"/>
    <col min="11" max="11" width="9.140625" style="2"/>
  </cols>
  <sheetData>
    <row r="1" spans="1:11">
      <c r="A1" t="s">
        <v>0</v>
      </c>
      <c r="B1" t="s">
        <v>70</v>
      </c>
      <c r="H1" t="s">
        <v>0</v>
      </c>
      <c r="I1" t="s">
        <v>70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s="1" t="s">
        <v>7</v>
      </c>
      <c r="D4" t="s">
        <v>8</v>
      </c>
      <c r="H4" t="s">
        <v>5</v>
      </c>
      <c r="I4" t="s">
        <v>6</v>
      </c>
      <c r="J4" s="3" t="s">
        <v>7</v>
      </c>
      <c r="K4" s="2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 s="1">
        <v>0</v>
      </c>
      <c r="I6" t="s">
        <v>10</v>
      </c>
      <c r="J6" s="3">
        <v>20402576.944600001</v>
      </c>
    </row>
    <row r="7" spans="1:11">
      <c r="B7" t="s">
        <v>11</v>
      </c>
      <c r="C7" s="1">
        <v>0</v>
      </c>
      <c r="I7" t="s">
        <v>11</v>
      </c>
      <c r="J7" s="3">
        <v>187062</v>
      </c>
    </row>
    <row r="8" spans="1:11">
      <c r="B8" t="s">
        <v>12</v>
      </c>
      <c r="C8" s="1">
        <v>0</v>
      </c>
      <c r="I8" t="s">
        <v>12</v>
      </c>
      <c r="J8" s="3">
        <v>19261640.6545</v>
      </c>
    </row>
    <row r="9" spans="1:11">
      <c r="B9" t="s">
        <v>13</v>
      </c>
      <c r="C9" s="1">
        <v>0</v>
      </c>
      <c r="I9" t="s">
        <v>13</v>
      </c>
      <c r="J9" s="3">
        <v>1327998.2901000001</v>
      </c>
    </row>
    <row r="10" spans="1:11">
      <c r="B10" t="s">
        <v>14</v>
      </c>
      <c r="C10" s="1">
        <v>0</v>
      </c>
      <c r="I10" t="s">
        <v>14</v>
      </c>
      <c r="J10" s="3">
        <v>1140936.2901000001</v>
      </c>
      <c r="K10" s="2">
        <f>J10/J6</f>
        <v>5.592118550504839E-2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 t="s">
        <v>20</v>
      </c>
      <c r="C16" s="1">
        <v>0</v>
      </c>
      <c r="H16">
        <v>4000</v>
      </c>
      <c r="I16" t="s">
        <v>17</v>
      </c>
      <c r="J16" s="3">
        <v>19134011.289999999</v>
      </c>
    </row>
    <row r="17" spans="1:10">
      <c r="H17">
        <v>4000020</v>
      </c>
      <c r="I17" t="s">
        <v>18</v>
      </c>
      <c r="J17" s="3">
        <v>1268565.6499999999</v>
      </c>
    </row>
    <row r="18" spans="1:10">
      <c r="A18">
        <v>4900</v>
      </c>
      <c r="B18" t="s">
        <v>19</v>
      </c>
      <c r="H18">
        <v>4000040</v>
      </c>
      <c r="I18" t="s">
        <v>19</v>
      </c>
      <c r="J18" s="3">
        <v>187062.22</v>
      </c>
    </row>
    <row r="19" spans="1:10">
      <c r="H19" t="s">
        <v>20</v>
      </c>
      <c r="J19" s="3">
        <v>20589639.16</v>
      </c>
    </row>
    <row r="20" spans="1:10">
      <c r="A20" t="s">
        <v>21</v>
      </c>
      <c r="C20" s="1">
        <v>0</v>
      </c>
    </row>
    <row r="21" spans="1:10">
      <c r="H21">
        <v>4900</v>
      </c>
      <c r="I21" t="s">
        <v>19</v>
      </c>
      <c r="J21" s="3">
        <v>-187062.22</v>
      </c>
    </row>
    <row r="23" spans="1:10">
      <c r="A23" t="s">
        <v>22</v>
      </c>
      <c r="H23" t="s">
        <v>21</v>
      </c>
      <c r="J23" s="3">
        <v>20402576.940000001</v>
      </c>
    </row>
    <row r="24" spans="1:10">
      <c r="A24" t="s">
        <v>23</v>
      </c>
    </row>
    <row r="26" spans="1:10">
      <c r="A26" t="s">
        <v>28</v>
      </c>
      <c r="H26" t="s">
        <v>22</v>
      </c>
    </row>
    <row r="27" spans="1:10">
      <c r="A27" t="s">
        <v>31</v>
      </c>
      <c r="H27" t="s">
        <v>23</v>
      </c>
    </row>
    <row r="28" spans="1:10">
      <c r="A28" t="s">
        <v>32</v>
      </c>
      <c r="H28">
        <v>5400</v>
      </c>
      <c r="I28" t="s">
        <v>24</v>
      </c>
      <c r="J28" s="3">
        <v>101718.05</v>
      </c>
    </row>
    <row r="29" spans="1:10">
      <c r="H29">
        <v>5450</v>
      </c>
      <c r="I29" t="s">
        <v>25</v>
      </c>
      <c r="J29" s="3">
        <v>17098041.129999999</v>
      </c>
    </row>
    <row r="30" spans="1:10">
      <c r="A30" t="s">
        <v>33</v>
      </c>
      <c r="C30" s="1">
        <v>0</v>
      </c>
      <c r="H30">
        <v>5500</v>
      </c>
      <c r="I30" t="s">
        <v>26</v>
      </c>
      <c r="J30" s="3">
        <v>-299261.11</v>
      </c>
    </row>
    <row r="32" spans="1:10">
      <c r="A32" t="s">
        <v>34</v>
      </c>
      <c r="C32" s="1">
        <v>0</v>
      </c>
      <c r="H32" t="s">
        <v>28</v>
      </c>
    </row>
    <row r="33" spans="1:10">
      <c r="I33" t="s">
        <v>29</v>
      </c>
      <c r="J33" s="3">
        <v>2740549.5115999999</v>
      </c>
    </row>
    <row r="34" spans="1:10">
      <c r="I34" t="s">
        <v>30</v>
      </c>
      <c r="J34" s="3">
        <v>-1603833.9080999999</v>
      </c>
    </row>
    <row r="35" spans="1:10">
      <c r="A35" t="s">
        <v>35</v>
      </c>
      <c r="C35" s="1">
        <v>0</v>
      </c>
      <c r="H35" t="s">
        <v>31</v>
      </c>
    </row>
    <row r="36" spans="1:10">
      <c r="H36" t="s">
        <v>32</v>
      </c>
    </row>
    <row r="38" spans="1:10">
      <c r="A38" t="s">
        <v>36</v>
      </c>
      <c r="C38" s="1">
        <v>0</v>
      </c>
      <c r="H38" t="s">
        <v>33</v>
      </c>
      <c r="J38" s="3">
        <f>SUM(J28:J30,J33:J34)</f>
        <v>18037213.673499998</v>
      </c>
    </row>
    <row r="40" spans="1:10">
      <c r="H40" t="s">
        <v>34</v>
      </c>
      <c r="J40" s="3">
        <v>19244395.470984999</v>
      </c>
    </row>
    <row r="41" spans="1:10">
      <c r="A41" t="s">
        <v>37</v>
      </c>
      <c r="C41" s="1">
        <v>0</v>
      </c>
    </row>
    <row r="43" spans="1:10">
      <c r="H43" t="s">
        <v>35</v>
      </c>
      <c r="J43" s="3">
        <v>17863750.486591</v>
      </c>
    </row>
    <row r="44" spans="1:10">
      <c r="A44" t="s">
        <v>32</v>
      </c>
    </row>
    <row r="46" spans="1:10">
      <c r="A46" t="s">
        <v>45</v>
      </c>
      <c r="C46" s="1">
        <v>0</v>
      </c>
      <c r="H46" t="s">
        <v>36</v>
      </c>
      <c r="J46" s="3">
        <f>J40+J38-J43</f>
        <v>19417858.657893997</v>
      </c>
    </row>
    <row r="49" spans="1:11">
      <c r="A49" t="s">
        <v>47</v>
      </c>
      <c r="C49" s="1">
        <v>0</v>
      </c>
      <c r="H49" t="s">
        <v>37</v>
      </c>
      <c r="J49" s="3">
        <f>J23-J46</f>
        <v>984718.28210600466</v>
      </c>
      <c r="K49" s="2">
        <f>J49/J23</f>
        <v>4.8264407236491204E-2</v>
      </c>
    </row>
    <row r="52" spans="1:11">
      <c r="H52" t="s">
        <v>32</v>
      </c>
    </row>
    <row r="53" spans="1:11">
      <c r="I53" t="s">
        <v>38</v>
      </c>
      <c r="J53" s="3">
        <v>13984143.2597</v>
      </c>
    </row>
    <row r="54" spans="1:11">
      <c r="I54" t="s">
        <v>39</v>
      </c>
      <c r="J54" s="3">
        <v>-13990704.07</v>
      </c>
    </row>
    <row r="55" spans="1:11">
      <c r="I55" t="s">
        <v>40</v>
      </c>
      <c r="J55" s="3">
        <v>-14859.051600000001</v>
      </c>
    </row>
    <row r="56" spans="1:11">
      <c r="I56" t="s">
        <v>41</v>
      </c>
      <c r="J56" s="3">
        <v>-58427.570800000001</v>
      </c>
    </row>
    <row r="57" spans="1:11">
      <c r="I57" t="s">
        <v>42</v>
      </c>
      <c r="J57" s="3">
        <v>11322.2952</v>
      </c>
    </row>
    <row r="58" spans="1:11">
      <c r="I58" t="s">
        <v>44</v>
      </c>
      <c r="J58" s="3">
        <v>-86080.539600000004</v>
      </c>
    </row>
    <row r="60" spans="1:11">
      <c r="H60" t="s">
        <v>45</v>
      </c>
      <c r="J60" s="3">
        <v>-154605.6771</v>
      </c>
    </row>
    <row r="63" spans="1:11">
      <c r="H63" t="s">
        <v>47</v>
      </c>
      <c r="J63" s="3">
        <f>J49-J60</f>
        <v>1139323.9592060046</v>
      </c>
      <c r="K63" s="2">
        <f>J63/J23</f>
        <v>5.5842159672110737E-2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0" orientation="portrait" horizontalDpi="203" verticalDpi="203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</sheetPr>
  <dimension ref="A1:K71"/>
  <sheetViews>
    <sheetView topLeftCell="A49" workbookViewId="0">
      <selection activeCell="I54" sqref="I54:J65"/>
    </sheetView>
  </sheetViews>
  <sheetFormatPr defaultRowHeight="15"/>
  <cols>
    <col min="2" max="2" width="24.42578125" bestFit="1" customWidth="1"/>
    <col min="3" max="3" width="8.140625" style="1" customWidth="1"/>
    <col min="9" max="9" width="31.28515625" bestFit="1" customWidth="1"/>
    <col min="10" max="10" width="15" style="3" bestFit="1" customWidth="1"/>
    <col min="11" max="11" width="9.85546875" style="2" bestFit="1" customWidth="1"/>
  </cols>
  <sheetData>
    <row r="1" spans="1:11">
      <c r="A1" t="s">
        <v>0</v>
      </c>
      <c r="B1" t="s">
        <v>71</v>
      </c>
      <c r="H1" t="s">
        <v>0</v>
      </c>
      <c r="I1" t="s">
        <v>71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s="1" t="s">
        <v>7</v>
      </c>
      <c r="D4" t="s">
        <v>8</v>
      </c>
      <c r="H4" t="s">
        <v>5</v>
      </c>
      <c r="I4" t="s">
        <v>6</v>
      </c>
      <c r="J4" s="3" t="s">
        <v>7</v>
      </c>
      <c r="K4" s="2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 s="1">
        <v>0</v>
      </c>
      <c r="I6" t="s">
        <v>10</v>
      </c>
      <c r="J6" s="3">
        <v>14112549.5341</v>
      </c>
    </row>
    <row r="7" spans="1:11">
      <c r="B7" t="s">
        <v>11</v>
      </c>
      <c r="C7" s="1">
        <v>0</v>
      </c>
      <c r="I7" t="s">
        <v>11</v>
      </c>
      <c r="J7" s="3">
        <v>2100</v>
      </c>
    </row>
    <row r="8" spans="1:11">
      <c r="B8" t="s">
        <v>12</v>
      </c>
      <c r="C8" s="1">
        <v>0</v>
      </c>
      <c r="I8" t="s">
        <v>12</v>
      </c>
      <c r="J8" s="3">
        <v>12672099.8484</v>
      </c>
    </row>
    <row r="9" spans="1:11">
      <c r="B9" t="s">
        <v>13</v>
      </c>
      <c r="C9" s="1">
        <v>0</v>
      </c>
      <c r="I9" t="s">
        <v>13</v>
      </c>
      <c r="J9" s="3">
        <v>1442549.6857</v>
      </c>
    </row>
    <row r="10" spans="1:11">
      <c r="B10" t="s">
        <v>14</v>
      </c>
      <c r="C10" s="1">
        <v>0</v>
      </c>
      <c r="I10" t="s">
        <v>14</v>
      </c>
      <c r="J10" s="3">
        <v>1440449.6857</v>
      </c>
      <c r="K10" s="2">
        <f>J10/J6</f>
        <v>0.1020687071616264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 t="s">
        <v>20</v>
      </c>
      <c r="C16" s="1">
        <v>0</v>
      </c>
      <c r="H16">
        <v>4000</v>
      </c>
      <c r="I16" t="s">
        <v>17</v>
      </c>
      <c r="J16" s="3">
        <v>14112549.5341</v>
      </c>
    </row>
    <row r="17" spans="1:10">
      <c r="H17">
        <v>4000020</v>
      </c>
      <c r="I17" t="s">
        <v>18</v>
      </c>
      <c r="J17" s="3">
        <v>2549</v>
      </c>
    </row>
    <row r="18" spans="1:10">
      <c r="A18">
        <v>4900</v>
      </c>
      <c r="B18" t="s">
        <v>19</v>
      </c>
      <c r="H18">
        <v>4000040</v>
      </c>
      <c r="I18" t="s">
        <v>19</v>
      </c>
      <c r="J18" s="3">
        <v>2100</v>
      </c>
    </row>
    <row r="19" spans="1:10">
      <c r="H19" t="s">
        <v>20</v>
      </c>
      <c r="J19" s="3">
        <f>SUM(J16:J18)</f>
        <v>14117198.5341</v>
      </c>
    </row>
    <row r="20" spans="1:10">
      <c r="A20" t="s">
        <v>21</v>
      </c>
      <c r="C20" s="1">
        <v>0</v>
      </c>
    </row>
    <row r="21" spans="1:10">
      <c r="H21">
        <v>4900</v>
      </c>
      <c r="I21" t="s">
        <v>19</v>
      </c>
      <c r="J21" s="3">
        <v>-113</v>
      </c>
    </row>
    <row r="23" spans="1:10">
      <c r="A23" t="s">
        <v>22</v>
      </c>
      <c r="H23" t="s">
        <v>21</v>
      </c>
      <c r="J23" s="3">
        <f>SUM(J16:J18)+J21</f>
        <v>14117085.5341</v>
      </c>
    </row>
    <row r="24" spans="1:10">
      <c r="A24" t="s">
        <v>23</v>
      </c>
    </row>
    <row r="26" spans="1:10">
      <c r="A26" t="s">
        <v>28</v>
      </c>
      <c r="H26" t="s">
        <v>22</v>
      </c>
    </row>
    <row r="27" spans="1:10">
      <c r="A27" t="s">
        <v>31</v>
      </c>
      <c r="H27" t="s">
        <v>23</v>
      </c>
    </row>
    <row r="28" spans="1:10">
      <c r="A28" t="s">
        <v>32</v>
      </c>
      <c r="H28">
        <v>5400</v>
      </c>
      <c r="I28" t="s">
        <v>24</v>
      </c>
      <c r="J28" s="3">
        <v>405126.75</v>
      </c>
    </row>
    <row r="29" spans="1:10">
      <c r="H29">
        <v>5450</v>
      </c>
      <c r="I29" t="s">
        <v>25</v>
      </c>
      <c r="J29" s="3">
        <v>10673551.84</v>
      </c>
    </row>
    <row r="30" spans="1:10">
      <c r="A30" t="s">
        <v>33</v>
      </c>
      <c r="C30" s="1">
        <v>0</v>
      </c>
      <c r="H30">
        <v>5500</v>
      </c>
      <c r="I30" t="s">
        <v>26</v>
      </c>
      <c r="J30" s="3">
        <v>-91685</v>
      </c>
    </row>
    <row r="32" spans="1:10">
      <c r="A32" t="s">
        <v>34</v>
      </c>
      <c r="C32" s="1">
        <v>0</v>
      </c>
      <c r="H32" t="s">
        <v>28</v>
      </c>
    </row>
    <row r="34" spans="1:10">
      <c r="I34" t="s">
        <v>29</v>
      </c>
      <c r="J34" s="3">
        <v>701793.55599999998</v>
      </c>
    </row>
    <row r="35" spans="1:10">
      <c r="A35" t="s">
        <v>35</v>
      </c>
      <c r="C35" s="1">
        <v>0</v>
      </c>
      <c r="I35" t="s">
        <v>30</v>
      </c>
      <c r="J35" s="3">
        <v>-33964.548000000003</v>
      </c>
    </row>
    <row r="37" spans="1:10">
      <c r="H37" t="s">
        <v>31</v>
      </c>
    </row>
    <row r="38" spans="1:10">
      <c r="A38" t="s">
        <v>36</v>
      </c>
      <c r="C38" s="1">
        <v>0</v>
      </c>
      <c r="H38" t="s">
        <v>32</v>
      </c>
    </row>
    <row r="40" spans="1:10">
      <c r="H40" t="s">
        <v>33</v>
      </c>
      <c r="J40" s="3">
        <f>SUM(J28:J30,J34:J35)</f>
        <v>11654822.597999999</v>
      </c>
    </row>
    <row r="41" spans="1:10">
      <c r="A41" t="s">
        <v>37</v>
      </c>
      <c r="C41" s="1">
        <v>0</v>
      </c>
    </row>
    <row r="42" spans="1:10">
      <c r="H42" t="s">
        <v>34</v>
      </c>
      <c r="J42" s="3">
        <v>15231097.781091999</v>
      </c>
    </row>
    <row r="44" spans="1:10">
      <c r="A44" t="s">
        <v>32</v>
      </c>
    </row>
    <row r="45" spans="1:10">
      <c r="H45" t="s">
        <v>35</v>
      </c>
      <c r="J45" s="3">
        <v>14248060.648703</v>
      </c>
    </row>
    <row r="46" spans="1:10">
      <c r="A46" t="s">
        <v>45</v>
      </c>
      <c r="C46" s="1">
        <v>0</v>
      </c>
    </row>
    <row r="48" spans="1:10">
      <c r="H48" t="s">
        <v>36</v>
      </c>
      <c r="J48" s="3">
        <f>J42+J40-J45</f>
        <v>12637859.730389001</v>
      </c>
    </row>
    <row r="49" spans="1:11">
      <c r="A49" t="s">
        <v>47</v>
      </c>
      <c r="C49" s="1">
        <v>0</v>
      </c>
    </row>
    <row r="51" spans="1:11">
      <c r="H51" t="s">
        <v>37</v>
      </c>
      <c r="J51" s="3">
        <f>J23-J48</f>
        <v>1479225.803710999</v>
      </c>
      <c r="K51" s="2">
        <f>J51/J23</f>
        <v>0.10478266212511854</v>
      </c>
    </row>
    <row r="54" spans="1:11">
      <c r="H54" t="s">
        <v>32</v>
      </c>
      <c r="I54" t="s">
        <v>38</v>
      </c>
      <c r="J54" s="3">
        <v>82483.850399999996</v>
      </c>
    </row>
    <row r="55" spans="1:11">
      <c r="I55" t="s">
        <v>39</v>
      </c>
      <c r="J55" s="3">
        <v>-88905.660799999998</v>
      </c>
    </row>
    <row r="56" spans="1:11">
      <c r="I56" t="s">
        <v>40</v>
      </c>
      <c r="J56" s="3">
        <v>-2815.1903000000002</v>
      </c>
    </row>
    <row r="57" spans="1:11">
      <c r="I57" t="s">
        <v>41</v>
      </c>
      <c r="J57" s="3">
        <v>-23104.417700000002</v>
      </c>
    </row>
    <row r="58" spans="1:11">
      <c r="I58" t="s">
        <v>42</v>
      </c>
      <c r="J58" s="3">
        <v>18406.429499999998</v>
      </c>
    </row>
    <row r="59" spans="1:11">
      <c r="I59" t="s">
        <v>44</v>
      </c>
      <c r="J59" s="3">
        <v>-2195.9699999999998</v>
      </c>
    </row>
    <row r="60" spans="1:11">
      <c r="I60" t="s">
        <v>38</v>
      </c>
      <c r="J60" s="3">
        <v>82483.850399999996</v>
      </c>
    </row>
    <row r="61" spans="1:11">
      <c r="I61" t="s">
        <v>39</v>
      </c>
      <c r="J61" s="3">
        <v>-88905.660799999998</v>
      </c>
    </row>
    <row r="62" spans="1:11">
      <c r="I62" t="s">
        <v>40</v>
      </c>
      <c r="J62" s="3">
        <v>-2815.1903000000002</v>
      </c>
    </row>
    <row r="63" spans="1:11">
      <c r="I63" t="s">
        <v>41</v>
      </c>
      <c r="J63" s="3">
        <v>-23104.417700000002</v>
      </c>
    </row>
    <row r="64" spans="1:11">
      <c r="I64" t="s">
        <v>42</v>
      </c>
      <c r="J64" s="3">
        <v>18406.429499999998</v>
      </c>
    </row>
    <row r="65" spans="8:11">
      <c r="I65" t="s">
        <v>44</v>
      </c>
      <c r="J65" s="3">
        <v>-2195.9699999999998</v>
      </c>
    </row>
    <row r="67" spans="8:11">
      <c r="J67" s="3">
        <v>-32261.917799999999</v>
      </c>
    </row>
    <row r="68" spans="8:11">
      <c r="H68" t="s">
        <v>45</v>
      </c>
    </row>
    <row r="70" spans="8:11">
      <c r="J70" s="3">
        <f>J51-J67</f>
        <v>1511487.7215109989</v>
      </c>
      <c r="K70" s="2">
        <f>J70/J23</f>
        <v>0.10706797220006786</v>
      </c>
    </row>
    <row r="71" spans="8:11">
      <c r="H71" t="s">
        <v>47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0" orientation="portrait" horizontalDpi="203" verticalDpi="203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66"/>
  <sheetViews>
    <sheetView topLeftCell="A22" workbookViewId="0">
      <selection activeCell="K67" sqref="K67"/>
    </sheetView>
  </sheetViews>
  <sheetFormatPr defaultRowHeight="15"/>
  <cols>
    <col min="2" max="2" width="31.28515625" bestFit="1" customWidth="1"/>
    <col min="3" max="3" width="14.28515625" style="1" bestFit="1" customWidth="1"/>
    <col min="9" max="9" width="31.28515625" bestFit="1" customWidth="1"/>
    <col min="10" max="10" width="14.28515625" style="1" bestFit="1" customWidth="1"/>
    <col min="11" max="11" width="9.140625" style="2"/>
  </cols>
  <sheetData>
    <row r="1" spans="1:11">
      <c r="A1" t="s">
        <v>0</v>
      </c>
      <c r="B1" t="s">
        <v>72</v>
      </c>
      <c r="H1" t="s">
        <v>0</v>
      </c>
      <c r="I1" t="s">
        <v>72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s="1" t="s">
        <v>7</v>
      </c>
      <c r="D4" t="s">
        <v>8</v>
      </c>
      <c r="H4" t="s">
        <v>5</v>
      </c>
      <c r="I4" t="s">
        <v>6</v>
      </c>
      <c r="J4" s="1" t="s">
        <v>7</v>
      </c>
      <c r="K4" s="2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 s="1">
        <v>22299593.622900002</v>
      </c>
      <c r="I6" t="s">
        <v>10</v>
      </c>
      <c r="J6" s="1">
        <v>22071658.128600001</v>
      </c>
    </row>
    <row r="7" spans="1:11">
      <c r="B7" t="s">
        <v>11</v>
      </c>
      <c r="C7" s="1">
        <v>108601</v>
      </c>
      <c r="I7" t="s">
        <v>11</v>
      </c>
      <c r="J7" s="1">
        <v>136080</v>
      </c>
    </row>
    <row r="8" spans="1:11">
      <c r="B8" t="s">
        <v>12</v>
      </c>
      <c r="C8" s="1">
        <v>20436710.0189</v>
      </c>
      <c r="I8" t="s">
        <v>12</v>
      </c>
      <c r="J8" s="1">
        <v>20251352.318799999</v>
      </c>
    </row>
    <row r="9" spans="1:11">
      <c r="B9" t="s">
        <v>13</v>
      </c>
      <c r="C9" s="1">
        <v>1971484.6040000001</v>
      </c>
      <c r="I9" t="s">
        <v>13</v>
      </c>
      <c r="J9" s="1">
        <v>1956385.8097999999</v>
      </c>
    </row>
    <row r="10" spans="1:11">
      <c r="B10" t="s">
        <v>14</v>
      </c>
      <c r="C10" s="1">
        <v>1862883.6040000001</v>
      </c>
      <c r="I10" t="s">
        <v>14</v>
      </c>
      <c r="J10" s="1">
        <v>1820305.8097999999</v>
      </c>
      <c r="K10" s="2">
        <f>J10/J6</f>
        <v>8.2472544617809437E-2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 s="1">
        <v>21567090.370000001</v>
      </c>
      <c r="H16">
        <v>4000</v>
      </c>
      <c r="I16" t="s">
        <v>17</v>
      </c>
      <c r="J16" s="1">
        <v>21241393.670000002</v>
      </c>
    </row>
    <row r="17" spans="1:10">
      <c r="A17">
        <v>4000020</v>
      </c>
      <c r="B17" t="s">
        <v>18</v>
      </c>
      <c r="C17" s="1">
        <v>731771.89</v>
      </c>
      <c r="H17">
        <v>4000020</v>
      </c>
      <c r="I17" t="s">
        <v>18</v>
      </c>
      <c r="J17" s="1">
        <v>830264.45</v>
      </c>
    </row>
    <row r="18" spans="1:10">
      <c r="A18">
        <v>4000040</v>
      </c>
      <c r="B18" t="s">
        <v>19</v>
      </c>
      <c r="C18" s="1">
        <v>108600.8</v>
      </c>
      <c r="H18">
        <v>4000040</v>
      </c>
      <c r="I18" t="s">
        <v>19</v>
      </c>
      <c r="J18" s="1">
        <v>136080.04</v>
      </c>
    </row>
    <row r="19" spans="1:10">
      <c r="A19" t="s">
        <v>20</v>
      </c>
      <c r="C19" s="1">
        <v>22407463.059999999</v>
      </c>
      <c r="H19" t="s">
        <v>20</v>
      </c>
      <c r="J19" s="1">
        <v>22207738.16</v>
      </c>
    </row>
    <row r="21" spans="1:10">
      <c r="A21">
        <v>4900</v>
      </c>
      <c r="B21" t="s">
        <v>19</v>
      </c>
      <c r="C21" s="1">
        <v>-108600.8</v>
      </c>
      <c r="H21">
        <v>4900</v>
      </c>
      <c r="I21" t="s">
        <v>19</v>
      </c>
      <c r="J21" s="1">
        <v>-136080.04</v>
      </c>
    </row>
    <row r="23" spans="1:10">
      <c r="A23" t="s">
        <v>21</v>
      </c>
      <c r="C23" s="1">
        <v>22298862.260000002</v>
      </c>
      <c r="H23" t="s">
        <v>21</v>
      </c>
      <c r="J23" s="1">
        <v>22071658.120000001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 s="1">
        <v>546967.5</v>
      </c>
      <c r="H28">
        <v>5400</v>
      </c>
      <c r="I28" t="s">
        <v>24</v>
      </c>
      <c r="J28" s="1">
        <v>484010.65</v>
      </c>
    </row>
    <row r="29" spans="1:10">
      <c r="A29">
        <v>5450</v>
      </c>
      <c r="B29" t="s">
        <v>25</v>
      </c>
      <c r="C29" s="1">
        <v>17692350.52</v>
      </c>
      <c r="H29">
        <v>5450</v>
      </c>
      <c r="I29" t="s">
        <v>25</v>
      </c>
      <c r="J29" s="1">
        <v>18660231.969999999</v>
      </c>
    </row>
    <row r="30" spans="1:10">
      <c r="A30">
        <v>5500</v>
      </c>
      <c r="B30" t="s">
        <v>26</v>
      </c>
      <c r="C30" s="1">
        <v>-180073.91</v>
      </c>
      <c r="H30">
        <v>5500</v>
      </c>
      <c r="I30" t="s">
        <v>26</v>
      </c>
      <c r="J30" s="1">
        <v>-144250.25</v>
      </c>
    </row>
    <row r="32" spans="1:10">
      <c r="A32" t="s">
        <v>28</v>
      </c>
      <c r="H32" t="s">
        <v>28</v>
      </c>
    </row>
    <row r="33" spans="1:10">
      <c r="B33" t="s">
        <v>29</v>
      </c>
      <c r="C33" s="1">
        <v>2984123.2818</v>
      </c>
      <c r="I33" t="s">
        <v>29</v>
      </c>
      <c r="J33" s="1">
        <v>1065253.5556999999</v>
      </c>
    </row>
    <row r="34" spans="1:10">
      <c r="B34" t="s">
        <v>30</v>
      </c>
      <c r="C34" s="1">
        <v>-126873.38250000001</v>
      </c>
      <c r="I34" t="s">
        <v>30</v>
      </c>
      <c r="J34" s="1">
        <v>-611969.19960000005</v>
      </c>
    </row>
    <row r="35" spans="1:10">
      <c r="A35" t="s">
        <v>31</v>
      </c>
      <c r="H35" t="s">
        <v>31</v>
      </c>
    </row>
    <row r="36" spans="1:10">
      <c r="A36" t="s">
        <v>32</v>
      </c>
      <c r="H36" t="s">
        <v>32</v>
      </c>
    </row>
    <row r="38" spans="1:10">
      <c r="A38" t="s">
        <v>33</v>
      </c>
      <c r="C38" s="1">
        <v>20916494.009300001</v>
      </c>
      <c r="H38" t="s">
        <v>33</v>
      </c>
      <c r="J38" s="1">
        <v>19453276.726100001</v>
      </c>
    </row>
    <row r="40" spans="1:10">
      <c r="A40" t="s">
        <v>34</v>
      </c>
      <c r="C40" s="1">
        <v>20416069.211167</v>
      </c>
      <c r="H40" t="s">
        <v>34</v>
      </c>
      <c r="J40" s="1">
        <v>18584685.447613999</v>
      </c>
    </row>
    <row r="43" spans="1:10">
      <c r="A43" t="s">
        <v>35</v>
      </c>
      <c r="C43" s="1">
        <v>20845365.294089999</v>
      </c>
      <c r="H43" t="s">
        <v>35</v>
      </c>
      <c r="J43" s="1">
        <v>17668633.274565998</v>
      </c>
    </row>
    <row r="46" spans="1:10">
      <c r="A46" t="s">
        <v>36</v>
      </c>
      <c r="C46" s="1">
        <v>20487197.926376998</v>
      </c>
      <c r="H46" t="s">
        <v>36</v>
      </c>
      <c r="J46" s="1">
        <v>20369328.899147999</v>
      </c>
    </row>
    <row r="49" spans="1:11">
      <c r="A49" t="s">
        <v>37</v>
      </c>
      <c r="C49" s="1">
        <v>1811664.333623</v>
      </c>
      <c r="H49" t="s">
        <v>37</v>
      </c>
      <c r="J49" s="1">
        <v>1702329.2208519999</v>
      </c>
      <c r="K49" s="2">
        <f>J49/J23</f>
        <v>7.7127382618773541E-2</v>
      </c>
    </row>
    <row r="52" spans="1:11">
      <c r="A52" t="s">
        <v>32</v>
      </c>
      <c r="H52" t="s">
        <v>32</v>
      </c>
    </row>
    <row r="53" spans="1:11">
      <c r="B53" t="s">
        <v>38</v>
      </c>
      <c r="C53" s="1">
        <v>73951.816399999996</v>
      </c>
      <c r="I53" t="s">
        <v>38</v>
      </c>
      <c r="J53" s="1">
        <v>39706.590900000003</v>
      </c>
    </row>
    <row r="54" spans="1:11">
      <c r="B54" t="s">
        <v>39</v>
      </c>
      <c r="C54" s="1">
        <v>-79133.511599999998</v>
      </c>
      <c r="I54" t="s">
        <v>39</v>
      </c>
      <c r="J54" s="1">
        <v>-40279.455800000003</v>
      </c>
    </row>
    <row r="55" spans="1:11">
      <c r="B55" t="s">
        <v>40</v>
      </c>
      <c r="C55" s="1">
        <v>-55287.465400000001</v>
      </c>
      <c r="I55" t="s">
        <v>40</v>
      </c>
      <c r="J55" s="1">
        <v>-18351.8734</v>
      </c>
    </row>
    <row r="56" spans="1:11">
      <c r="B56" t="s">
        <v>41</v>
      </c>
      <c r="C56" s="1">
        <v>-3229.7383</v>
      </c>
      <c r="I56" t="s">
        <v>43</v>
      </c>
      <c r="J56" s="1">
        <v>430.87560000000002</v>
      </c>
    </row>
    <row r="57" spans="1:11">
      <c r="B57" t="s">
        <v>42</v>
      </c>
      <c r="C57" s="1">
        <v>3563.3640999999998</v>
      </c>
      <c r="I57" t="s">
        <v>50</v>
      </c>
      <c r="J57" s="1">
        <v>-439.89010000000002</v>
      </c>
    </row>
    <row r="58" spans="1:11">
      <c r="B58" t="s">
        <v>52</v>
      </c>
      <c r="C58" s="1">
        <v>2048.0499</v>
      </c>
      <c r="I58" t="s">
        <v>41</v>
      </c>
      <c r="J58" s="1">
        <v>-255611.66500000001</v>
      </c>
    </row>
    <row r="59" spans="1:11">
      <c r="B59" t="s">
        <v>44</v>
      </c>
      <c r="C59" s="1">
        <v>-8536.1905000000006</v>
      </c>
      <c r="I59" t="s">
        <v>42</v>
      </c>
      <c r="J59" s="1">
        <v>101512.25599999999</v>
      </c>
    </row>
    <row r="60" spans="1:11">
      <c r="B60" t="s">
        <v>46</v>
      </c>
      <c r="C60" s="1">
        <v>-2083.8290000000002</v>
      </c>
      <c r="I60" t="s">
        <v>44</v>
      </c>
      <c r="J60" s="1">
        <v>-4888.9260000000004</v>
      </c>
    </row>
    <row r="61" spans="1:11">
      <c r="I61" t="s">
        <v>46</v>
      </c>
      <c r="J61" s="1">
        <v>-206.6035</v>
      </c>
    </row>
    <row r="62" spans="1:11">
      <c r="A62" t="s">
        <v>45</v>
      </c>
      <c r="C62" s="1">
        <v>-68707.504400000005</v>
      </c>
    </row>
    <row r="63" spans="1:11">
      <c r="H63" t="s">
        <v>45</v>
      </c>
      <c r="J63" s="1">
        <v>-178128.69130000001</v>
      </c>
    </row>
    <row r="65" spans="1:11">
      <c r="A65" t="s">
        <v>47</v>
      </c>
      <c r="C65" s="1">
        <v>1880371.8380229999</v>
      </c>
    </row>
    <row r="66" spans="1:11">
      <c r="H66" t="s">
        <v>47</v>
      </c>
      <c r="J66" s="1">
        <v>1880457.912152</v>
      </c>
      <c r="K66" s="2">
        <f>J66/J23</f>
        <v>8.5197854276659116E-2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B050"/>
  </sheetPr>
  <dimension ref="A1:K71"/>
  <sheetViews>
    <sheetView topLeftCell="A61" workbookViewId="0">
      <selection activeCell="F78" sqref="F78"/>
    </sheetView>
  </sheetViews>
  <sheetFormatPr defaultRowHeight="15"/>
  <cols>
    <col min="2" max="2" width="31.28515625" bestFit="1" customWidth="1"/>
    <col min="3" max="3" width="15.28515625" style="1" bestFit="1" customWidth="1"/>
    <col min="9" max="9" width="31.28515625" bestFit="1" customWidth="1"/>
    <col min="10" max="10" width="15.28515625" style="3" bestFit="1" customWidth="1"/>
    <col min="11" max="11" width="14.28515625" style="2" bestFit="1" customWidth="1"/>
  </cols>
  <sheetData>
    <row r="1" spans="1:11">
      <c r="A1" t="s">
        <v>0</v>
      </c>
      <c r="B1" t="s">
        <v>73</v>
      </c>
      <c r="H1" t="s">
        <v>0</v>
      </c>
      <c r="I1" t="s">
        <v>73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s="1" t="s">
        <v>7</v>
      </c>
      <c r="D4" t="s">
        <v>8</v>
      </c>
      <c r="H4" t="s">
        <v>5</v>
      </c>
      <c r="I4" t="s">
        <v>6</v>
      </c>
      <c r="J4" s="3" t="s">
        <v>7</v>
      </c>
      <c r="K4" s="2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 s="1">
        <v>106150383.412</v>
      </c>
      <c r="I6" t="s">
        <v>10</v>
      </c>
      <c r="J6" s="3">
        <v>101713317.177</v>
      </c>
    </row>
    <row r="7" spans="1:11">
      <c r="B7" t="s">
        <v>11</v>
      </c>
      <c r="C7" s="1">
        <v>440297</v>
      </c>
      <c r="I7" t="s">
        <v>11</v>
      </c>
      <c r="J7" s="3">
        <v>724604</v>
      </c>
    </row>
    <row r="8" spans="1:11">
      <c r="B8" t="s">
        <v>12</v>
      </c>
      <c r="C8" s="1">
        <v>97473537.513799995</v>
      </c>
      <c r="I8" t="s">
        <v>12</v>
      </c>
      <c r="J8" s="3">
        <v>92712640.211300001</v>
      </c>
    </row>
    <row r="9" spans="1:11">
      <c r="B9" t="s">
        <v>13</v>
      </c>
      <c r="C9" s="1">
        <v>9117142.8981999997</v>
      </c>
      <c r="I9" t="s">
        <v>13</v>
      </c>
      <c r="J9" s="3">
        <v>9725280.9657000005</v>
      </c>
    </row>
    <row r="10" spans="1:11">
      <c r="B10" t="s">
        <v>14</v>
      </c>
      <c r="C10" s="1">
        <v>8676845.8981999997</v>
      </c>
      <c r="I10" t="s">
        <v>14</v>
      </c>
      <c r="J10" s="3">
        <v>9000676.9657000005</v>
      </c>
      <c r="K10" s="2">
        <f>J10/J6</f>
        <v>8.8490644249043182E-2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 s="1">
        <v>101611853.8</v>
      </c>
      <c r="H16">
        <v>4000</v>
      </c>
      <c r="I16" t="s">
        <v>17</v>
      </c>
      <c r="J16" s="3">
        <v>87966636.821099997</v>
      </c>
      <c r="K16" s="4"/>
    </row>
    <row r="17" spans="1:11">
      <c r="A17">
        <v>4000020</v>
      </c>
      <c r="B17" t="s">
        <v>18</v>
      </c>
      <c r="C17" s="1">
        <v>1230146.3600000001</v>
      </c>
      <c r="H17">
        <v>4000020</v>
      </c>
      <c r="I17" t="s">
        <v>18</v>
      </c>
      <c r="J17" s="3">
        <v>2423082.5</v>
      </c>
    </row>
    <row r="18" spans="1:11">
      <c r="A18">
        <v>4000040</v>
      </c>
      <c r="B18" t="s">
        <v>19</v>
      </c>
      <c r="C18" s="1">
        <v>440296.66</v>
      </c>
      <c r="H18">
        <v>4000040</v>
      </c>
      <c r="I18" t="s">
        <v>19</v>
      </c>
      <c r="J18" s="3">
        <v>724603.52</v>
      </c>
    </row>
    <row r="19" spans="1:11">
      <c r="A19">
        <v>4000050</v>
      </c>
      <c r="B19" t="s">
        <v>56</v>
      </c>
      <c r="C19" s="1">
        <v>3303780.14</v>
      </c>
      <c r="H19">
        <v>4000050</v>
      </c>
      <c r="I19" t="s">
        <v>56</v>
      </c>
      <c r="J19" s="3">
        <v>11323597.855900001</v>
      </c>
    </row>
    <row r="20" spans="1:11">
      <c r="A20" t="s">
        <v>20</v>
      </c>
      <c r="C20" s="1">
        <v>106586076.95999999</v>
      </c>
      <c r="H20" t="s">
        <v>20</v>
      </c>
      <c r="J20" s="3">
        <f>SUM(J16:J19)</f>
        <v>102437920.697</v>
      </c>
    </row>
    <row r="22" spans="1:11">
      <c r="A22">
        <v>4900</v>
      </c>
      <c r="B22" t="s">
        <v>19</v>
      </c>
      <c r="C22" s="1">
        <v>-440296.66</v>
      </c>
      <c r="H22">
        <v>4900</v>
      </c>
      <c r="I22" t="s">
        <v>19</v>
      </c>
      <c r="J22" s="3">
        <v>-724603.52</v>
      </c>
    </row>
    <row r="24" spans="1:11">
      <c r="A24" t="s">
        <v>21</v>
      </c>
      <c r="C24" s="1">
        <v>106145780.3</v>
      </c>
      <c r="H24" t="s">
        <v>21</v>
      </c>
      <c r="J24" s="3">
        <f>J20+J22</f>
        <v>101713317.177</v>
      </c>
      <c r="K24" s="4"/>
    </row>
    <row r="27" spans="1:11">
      <c r="A27" t="s">
        <v>22</v>
      </c>
      <c r="H27" t="s">
        <v>22</v>
      </c>
    </row>
    <row r="28" spans="1:11">
      <c r="A28" t="s">
        <v>23</v>
      </c>
      <c r="H28" t="s">
        <v>23</v>
      </c>
    </row>
    <row r="29" spans="1:11">
      <c r="A29">
        <v>5400</v>
      </c>
      <c r="B29" t="s">
        <v>24</v>
      </c>
      <c r="C29" s="1">
        <v>4863804.17</v>
      </c>
      <c r="H29">
        <v>5400</v>
      </c>
      <c r="I29" t="s">
        <v>24</v>
      </c>
      <c r="J29" s="3">
        <v>5210467.01</v>
      </c>
    </row>
    <row r="30" spans="1:11">
      <c r="A30">
        <v>5450</v>
      </c>
      <c r="B30" t="s">
        <v>25</v>
      </c>
      <c r="C30" s="1">
        <v>109153982.16</v>
      </c>
      <c r="H30">
        <v>5450</v>
      </c>
      <c r="I30" t="s">
        <v>25</v>
      </c>
      <c r="J30" s="3">
        <v>93096893.969999999</v>
      </c>
    </row>
    <row r="31" spans="1:11">
      <c r="A31">
        <v>5500</v>
      </c>
      <c r="B31" t="s">
        <v>26</v>
      </c>
      <c r="C31" s="1">
        <v>-719181.33</v>
      </c>
      <c r="H31">
        <v>5500</v>
      </c>
      <c r="I31" t="s">
        <v>26</v>
      </c>
      <c r="J31" s="3">
        <v>-416141.09</v>
      </c>
    </row>
    <row r="32" spans="1:11">
      <c r="B32" t="s">
        <v>27</v>
      </c>
      <c r="C32" s="1">
        <v>76411.223400000003</v>
      </c>
      <c r="H32">
        <v>5600</v>
      </c>
      <c r="I32" t="s">
        <v>63</v>
      </c>
      <c r="J32" s="3">
        <v>4.46</v>
      </c>
    </row>
    <row r="33" spans="1:10">
      <c r="I33" t="s">
        <v>27</v>
      </c>
      <c r="J33" s="3">
        <v>5487.7145</v>
      </c>
    </row>
    <row r="34" spans="1:10">
      <c r="A34" t="s">
        <v>28</v>
      </c>
    </row>
    <row r="35" spans="1:10">
      <c r="B35" t="s">
        <v>29</v>
      </c>
      <c r="C35" s="1">
        <v>769220.04720000003</v>
      </c>
      <c r="H35" t="s">
        <v>28</v>
      </c>
    </row>
    <row r="36" spans="1:10">
      <c r="B36" t="s">
        <v>30</v>
      </c>
      <c r="C36" s="1">
        <v>-18436148.238200001</v>
      </c>
      <c r="H36">
        <v>5700033</v>
      </c>
      <c r="I36" t="s">
        <v>74</v>
      </c>
      <c r="J36" s="3">
        <v>41415.089999999997</v>
      </c>
    </row>
    <row r="37" spans="1:10">
      <c r="A37" t="s">
        <v>31</v>
      </c>
      <c r="I37" t="s">
        <v>29</v>
      </c>
      <c r="J37" s="3">
        <v>4098971.1230000001</v>
      </c>
    </row>
    <row r="38" spans="1:10">
      <c r="A38" t="s">
        <v>32</v>
      </c>
      <c r="I38" t="s">
        <v>30</v>
      </c>
      <c r="J38" s="3">
        <v>-20074475.117400002</v>
      </c>
    </row>
    <row r="39" spans="1:10">
      <c r="H39" t="s">
        <v>31</v>
      </c>
    </row>
    <row r="40" spans="1:10">
      <c r="A40" t="s">
        <v>33</v>
      </c>
      <c r="C40" s="1">
        <v>95708088.032399997</v>
      </c>
      <c r="H40">
        <v>4020040</v>
      </c>
      <c r="I40" t="s">
        <v>64</v>
      </c>
      <c r="J40" s="3">
        <v>0</v>
      </c>
    </row>
    <row r="41" spans="1:10">
      <c r="H41">
        <v>4020055</v>
      </c>
      <c r="I41" t="s">
        <v>65</v>
      </c>
      <c r="J41" s="3">
        <v>924</v>
      </c>
    </row>
    <row r="42" spans="1:10">
      <c r="A42" t="s">
        <v>34</v>
      </c>
      <c r="C42" s="1">
        <v>83016921.518616006</v>
      </c>
      <c r="H42" t="s">
        <v>32</v>
      </c>
    </row>
    <row r="44" spans="1:10">
      <c r="H44" t="s">
        <v>33</v>
      </c>
      <c r="J44" s="3">
        <f>SUM(J29:J33,J36:J39,J41)</f>
        <v>81963547.160099983</v>
      </c>
    </row>
    <row r="45" spans="1:10">
      <c r="A45" t="s">
        <v>35</v>
      </c>
      <c r="C45" s="1">
        <v>80895913.937914997</v>
      </c>
    </row>
    <row r="46" spans="1:10">
      <c r="H46" t="s">
        <v>34</v>
      </c>
      <c r="J46" s="3">
        <v>75237834.364068002</v>
      </c>
    </row>
    <row r="48" spans="1:10">
      <c r="A48" t="s">
        <v>36</v>
      </c>
      <c r="C48" s="1">
        <v>97829095.613101006</v>
      </c>
    </row>
    <row r="49" spans="1:11">
      <c r="H49" t="s">
        <v>35</v>
      </c>
      <c r="J49" s="3">
        <v>63756261.185027003</v>
      </c>
    </row>
    <row r="51" spans="1:11">
      <c r="A51" t="s">
        <v>37</v>
      </c>
      <c r="C51" s="1">
        <v>8316684.6868989998</v>
      </c>
    </row>
    <row r="52" spans="1:11">
      <c r="H52" t="s">
        <v>36</v>
      </c>
      <c r="J52" s="3">
        <f>J46+J44-J49</f>
        <v>93445120.339140981</v>
      </c>
    </row>
    <row r="54" spans="1:11">
      <c r="A54" t="s">
        <v>32</v>
      </c>
    </row>
    <row r="55" spans="1:11">
      <c r="B55" t="s">
        <v>52</v>
      </c>
      <c r="C55" s="1">
        <v>10953.1417</v>
      </c>
      <c r="H55" t="s">
        <v>37</v>
      </c>
      <c r="J55" s="3">
        <f>J24-J52</f>
        <v>8268196.8378590196</v>
      </c>
      <c r="K55" s="2">
        <f>J55/J24</f>
        <v>8.1289226104688209E-2</v>
      </c>
    </row>
    <row r="56" spans="1:11">
      <c r="B56" t="s">
        <v>46</v>
      </c>
      <c r="C56" s="1">
        <v>-104077.25320000001</v>
      </c>
    </row>
    <row r="57" spans="1:11">
      <c r="B57" t="s">
        <v>44</v>
      </c>
      <c r="C57" s="1">
        <v>-385665.04070000001</v>
      </c>
    </row>
    <row r="58" spans="1:11">
      <c r="B58" t="s">
        <v>38</v>
      </c>
      <c r="C58" s="1">
        <v>1021863.3225</v>
      </c>
      <c r="H58" t="s">
        <v>32</v>
      </c>
    </row>
    <row r="59" spans="1:11">
      <c r="B59" t="s">
        <v>39</v>
      </c>
      <c r="C59" s="1">
        <v>-953324.54020000005</v>
      </c>
      <c r="I59" t="s">
        <v>38</v>
      </c>
      <c r="J59" s="3">
        <v>382172.95400000003</v>
      </c>
    </row>
    <row r="60" spans="1:11">
      <c r="B60" t="s">
        <v>41</v>
      </c>
      <c r="C60" s="1">
        <v>-72503.893200000006</v>
      </c>
      <c r="I60" t="s">
        <v>39</v>
      </c>
      <c r="J60" s="3">
        <v>-381381.3615</v>
      </c>
    </row>
    <row r="61" spans="1:11">
      <c r="B61" t="s">
        <v>40</v>
      </c>
      <c r="C61" s="1">
        <v>-137667.0735</v>
      </c>
      <c r="I61" t="s">
        <v>40</v>
      </c>
      <c r="J61" s="3">
        <v>-66230.999500000005</v>
      </c>
    </row>
    <row r="62" spans="1:11">
      <c r="B62" t="s">
        <v>42</v>
      </c>
      <c r="C62" s="1">
        <v>761462.24800000002</v>
      </c>
      <c r="I62" t="s">
        <v>41</v>
      </c>
      <c r="J62" s="3">
        <v>-692797.51459999999</v>
      </c>
    </row>
    <row r="63" spans="1:11">
      <c r="I63" t="s">
        <v>42</v>
      </c>
      <c r="J63" s="3">
        <v>234507.6121</v>
      </c>
    </row>
    <row r="64" spans="1:11">
      <c r="A64" t="s">
        <v>45</v>
      </c>
      <c r="C64" s="1">
        <v>141040.91140000001</v>
      </c>
      <c r="I64" t="s">
        <v>52</v>
      </c>
      <c r="J64" s="3">
        <v>2751.5830000000001</v>
      </c>
    </row>
    <row r="65" spans="1:11">
      <c r="I65" t="s">
        <v>44</v>
      </c>
      <c r="J65" s="3">
        <v>-112462.67750000001</v>
      </c>
    </row>
    <row r="66" spans="1:11">
      <c r="I66" t="s">
        <v>46</v>
      </c>
      <c r="J66" s="3">
        <v>-59039.726000000002</v>
      </c>
    </row>
    <row r="67" spans="1:11">
      <c r="A67" t="s">
        <v>47</v>
      </c>
      <c r="C67" s="1">
        <v>8175643.7754990002</v>
      </c>
    </row>
    <row r="68" spans="1:11">
      <c r="H68" t="s">
        <v>45</v>
      </c>
      <c r="J68" s="3">
        <v>-692480.13</v>
      </c>
    </row>
    <row r="71" spans="1:11">
      <c r="H71" t="s">
        <v>47</v>
      </c>
      <c r="J71" s="3">
        <f>J55-J68</f>
        <v>8960676.9678590205</v>
      </c>
      <c r="K71" s="2">
        <f>J71/J24</f>
        <v>8.8097382098607444E-2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6"/>
  <sheetViews>
    <sheetView topLeftCell="A64" workbookViewId="0">
      <selection activeCell="B83" sqref="B83"/>
    </sheetView>
  </sheetViews>
  <sheetFormatPr defaultRowHeight="15"/>
  <cols>
    <col min="2" max="2" width="31.28515625" bestFit="1" customWidth="1"/>
    <col min="3" max="3" width="14.28515625" style="1" bestFit="1" customWidth="1"/>
    <col min="9" max="9" width="31.28515625" bestFit="1" customWidth="1"/>
    <col min="10" max="10" width="14.28515625" style="1" bestFit="1" customWidth="1"/>
    <col min="11" max="11" width="9.140625" style="2"/>
  </cols>
  <sheetData>
    <row r="1" spans="1:11">
      <c r="A1" t="s">
        <v>0</v>
      </c>
      <c r="B1" t="s">
        <v>1</v>
      </c>
      <c r="H1" t="s">
        <v>0</v>
      </c>
      <c r="I1" t="s">
        <v>1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s="1" t="s">
        <v>7</v>
      </c>
      <c r="D4" t="s">
        <v>8</v>
      </c>
      <c r="H4" t="s">
        <v>5</v>
      </c>
      <c r="I4" t="s">
        <v>6</v>
      </c>
      <c r="J4" s="1" t="s">
        <v>7</v>
      </c>
      <c r="K4" s="2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 s="1">
        <v>18707731.6754</v>
      </c>
      <c r="I6" t="s">
        <v>10</v>
      </c>
      <c r="J6" s="1">
        <v>23126680.6457</v>
      </c>
    </row>
    <row r="7" spans="1:11">
      <c r="B7" t="s">
        <v>11</v>
      </c>
      <c r="C7" s="1">
        <v>72372</v>
      </c>
      <c r="I7" t="s">
        <v>11</v>
      </c>
      <c r="J7" s="1">
        <v>141497</v>
      </c>
    </row>
    <row r="8" spans="1:11">
      <c r="B8" t="s">
        <v>12</v>
      </c>
      <c r="C8" s="1">
        <v>17218594.7018</v>
      </c>
      <c r="I8" t="s">
        <v>12</v>
      </c>
      <c r="J8" s="1">
        <v>21428061.075100001</v>
      </c>
    </row>
    <row r="9" spans="1:11">
      <c r="B9" t="s">
        <v>13</v>
      </c>
      <c r="C9" s="1">
        <v>1561508.9735999999</v>
      </c>
      <c r="I9" t="s">
        <v>13</v>
      </c>
      <c r="J9" s="1">
        <v>1840116.5706</v>
      </c>
    </row>
    <row r="10" spans="1:11">
      <c r="B10" t="s">
        <v>14</v>
      </c>
      <c r="C10" s="1">
        <v>1489136.9735999999</v>
      </c>
      <c r="I10" t="s">
        <v>14</v>
      </c>
      <c r="J10" s="1">
        <v>1698619.5706</v>
      </c>
      <c r="K10" s="2">
        <f>J10/J6</f>
        <v>7.34484812854381E-2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 s="1">
        <v>18462427.379999999</v>
      </c>
      <c r="H16">
        <v>4000</v>
      </c>
      <c r="I16" t="s">
        <v>17</v>
      </c>
      <c r="J16" s="1">
        <v>22921550.02</v>
      </c>
    </row>
    <row r="17" spans="1:10">
      <c r="A17">
        <v>4000020</v>
      </c>
      <c r="B17" t="s">
        <v>18</v>
      </c>
      <c r="C17" s="1">
        <v>246256.47</v>
      </c>
      <c r="H17">
        <v>4000020</v>
      </c>
      <c r="I17" t="s">
        <v>18</v>
      </c>
      <c r="J17" s="1">
        <v>205130.61</v>
      </c>
    </row>
    <row r="18" spans="1:10">
      <c r="A18">
        <v>4000040</v>
      </c>
      <c r="B18" t="s">
        <v>19</v>
      </c>
      <c r="C18" s="1">
        <v>72371.520000000004</v>
      </c>
      <c r="H18">
        <v>4000040</v>
      </c>
      <c r="I18" t="s">
        <v>19</v>
      </c>
      <c r="J18" s="1">
        <v>141497.44</v>
      </c>
    </row>
    <row r="19" spans="1:10">
      <c r="A19" t="s">
        <v>20</v>
      </c>
      <c r="C19" s="1">
        <v>18781055.370000001</v>
      </c>
      <c r="H19" t="s">
        <v>20</v>
      </c>
      <c r="J19" s="1">
        <v>23268178.07</v>
      </c>
    </row>
    <row r="21" spans="1:10">
      <c r="A21">
        <v>4900</v>
      </c>
      <c r="B21" t="s">
        <v>19</v>
      </c>
      <c r="C21" s="1">
        <v>-72371.520000000004</v>
      </c>
      <c r="H21">
        <v>4900</v>
      </c>
      <c r="I21" t="s">
        <v>19</v>
      </c>
      <c r="J21" s="1">
        <v>-141497.44</v>
      </c>
    </row>
    <row r="23" spans="1:10">
      <c r="A23" t="s">
        <v>21</v>
      </c>
      <c r="C23" s="1">
        <v>18708683.850000001</v>
      </c>
      <c r="H23" t="s">
        <v>21</v>
      </c>
      <c r="J23" s="1">
        <v>23126680.629999999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 s="1">
        <v>122990.49</v>
      </c>
      <c r="H28">
        <v>5400</v>
      </c>
      <c r="I28" t="s">
        <v>24</v>
      </c>
      <c r="J28" s="1">
        <v>117763.39</v>
      </c>
    </row>
    <row r="29" spans="1:10">
      <c r="A29">
        <v>5450</v>
      </c>
      <c r="B29" t="s">
        <v>25</v>
      </c>
      <c r="C29" s="1">
        <v>14739952.98</v>
      </c>
      <c r="H29">
        <v>5450</v>
      </c>
      <c r="I29" t="s">
        <v>25</v>
      </c>
      <c r="J29" s="1">
        <v>17474148.289999999</v>
      </c>
    </row>
    <row r="30" spans="1:10">
      <c r="A30">
        <v>5500</v>
      </c>
      <c r="B30" t="s">
        <v>26</v>
      </c>
      <c r="C30" s="1">
        <v>-132496.85</v>
      </c>
      <c r="H30">
        <v>5500</v>
      </c>
      <c r="I30" t="s">
        <v>26</v>
      </c>
      <c r="J30" s="1">
        <v>-124546.52</v>
      </c>
    </row>
    <row r="31" spans="1:10">
      <c r="I31" t="s">
        <v>27</v>
      </c>
      <c r="J31" s="1">
        <v>7336.7043999999996</v>
      </c>
    </row>
    <row r="32" spans="1:10">
      <c r="A32" t="s">
        <v>28</v>
      </c>
    </row>
    <row r="33" spans="1:10">
      <c r="B33" t="s">
        <v>29</v>
      </c>
      <c r="C33" s="1">
        <v>1447844.7734999999</v>
      </c>
      <c r="H33" t="s">
        <v>28</v>
      </c>
    </row>
    <row r="34" spans="1:10">
      <c r="B34" t="s">
        <v>30</v>
      </c>
      <c r="C34" s="1">
        <v>-10974.685799999999</v>
      </c>
      <c r="I34" t="s">
        <v>29</v>
      </c>
      <c r="J34" s="1">
        <v>740229.99300000002</v>
      </c>
    </row>
    <row r="35" spans="1:10">
      <c r="A35" t="s">
        <v>31</v>
      </c>
      <c r="I35" t="s">
        <v>30</v>
      </c>
      <c r="J35" s="1">
        <v>-483552.34840000002</v>
      </c>
    </row>
    <row r="36" spans="1:10">
      <c r="A36" t="s">
        <v>32</v>
      </c>
      <c r="H36" t="s">
        <v>31</v>
      </c>
    </row>
    <row r="37" spans="1:10">
      <c r="H37" t="s">
        <v>32</v>
      </c>
    </row>
    <row r="38" spans="1:10">
      <c r="A38" t="s">
        <v>33</v>
      </c>
      <c r="C38" s="1">
        <v>16167316.707699999</v>
      </c>
    </row>
    <row r="39" spans="1:10">
      <c r="H39" t="s">
        <v>33</v>
      </c>
      <c r="J39" s="1">
        <v>17731379.509</v>
      </c>
    </row>
    <row r="40" spans="1:10">
      <c r="A40" t="s">
        <v>34</v>
      </c>
      <c r="C40" s="1">
        <v>21617751.021469999</v>
      </c>
    </row>
    <row r="41" spans="1:10">
      <c r="H41" t="s">
        <v>34</v>
      </c>
      <c r="J41" s="1">
        <v>20466576.911630001</v>
      </c>
    </row>
    <row r="43" spans="1:10">
      <c r="A43" t="s">
        <v>35</v>
      </c>
      <c r="C43" s="1">
        <v>20666746.02922</v>
      </c>
    </row>
    <row r="44" spans="1:10">
      <c r="H44" t="s">
        <v>35</v>
      </c>
      <c r="J44" s="1">
        <v>16853077.175687999</v>
      </c>
    </row>
    <row r="46" spans="1:10">
      <c r="A46" t="s">
        <v>36</v>
      </c>
      <c r="C46" s="1">
        <v>17118321.699949998</v>
      </c>
    </row>
    <row r="47" spans="1:10">
      <c r="H47" t="s">
        <v>36</v>
      </c>
      <c r="J47" s="1">
        <v>21344879.244941998</v>
      </c>
    </row>
    <row r="49" spans="1:11">
      <c r="A49" t="s">
        <v>37</v>
      </c>
      <c r="C49" s="1">
        <v>1590362.1500500001</v>
      </c>
    </row>
    <row r="50" spans="1:11">
      <c r="H50" t="s">
        <v>37</v>
      </c>
      <c r="J50" s="1">
        <v>1781801.385058</v>
      </c>
      <c r="K50" s="2">
        <f>J50/J23</f>
        <v>7.7045271371397842E-2</v>
      </c>
    </row>
    <row r="52" spans="1:11">
      <c r="A52" t="s">
        <v>32</v>
      </c>
    </row>
    <row r="53" spans="1:11">
      <c r="B53" t="s">
        <v>38</v>
      </c>
      <c r="C53" s="1">
        <v>203556.76949999999</v>
      </c>
      <c r="H53" t="s">
        <v>32</v>
      </c>
    </row>
    <row r="54" spans="1:11">
      <c r="B54" t="s">
        <v>39</v>
      </c>
      <c r="C54" s="1">
        <v>-65076.3681</v>
      </c>
      <c r="I54" t="s">
        <v>38</v>
      </c>
      <c r="J54" s="1">
        <v>100953.67389999999</v>
      </c>
    </row>
    <row r="55" spans="1:11">
      <c r="B55" t="s">
        <v>40</v>
      </c>
      <c r="C55" s="1">
        <v>-7543.3328000000001</v>
      </c>
      <c r="I55" t="s">
        <v>39</v>
      </c>
      <c r="J55" s="1">
        <v>-143963.88140000001</v>
      </c>
    </row>
    <row r="56" spans="1:11">
      <c r="B56" t="s">
        <v>41</v>
      </c>
      <c r="C56" s="1">
        <v>-522.45429999999999</v>
      </c>
      <c r="I56" t="s">
        <v>40</v>
      </c>
      <c r="J56" s="1">
        <v>-4192.66</v>
      </c>
    </row>
    <row r="57" spans="1:11">
      <c r="B57" t="s">
        <v>42</v>
      </c>
      <c r="C57" s="1">
        <v>1948.0029999999999</v>
      </c>
      <c r="I57" t="s">
        <v>43</v>
      </c>
      <c r="J57" s="1">
        <v>2255.0607</v>
      </c>
    </row>
    <row r="58" spans="1:11">
      <c r="B58" t="s">
        <v>44</v>
      </c>
      <c r="C58" s="1">
        <v>-31954.834900000002</v>
      </c>
      <c r="I58" t="s">
        <v>41</v>
      </c>
      <c r="J58" s="1">
        <v>-136417.4276</v>
      </c>
    </row>
    <row r="59" spans="1:11">
      <c r="I59" t="s">
        <v>42</v>
      </c>
      <c r="J59" s="1">
        <v>268565.46899999998</v>
      </c>
    </row>
    <row r="60" spans="1:11">
      <c r="A60" t="s">
        <v>45</v>
      </c>
      <c r="C60" s="1">
        <v>100407.7824</v>
      </c>
      <c r="I60" t="s">
        <v>44</v>
      </c>
      <c r="J60" s="1">
        <v>-23759.415400000002</v>
      </c>
    </row>
    <row r="61" spans="1:11">
      <c r="I61" t="s">
        <v>46</v>
      </c>
      <c r="J61" s="1">
        <v>-464.57429999999999</v>
      </c>
    </row>
    <row r="63" spans="1:11">
      <c r="A63" t="s">
        <v>47</v>
      </c>
      <c r="C63" s="1">
        <v>1489954.3676499999</v>
      </c>
      <c r="H63" t="s">
        <v>45</v>
      </c>
      <c r="J63" s="1">
        <v>62976.244899999998</v>
      </c>
    </row>
    <row r="66" spans="8:11">
      <c r="H66" t="s">
        <v>47</v>
      </c>
      <c r="J66" s="1">
        <v>1718825.1401579999</v>
      </c>
      <c r="K66" s="2">
        <f>J66/J23</f>
        <v>7.43221721983022E-2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66"/>
  <sheetViews>
    <sheetView topLeftCell="A16" workbookViewId="0">
      <selection activeCell="E10" sqref="E10"/>
    </sheetView>
  </sheetViews>
  <sheetFormatPr defaultRowHeight="15"/>
  <cols>
    <col min="2" max="2" width="31.28515625" bestFit="1" customWidth="1"/>
    <col min="3" max="3" width="14.28515625" style="1" bestFit="1" customWidth="1"/>
    <col min="9" max="9" width="31.28515625" bestFit="1" customWidth="1"/>
    <col min="10" max="10" width="14.28515625" style="1" bestFit="1" customWidth="1"/>
    <col min="11" max="11" width="9.140625" style="2"/>
  </cols>
  <sheetData>
    <row r="1" spans="1:11">
      <c r="A1" t="s">
        <v>0</v>
      </c>
      <c r="B1" t="s">
        <v>75</v>
      </c>
      <c r="H1" t="s">
        <v>0</v>
      </c>
      <c r="I1" t="s">
        <v>75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s="1" t="s">
        <v>7</v>
      </c>
      <c r="D4" t="s">
        <v>8</v>
      </c>
      <c r="H4" t="s">
        <v>5</v>
      </c>
      <c r="I4" t="s">
        <v>6</v>
      </c>
      <c r="J4" s="1" t="s">
        <v>7</v>
      </c>
      <c r="K4" s="2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 s="1">
        <v>20338919.340700001</v>
      </c>
      <c r="I6" t="s">
        <v>10</v>
      </c>
      <c r="J6" s="1">
        <v>20169972.753600001</v>
      </c>
    </row>
    <row r="7" spans="1:11">
      <c r="B7" t="s">
        <v>11</v>
      </c>
      <c r="C7" s="1">
        <v>76343</v>
      </c>
      <c r="I7" t="s">
        <v>11</v>
      </c>
      <c r="J7" s="1">
        <v>154839</v>
      </c>
    </row>
    <row r="8" spans="1:11">
      <c r="B8" t="s">
        <v>12</v>
      </c>
      <c r="C8" s="1">
        <v>19187379.787500001</v>
      </c>
      <c r="I8" t="s">
        <v>12</v>
      </c>
      <c r="J8" s="1">
        <v>19075469.418400001</v>
      </c>
    </row>
    <row r="9" spans="1:11">
      <c r="B9" t="s">
        <v>13</v>
      </c>
      <c r="C9" s="1">
        <v>1227882.5532</v>
      </c>
      <c r="I9" t="s">
        <v>13</v>
      </c>
      <c r="J9" s="1">
        <v>1249342.3352000001</v>
      </c>
    </row>
    <row r="10" spans="1:11">
      <c r="B10" t="s">
        <v>14</v>
      </c>
      <c r="C10" s="1">
        <v>1151539.5532</v>
      </c>
      <c r="I10" t="s">
        <v>14</v>
      </c>
      <c r="J10" s="1">
        <v>1094503.3352000001</v>
      </c>
      <c r="K10" s="2">
        <f>J10/J6</f>
        <v>5.426399671286862E-2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 s="1">
        <v>19623529.07</v>
      </c>
      <c r="H16">
        <v>4000</v>
      </c>
      <c r="I16" t="s">
        <v>17</v>
      </c>
      <c r="J16" s="1">
        <v>19511980.800000001</v>
      </c>
    </row>
    <row r="17" spans="1:10">
      <c r="A17">
        <v>4000020</v>
      </c>
      <c r="B17" t="s">
        <v>18</v>
      </c>
      <c r="C17" s="1">
        <v>716656.65</v>
      </c>
      <c r="H17">
        <v>4000020</v>
      </c>
      <c r="I17" t="s">
        <v>18</v>
      </c>
      <c r="J17" s="1">
        <v>657991.94999999995</v>
      </c>
    </row>
    <row r="18" spans="1:10">
      <c r="A18">
        <v>4000040</v>
      </c>
      <c r="B18" t="s">
        <v>19</v>
      </c>
      <c r="C18" s="1">
        <v>76342.89</v>
      </c>
      <c r="H18">
        <v>4000040</v>
      </c>
      <c r="I18" t="s">
        <v>19</v>
      </c>
      <c r="J18" s="1">
        <v>154839.39000000001</v>
      </c>
    </row>
    <row r="19" spans="1:10">
      <c r="A19" t="s">
        <v>20</v>
      </c>
      <c r="C19" s="1">
        <v>20416528.609999999</v>
      </c>
      <c r="H19" t="s">
        <v>20</v>
      </c>
      <c r="J19" s="1">
        <v>20324812.140000001</v>
      </c>
    </row>
    <row r="21" spans="1:10">
      <c r="A21">
        <v>4900</v>
      </c>
      <c r="B21" t="s">
        <v>19</v>
      </c>
      <c r="C21" s="1">
        <v>-76342.89</v>
      </c>
      <c r="H21">
        <v>4900</v>
      </c>
      <c r="I21" t="s">
        <v>19</v>
      </c>
      <c r="J21" s="1">
        <v>-154839.39000000001</v>
      </c>
    </row>
    <row r="23" spans="1:10">
      <c r="A23" t="s">
        <v>21</v>
      </c>
      <c r="C23" s="1">
        <v>20340185.719999999</v>
      </c>
      <c r="H23" t="s">
        <v>21</v>
      </c>
      <c r="J23" s="1">
        <v>20169972.75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 s="1">
        <v>374159.03</v>
      </c>
      <c r="H28">
        <v>5400</v>
      </c>
      <c r="I28" t="s">
        <v>24</v>
      </c>
      <c r="J28" s="1">
        <v>294414.2</v>
      </c>
    </row>
    <row r="29" spans="1:10">
      <c r="A29">
        <v>5450</v>
      </c>
      <c r="B29" t="s">
        <v>25</v>
      </c>
      <c r="C29" s="1">
        <v>15216052.640000001</v>
      </c>
      <c r="H29">
        <v>5450</v>
      </c>
      <c r="I29" t="s">
        <v>25</v>
      </c>
      <c r="J29" s="1">
        <v>17806112.699999999</v>
      </c>
    </row>
    <row r="30" spans="1:10">
      <c r="A30">
        <v>5500</v>
      </c>
      <c r="B30" t="s">
        <v>26</v>
      </c>
      <c r="C30" s="1">
        <v>-229568.37</v>
      </c>
      <c r="H30">
        <v>5500</v>
      </c>
      <c r="I30" t="s">
        <v>26</v>
      </c>
      <c r="J30" s="1">
        <v>-216909.18</v>
      </c>
    </row>
    <row r="31" spans="1:10">
      <c r="I31" t="s">
        <v>27</v>
      </c>
      <c r="J31" s="1">
        <v>2744.1963999999998</v>
      </c>
    </row>
    <row r="32" spans="1:10">
      <c r="A32" t="s">
        <v>28</v>
      </c>
    </row>
    <row r="33" spans="1:10">
      <c r="B33" t="s">
        <v>29</v>
      </c>
      <c r="C33" s="1">
        <v>965904.17039999994</v>
      </c>
      <c r="H33" t="s">
        <v>28</v>
      </c>
    </row>
    <row r="34" spans="1:10">
      <c r="B34" t="s">
        <v>30</v>
      </c>
      <c r="C34" s="1">
        <v>-302987.69130000001</v>
      </c>
      <c r="I34" t="s">
        <v>29</v>
      </c>
      <c r="J34" s="1">
        <v>630439.90899999999</v>
      </c>
    </row>
    <row r="35" spans="1:10">
      <c r="A35" t="s">
        <v>31</v>
      </c>
      <c r="I35" t="s">
        <v>30</v>
      </c>
      <c r="J35" s="1">
        <v>-49476.162499999999</v>
      </c>
    </row>
    <row r="36" spans="1:10">
      <c r="A36" t="s">
        <v>32</v>
      </c>
      <c r="H36" t="s">
        <v>31</v>
      </c>
    </row>
    <row r="37" spans="1:10">
      <c r="H37" t="s">
        <v>32</v>
      </c>
    </row>
    <row r="38" spans="1:10">
      <c r="A38" t="s">
        <v>33</v>
      </c>
      <c r="C38" s="1">
        <v>16023559.779100001</v>
      </c>
    </row>
    <row r="39" spans="1:10">
      <c r="H39" t="s">
        <v>33</v>
      </c>
      <c r="J39" s="1">
        <v>18467325.662900001</v>
      </c>
    </row>
    <row r="40" spans="1:10">
      <c r="A40" t="s">
        <v>34</v>
      </c>
      <c r="C40" s="1">
        <v>19346024.406785</v>
      </c>
    </row>
    <row r="41" spans="1:10">
      <c r="H41" t="s">
        <v>34</v>
      </c>
      <c r="J41" s="1">
        <v>13843510.372479999</v>
      </c>
    </row>
    <row r="43" spans="1:10">
      <c r="A43" t="s">
        <v>35</v>
      </c>
      <c r="C43" s="1">
        <v>16189964.053757999</v>
      </c>
    </row>
    <row r="44" spans="1:10">
      <c r="H44" t="s">
        <v>35</v>
      </c>
      <c r="J44" s="1">
        <v>13151157.493388001</v>
      </c>
    </row>
    <row r="46" spans="1:10">
      <c r="A46" t="s">
        <v>36</v>
      </c>
      <c r="C46" s="1">
        <v>19179620.132126998</v>
      </c>
    </row>
    <row r="47" spans="1:10">
      <c r="H47" t="s">
        <v>36</v>
      </c>
      <c r="J47" s="1">
        <v>19159678.541992001</v>
      </c>
    </row>
    <row r="49" spans="1:11">
      <c r="A49" t="s">
        <v>37</v>
      </c>
      <c r="C49" s="1">
        <v>1160565.587873</v>
      </c>
    </row>
    <row r="50" spans="1:11">
      <c r="H50" t="s">
        <v>37</v>
      </c>
      <c r="J50" s="1">
        <v>1010294.208008</v>
      </c>
      <c r="K50" s="2">
        <f>J50/J23</f>
        <v>5.0089021960032148E-2</v>
      </c>
    </row>
    <row r="52" spans="1:11">
      <c r="A52" t="s">
        <v>32</v>
      </c>
    </row>
    <row r="53" spans="1:11">
      <c r="B53" t="s">
        <v>38</v>
      </c>
      <c r="C53" s="1">
        <v>132665.93410000001</v>
      </c>
      <c r="H53" t="s">
        <v>32</v>
      </c>
    </row>
    <row r="54" spans="1:11">
      <c r="B54" t="s">
        <v>39</v>
      </c>
      <c r="C54" s="1">
        <v>-144688.8365</v>
      </c>
      <c r="I54" t="s">
        <v>38</v>
      </c>
      <c r="J54" s="1">
        <v>137761.94820000001</v>
      </c>
    </row>
    <row r="55" spans="1:11">
      <c r="B55" t="s">
        <v>40</v>
      </c>
      <c r="C55" s="1">
        <v>-47236.8145</v>
      </c>
      <c r="I55" t="s">
        <v>39</v>
      </c>
      <c r="J55" s="1">
        <v>-140522.61550000001</v>
      </c>
    </row>
    <row r="56" spans="1:11">
      <c r="B56" t="s">
        <v>41</v>
      </c>
      <c r="C56" s="1">
        <v>-8041.5568000000003</v>
      </c>
      <c r="I56" t="s">
        <v>40</v>
      </c>
      <c r="J56" s="1">
        <v>-3994.0684999999999</v>
      </c>
    </row>
    <row r="57" spans="1:11">
      <c r="B57" t="s">
        <v>42</v>
      </c>
      <c r="C57" s="1">
        <v>21715.874400000001</v>
      </c>
      <c r="I57" t="s">
        <v>43</v>
      </c>
      <c r="J57" s="1">
        <v>108.7415</v>
      </c>
    </row>
    <row r="58" spans="1:11">
      <c r="B58" t="s">
        <v>52</v>
      </c>
      <c r="C58" s="1">
        <v>895.03539999999998</v>
      </c>
      <c r="I58" t="s">
        <v>50</v>
      </c>
      <c r="J58" s="1">
        <v>-131.57660000000001</v>
      </c>
    </row>
    <row r="59" spans="1:11">
      <c r="B59" t="s">
        <v>44</v>
      </c>
      <c r="C59" s="1">
        <v>-21023.2395</v>
      </c>
      <c r="I59" t="s">
        <v>41</v>
      </c>
      <c r="J59" s="1">
        <v>-108344.787</v>
      </c>
    </row>
    <row r="60" spans="1:11">
      <c r="I60" t="s">
        <v>42</v>
      </c>
      <c r="J60" s="1">
        <v>18982.887599999998</v>
      </c>
    </row>
    <row r="61" spans="1:11">
      <c r="A61" t="s">
        <v>45</v>
      </c>
      <c r="C61" s="1">
        <v>-65713.603400000007</v>
      </c>
      <c r="I61" t="s">
        <v>44</v>
      </c>
      <c r="J61" s="1">
        <v>-8105.8918999999996</v>
      </c>
    </row>
    <row r="63" spans="1:11">
      <c r="H63" t="s">
        <v>45</v>
      </c>
      <c r="J63" s="1">
        <v>-104245.3622</v>
      </c>
    </row>
    <row r="64" spans="1:11">
      <c r="A64" t="s">
        <v>47</v>
      </c>
      <c r="C64" s="1">
        <v>1226279.1912730001</v>
      </c>
    </row>
    <row r="66" spans="8:11">
      <c r="H66" t="s">
        <v>47</v>
      </c>
      <c r="J66" s="1">
        <v>1114539.570208</v>
      </c>
      <c r="K66" s="2">
        <f>J66/J23</f>
        <v>5.5257366185980594E-2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65"/>
  <sheetViews>
    <sheetView workbookViewId="0">
      <selection activeCell="K66" sqref="K66"/>
    </sheetView>
  </sheetViews>
  <sheetFormatPr defaultRowHeight="15"/>
  <cols>
    <col min="2" max="2" width="31.28515625" bestFit="1" customWidth="1"/>
    <col min="3" max="3" width="14.28515625" style="1" bestFit="1" customWidth="1"/>
    <col min="9" max="9" width="31.28515625" bestFit="1" customWidth="1"/>
    <col min="10" max="10" width="14.28515625" style="1" bestFit="1" customWidth="1"/>
    <col min="11" max="11" width="9.140625" style="2"/>
  </cols>
  <sheetData>
    <row r="1" spans="1:11">
      <c r="A1" t="s">
        <v>0</v>
      </c>
      <c r="B1" t="s">
        <v>76</v>
      </c>
      <c r="H1" t="s">
        <v>0</v>
      </c>
      <c r="I1" t="s">
        <v>76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s="1" t="s">
        <v>7</v>
      </c>
      <c r="D4" t="s">
        <v>8</v>
      </c>
      <c r="H4" t="s">
        <v>5</v>
      </c>
      <c r="I4" t="s">
        <v>6</v>
      </c>
      <c r="J4" s="1" t="s">
        <v>7</v>
      </c>
      <c r="K4" s="2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 s="1">
        <v>14878356.621099999</v>
      </c>
      <c r="I6" t="s">
        <v>10</v>
      </c>
      <c r="J6" s="1">
        <v>14220022.7568</v>
      </c>
    </row>
    <row r="7" spans="1:11">
      <c r="B7" t="s">
        <v>11</v>
      </c>
      <c r="C7" s="1">
        <v>99927</v>
      </c>
      <c r="I7" t="s">
        <v>11</v>
      </c>
      <c r="J7" s="1">
        <v>121569</v>
      </c>
    </row>
    <row r="8" spans="1:11">
      <c r="B8" t="s">
        <v>12</v>
      </c>
      <c r="C8" s="1">
        <v>13824139.4816</v>
      </c>
      <c r="I8" t="s">
        <v>12</v>
      </c>
      <c r="J8" s="1">
        <v>13164979.225400001</v>
      </c>
    </row>
    <row r="9" spans="1:11">
      <c r="B9" t="s">
        <v>13</v>
      </c>
      <c r="C9" s="1">
        <v>1154144.1395</v>
      </c>
      <c r="I9" t="s">
        <v>13</v>
      </c>
      <c r="J9" s="1">
        <v>1176612.5314</v>
      </c>
    </row>
    <row r="10" spans="1:11">
      <c r="B10" t="s">
        <v>14</v>
      </c>
      <c r="C10" s="1">
        <v>1054217.1395</v>
      </c>
      <c r="I10" t="s">
        <v>14</v>
      </c>
      <c r="J10" s="1">
        <v>1055043.5314</v>
      </c>
      <c r="K10" s="2">
        <f>J10/J6</f>
        <v>7.4194222431569548E-2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 s="1">
        <v>14309065.810000001</v>
      </c>
      <c r="H16">
        <v>4000</v>
      </c>
      <c r="I16" t="s">
        <v>17</v>
      </c>
      <c r="J16" s="1">
        <v>13460558.789999999</v>
      </c>
    </row>
    <row r="17" spans="1:10">
      <c r="A17">
        <v>4000020</v>
      </c>
      <c r="B17" t="s">
        <v>18</v>
      </c>
      <c r="C17" s="1">
        <v>568805.38</v>
      </c>
      <c r="H17">
        <v>4000020</v>
      </c>
      <c r="I17" t="s">
        <v>18</v>
      </c>
      <c r="J17" s="1">
        <v>759463.98</v>
      </c>
    </row>
    <row r="18" spans="1:10">
      <c r="A18">
        <v>4000040</v>
      </c>
      <c r="B18" t="s">
        <v>19</v>
      </c>
      <c r="C18" s="1">
        <v>99927.16</v>
      </c>
      <c r="H18">
        <v>4000040</v>
      </c>
      <c r="I18" t="s">
        <v>19</v>
      </c>
      <c r="J18" s="1">
        <v>121568.87</v>
      </c>
    </row>
    <row r="19" spans="1:10">
      <c r="A19" t="s">
        <v>20</v>
      </c>
      <c r="C19" s="1">
        <v>14977798.35</v>
      </c>
      <c r="H19" t="s">
        <v>20</v>
      </c>
      <c r="J19" s="1">
        <v>14341591.640000001</v>
      </c>
    </row>
    <row r="21" spans="1:10">
      <c r="A21">
        <v>4900</v>
      </c>
      <c r="B21" t="s">
        <v>19</v>
      </c>
      <c r="C21" s="1">
        <v>-99927.16</v>
      </c>
      <c r="H21">
        <v>4900</v>
      </c>
      <c r="I21" t="s">
        <v>19</v>
      </c>
      <c r="J21" s="1">
        <v>-121568.87</v>
      </c>
    </row>
    <row r="23" spans="1:10">
      <c r="A23" t="s">
        <v>21</v>
      </c>
      <c r="C23" s="1">
        <v>14877871.189999999</v>
      </c>
      <c r="H23" t="s">
        <v>21</v>
      </c>
      <c r="J23" s="1">
        <v>14220022.77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 s="1">
        <v>413605.92</v>
      </c>
      <c r="H28">
        <v>5400</v>
      </c>
      <c r="I28" t="s">
        <v>24</v>
      </c>
      <c r="J28" s="1">
        <v>398817.94</v>
      </c>
    </row>
    <row r="29" spans="1:10">
      <c r="A29">
        <v>5450</v>
      </c>
      <c r="B29" t="s">
        <v>25</v>
      </c>
      <c r="C29" s="1">
        <v>13146655.189999999</v>
      </c>
      <c r="H29">
        <v>5450</v>
      </c>
      <c r="I29" t="s">
        <v>25</v>
      </c>
      <c r="J29" s="1">
        <v>11477355.02</v>
      </c>
    </row>
    <row r="30" spans="1:10">
      <c r="A30">
        <v>5500</v>
      </c>
      <c r="B30" t="s">
        <v>26</v>
      </c>
      <c r="C30" s="1">
        <v>-135961.12</v>
      </c>
      <c r="H30">
        <v>5500</v>
      </c>
      <c r="I30" t="s">
        <v>26</v>
      </c>
      <c r="J30" s="1">
        <v>-131315.28</v>
      </c>
    </row>
    <row r="31" spans="1:10">
      <c r="B31" t="s">
        <v>27</v>
      </c>
      <c r="C31" s="1">
        <v>2205.3571000000002</v>
      </c>
    </row>
    <row r="32" spans="1:10">
      <c r="H32" t="s">
        <v>28</v>
      </c>
    </row>
    <row r="33" spans="1:10">
      <c r="A33" t="s">
        <v>28</v>
      </c>
      <c r="I33" t="s">
        <v>29</v>
      </c>
      <c r="J33" s="1">
        <v>820579.06389999995</v>
      </c>
    </row>
    <row r="34" spans="1:10">
      <c r="B34" t="s">
        <v>29</v>
      </c>
      <c r="C34" s="1">
        <v>584202.46569999994</v>
      </c>
      <c r="I34" t="s">
        <v>30</v>
      </c>
      <c r="J34" s="1">
        <v>-196435.6409</v>
      </c>
    </row>
    <row r="35" spans="1:10">
      <c r="B35" t="s">
        <v>30</v>
      </c>
      <c r="C35" s="1">
        <v>-184122.48009999999</v>
      </c>
      <c r="H35" t="s">
        <v>31</v>
      </c>
    </row>
    <row r="36" spans="1:10">
      <c r="A36" t="s">
        <v>31</v>
      </c>
      <c r="H36" t="s">
        <v>32</v>
      </c>
    </row>
    <row r="37" spans="1:10">
      <c r="A37" t="s">
        <v>32</v>
      </c>
    </row>
    <row r="38" spans="1:10">
      <c r="H38" t="s">
        <v>33</v>
      </c>
      <c r="J38" s="1">
        <v>12369001.103</v>
      </c>
    </row>
    <row r="39" spans="1:10">
      <c r="A39" t="s">
        <v>33</v>
      </c>
      <c r="C39" s="1">
        <v>13826585.332699999</v>
      </c>
    </row>
    <row r="40" spans="1:10">
      <c r="H40" t="s">
        <v>34</v>
      </c>
      <c r="J40" s="1">
        <v>11088428.817062</v>
      </c>
    </row>
    <row r="41" spans="1:10">
      <c r="A41" t="s">
        <v>34</v>
      </c>
      <c r="C41" s="1">
        <v>12427873.683897</v>
      </c>
    </row>
    <row r="43" spans="1:10">
      <c r="H43" t="s">
        <v>35</v>
      </c>
      <c r="J43" s="1">
        <v>10277543.455912</v>
      </c>
    </row>
    <row r="44" spans="1:10">
      <c r="A44" t="s">
        <v>35</v>
      </c>
      <c r="C44" s="1">
        <v>12421331.026493</v>
      </c>
    </row>
    <row r="46" spans="1:10">
      <c r="H46" t="s">
        <v>36</v>
      </c>
      <c r="J46" s="1">
        <v>13179886.46415</v>
      </c>
    </row>
    <row r="47" spans="1:10">
      <c r="A47" t="s">
        <v>36</v>
      </c>
      <c r="C47" s="1">
        <v>13833127.990103999</v>
      </c>
    </row>
    <row r="49" spans="1:11">
      <c r="H49" t="s">
        <v>37</v>
      </c>
      <c r="J49" s="1">
        <v>1040136.30585</v>
      </c>
      <c r="K49" s="2">
        <f>J49/J23</f>
        <v>7.3145895943597009E-2</v>
      </c>
    </row>
    <row r="50" spans="1:11">
      <c r="A50" t="s">
        <v>37</v>
      </c>
      <c r="C50" s="1">
        <v>1044743.199896</v>
      </c>
    </row>
    <row r="52" spans="1:11">
      <c r="H52" t="s">
        <v>32</v>
      </c>
    </row>
    <row r="53" spans="1:11">
      <c r="A53" t="s">
        <v>32</v>
      </c>
      <c r="I53" t="s">
        <v>38</v>
      </c>
      <c r="J53" s="1">
        <v>42569.632799999999</v>
      </c>
    </row>
    <row r="54" spans="1:11">
      <c r="B54" t="s">
        <v>38</v>
      </c>
      <c r="C54" s="1">
        <v>53416.825400000002</v>
      </c>
      <c r="I54" t="s">
        <v>39</v>
      </c>
      <c r="J54" s="1">
        <v>-42432.1708</v>
      </c>
    </row>
    <row r="55" spans="1:11">
      <c r="B55" t="s">
        <v>39</v>
      </c>
      <c r="C55" s="1">
        <v>-54534.3652</v>
      </c>
      <c r="I55" t="s">
        <v>40</v>
      </c>
      <c r="J55" s="1">
        <v>-15250.3451</v>
      </c>
    </row>
    <row r="56" spans="1:11">
      <c r="B56" t="s">
        <v>41</v>
      </c>
      <c r="C56" s="1">
        <v>-7242.5236000000004</v>
      </c>
      <c r="I56" t="s">
        <v>43</v>
      </c>
      <c r="J56" s="1">
        <v>224.90129999999999</v>
      </c>
    </row>
    <row r="57" spans="1:11">
      <c r="B57" t="s">
        <v>42</v>
      </c>
      <c r="C57" s="1">
        <v>9630.8896999999997</v>
      </c>
      <c r="I57" t="s">
        <v>50</v>
      </c>
      <c r="J57" s="1">
        <v>-167.2782</v>
      </c>
    </row>
    <row r="58" spans="1:11">
      <c r="B58" t="s">
        <v>44</v>
      </c>
      <c r="C58" s="1">
        <v>-14786.385899999999</v>
      </c>
      <c r="I58" t="s">
        <v>41</v>
      </c>
      <c r="J58" s="1">
        <v>-141360.60889999999</v>
      </c>
    </row>
    <row r="59" spans="1:11">
      <c r="B59" t="s">
        <v>46</v>
      </c>
      <c r="C59" s="1">
        <v>-33.928600000000003</v>
      </c>
      <c r="I59" t="s">
        <v>42</v>
      </c>
      <c r="J59" s="1">
        <v>130448.6983</v>
      </c>
    </row>
    <row r="60" spans="1:11">
      <c r="I60" t="s">
        <v>44</v>
      </c>
      <c r="J60" s="1">
        <v>-4095.3773000000001</v>
      </c>
    </row>
    <row r="61" spans="1:11">
      <c r="A61" t="s">
        <v>45</v>
      </c>
      <c r="C61" s="1">
        <v>-13549.4882</v>
      </c>
    </row>
    <row r="62" spans="1:11">
      <c r="H62" t="s">
        <v>45</v>
      </c>
      <c r="J62" s="1">
        <v>-30062.547900000001</v>
      </c>
    </row>
    <row r="64" spans="1:11">
      <c r="A64" t="s">
        <v>47</v>
      </c>
      <c r="C64" s="1">
        <v>1058292.6880960001</v>
      </c>
    </row>
    <row r="65" spans="8:11">
      <c r="H65" t="s">
        <v>47</v>
      </c>
      <c r="J65" s="1">
        <v>1070198.85375</v>
      </c>
      <c r="K65" s="2">
        <f>J65/J23</f>
        <v>7.5259995786209288E-2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0" orientation="portrait" horizontalDpi="203" verticalDpi="203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65"/>
  <sheetViews>
    <sheetView topLeftCell="A19" workbookViewId="0">
      <selection activeCell="K65" sqref="K65"/>
    </sheetView>
  </sheetViews>
  <sheetFormatPr defaultRowHeight="15"/>
  <cols>
    <col min="2" max="2" width="31.28515625" bestFit="1" customWidth="1"/>
    <col min="3" max="3" width="14.28515625" style="1" bestFit="1" customWidth="1"/>
    <col min="9" max="9" width="31.28515625" bestFit="1" customWidth="1"/>
    <col min="10" max="10" width="14.28515625" style="1" bestFit="1" customWidth="1"/>
    <col min="11" max="11" width="9.140625" style="2"/>
  </cols>
  <sheetData>
    <row r="1" spans="1:11">
      <c r="A1" t="s">
        <v>0</v>
      </c>
      <c r="B1" t="s">
        <v>77</v>
      </c>
      <c r="H1" t="s">
        <v>0</v>
      </c>
      <c r="I1" t="s">
        <v>77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s="1" t="s">
        <v>7</v>
      </c>
      <c r="D4" t="s">
        <v>8</v>
      </c>
      <c r="H4" t="s">
        <v>5</v>
      </c>
      <c r="I4" t="s">
        <v>6</v>
      </c>
      <c r="J4" s="1" t="s">
        <v>7</v>
      </c>
      <c r="K4" s="2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 s="1">
        <v>13937398.0449</v>
      </c>
      <c r="I6" t="s">
        <v>10</v>
      </c>
      <c r="J6" s="1">
        <v>10278331.419500001</v>
      </c>
    </row>
    <row r="7" spans="1:11">
      <c r="B7" t="s">
        <v>11</v>
      </c>
      <c r="C7" s="1">
        <v>100845</v>
      </c>
      <c r="I7" t="s">
        <v>11</v>
      </c>
      <c r="J7" s="1">
        <v>209901</v>
      </c>
    </row>
    <row r="8" spans="1:11">
      <c r="B8" t="s">
        <v>12</v>
      </c>
      <c r="C8" s="1">
        <v>13168802.113</v>
      </c>
      <c r="I8" t="s">
        <v>12</v>
      </c>
      <c r="J8" s="1">
        <v>9819182.2302000001</v>
      </c>
    </row>
    <row r="9" spans="1:11">
      <c r="B9" t="s">
        <v>13</v>
      </c>
      <c r="C9" s="1">
        <v>869440.93189999997</v>
      </c>
      <c r="I9" t="s">
        <v>13</v>
      </c>
      <c r="J9" s="1">
        <v>669050.18929999997</v>
      </c>
    </row>
    <row r="10" spans="1:11">
      <c r="B10" t="s">
        <v>14</v>
      </c>
      <c r="C10" s="1">
        <v>768595.93189999997</v>
      </c>
      <c r="I10" t="s">
        <v>14</v>
      </c>
      <c r="J10" s="1">
        <v>459149.18930000003</v>
      </c>
      <c r="K10" s="2">
        <f>J10/J6</f>
        <v>4.4671568814068828E-2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 s="1">
        <v>13556256.630000001</v>
      </c>
      <c r="H16">
        <v>4000</v>
      </c>
      <c r="I16" t="s">
        <v>17</v>
      </c>
      <c r="J16" s="1">
        <v>9957903.1300000008</v>
      </c>
    </row>
    <row r="17" spans="1:10">
      <c r="A17">
        <v>4000020</v>
      </c>
      <c r="B17" t="s">
        <v>18</v>
      </c>
      <c r="C17" s="1">
        <v>380261.34</v>
      </c>
      <c r="H17">
        <v>4000020</v>
      </c>
      <c r="I17" t="s">
        <v>18</v>
      </c>
      <c r="J17" s="1">
        <v>320428.28999999998</v>
      </c>
    </row>
    <row r="18" spans="1:10">
      <c r="A18">
        <v>4000040</v>
      </c>
      <c r="B18" t="s">
        <v>19</v>
      </c>
      <c r="C18" s="1">
        <v>100845.42</v>
      </c>
      <c r="H18">
        <v>4000040</v>
      </c>
      <c r="I18" t="s">
        <v>19</v>
      </c>
      <c r="J18" s="1">
        <v>209901.09</v>
      </c>
    </row>
    <row r="19" spans="1:10">
      <c r="A19" t="s">
        <v>20</v>
      </c>
      <c r="C19" s="1">
        <v>14037363.390000001</v>
      </c>
      <c r="H19" t="s">
        <v>20</v>
      </c>
      <c r="J19" s="1">
        <v>10488232.51</v>
      </c>
    </row>
    <row r="21" spans="1:10">
      <c r="A21">
        <v>4900</v>
      </c>
      <c r="B21" t="s">
        <v>19</v>
      </c>
      <c r="C21" s="1">
        <v>-100845.42</v>
      </c>
      <c r="H21">
        <v>4900</v>
      </c>
      <c r="I21" t="s">
        <v>19</v>
      </c>
      <c r="J21" s="1">
        <v>-209901.09</v>
      </c>
    </row>
    <row r="23" spans="1:10">
      <c r="A23" t="s">
        <v>21</v>
      </c>
      <c r="C23" s="1">
        <v>13936517.970000001</v>
      </c>
      <c r="H23" t="s">
        <v>21</v>
      </c>
      <c r="J23" s="1">
        <v>10278331.42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 s="1">
        <v>243632.37</v>
      </c>
      <c r="H28">
        <v>5400</v>
      </c>
      <c r="I28" t="s">
        <v>24</v>
      </c>
      <c r="J28" s="1">
        <v>102778.56</v>
      </c>
    </row>
    <row r="29" spans="1:10">
      <c r="A29">
        <v>5450</v>
      </c>
      <c r="B29" t="s">
        <v>25</v>
      </c>
      <c r="C29" s="1">
        <v>14702166.890000001</v>
      </c>
      <c r="H29">
        <v>5450</v>
      </c>
      <c r="I29" t="s">
        <v>25</v>
      </c>
      <c r="J29" s="1">
        <v>8202141.3600000003</v>
      </c>
    </row>
    <row r="30" spans="1:10">
      <c r="A30">
        <v>5500</v>
      </c>
      <c r="B30" t="s">
        <v>26</v>
      </c>
      <c r="C30" s="1">
        <v>-238048.19</v>
      </c>
      <c r="H30">
        <v>5500</v>
      </c>
      <c r="I30" t="s">
        <v>26</v>
      </c>
      <c r="J30" s="1">
        <v>-140359.44</v>
      </c>
    </row>
    <row r="31" spans="1:10">
      <c r="B31" t="s">
        <v>27</v>
      </c>
      <c r="C31" s="1">
        <v>2183.9286000000002</v>
      </c>
      <c r="I31" t="s">
        <v>27</v>
      </c>
      <c r="J31" s="1">
        <v>1945.5257999999999</v>
      </c>
    </row>
    <row r="33" spans="1:10">
      <c r="A33" t="s">
        <v>28</v>
      </c>
      <c r="H33" t="s">
        <v>28</v>
      </c>
    </row>
    <row r="34" spans="1:10">
      <c r="B34" t="s">
        <v>29</v>
      </c>
      <c r="C34" s="1">
        <v>318825.41580000002</v>
      </c>
      <c r="I34" t="s">
        <v>29</v>
      </c>
      <c r="J34" s="1">
        <v>952547.78289999999</v>
      </c>
    </row>
    <row r="35" spans="1:10">
      <c r="B35" t="s">
        <v>30</v>
      </c>
      <c r="C35" s="1">
        <v>-20714.9274</v>
      </c>
      <c r="I35" t="s">
        <v>30</v>
      </c>
      <c r="J35" s="1">
        <v>-55175.772100000002</v>
      </c>
    </row>
    <row r="36" spans="1:10">
      <c r="A36" t="s">
        <v>31</v>
      </c>
      <c r="H36" t="s">
        <v>31</v>
      </c>
    </row>
    <row r="37" spans="1:10">
      <c r="A37" t="s">
        <v>32</v>
      </c>
      <c r="H37" t="s">
        <v>32</v>
      </c>
    </row>
    <row r="39" spans="1:10">
      <c r="A39" t="s">
        <v>33</v>
      </c>
      <c r="C39" s="1">
        <v>15008045.487</v>
      </c>
      <c r="H39" t="s">
        <v>33</v>
      </c>
      <c r="J39" s="1">
        <v>9063878.0165999997</v>
      </c>
    </row>
    <row r="41" spans="1:10">
      <c r="A41" t="s">
        <v>34</v>
      </c>
      <c r="C41" s="1">
        <v>12997207.92306</v>
      </c>
      <c r="H41" t="s">
        <v>34</v>
      </c>
      <c r="J41" s="1">
        <v>11637250.908748001</v>
      </c>
    </row>
    <row r="44" spans="1:10">
      <c r="A44" t="s">
        <v>35</v>
      </c>
      <c r="C44" s="1">
        <v>14831902.79603</v>
      </c>
      <c r="H44" t="s">
        <v>35</v>
      </c>
      <c r="J44" s="1">
        <v>11074926.126243999</v>
      </c>
    </row>
    <row r="47" spans="1:10">
      <c r="A47" t="s">
        <v>36</v>
      </c>
      <c r="C47" s="1">
        <v>13173350.61403</v>
      </c>
      <c r="H47" t="s">
        <v>36</v>
      </c>
      <c r="J47" s="1">
        <v>9626202.7991039995</v>
      </c>
    </row>
    <row r="50" spans="1:11">
      <c r="A50" t="s">
        <v>37</v>
      </c>
      <c r="C50" s="1">
        <v>763167.35596999002</v>
      </c>
      <c r="H50" t="s">
        <v>37</v>
      </c>
      <c r="J50" s="1">
        <v>652128.62089599995</v>
      </c>
      <c r="K50" s="2">
        <f>J50/J23</f>
        <v>6.3446934550783332E-2</v>
      </c>
    </row>
    <row r="53" spans="1:11">
      <c r="A53" t="s">
        <v>32</v>
      </c>
      <c r="H53" t="s">
        <v>32</v>
      </c>
    </row>
    <row r="54" spans="1:11">
      <c r="B54" t="s">
        <v>38</v>
      </c>
      <c r="C54" s="1">
        <v>108643.2124</v>
      </c>
      <c r="I54" t="s">
        <v>38</v>
      </c>
      <c r="J54" s="1">
        <v>15736.3976</v>
      </c>
    </row>
    <row r="55" spans="1:11">
      <c r="B55" t="s">
        <v>39</v>
      </c>
      <c r="C55" s="1">
        <v>-110938.53539999999</v>
      </c>
      <c r="I55" t="s">
        <v>39</v>
      </c>
      <c r="J55" s="1">
        <v>-19445.4303</v>
      </c>
    </row>
    <row r="56" spans="1:11">
      <c r="B56" t="s">
        <v>40</v>
      </c>
      <c r="C56" s="1">
        <v>-41271.135600000001</v>
      </c>
      <c r="I56" t="s">
        <v>40</v>
      </c>
      <c r="J56" s="1">
        <v>-18231.171600000001</v>
      </c>
    </row>
    <row r="57" spans="1:11">
      <c r="B57" t="s">
        <v>41</v>
      </c>
      <c r="C57" s="1">
        <v>-2506.8389999999999</v>
      </c>
      <c r="I57" t="s">
        <v>41</v>
      </c>
      <c r="J57" s="1">
        <v>-38517.753400000001</v>
      </c>
    </row>
    <row r="58" spans="1:11">
      <c r="B58" t="s">
        <v>42</v>
      </c>
      <c r="C58" s="1">
        <v>14194.2356</v>
      </c>
      <c r="I58" t="s">
        <v>42</v>
      </c>
      <c r="J58" s="1">
        <v>278614.91330000001</v>
      </c>
    </row>
    <row r="59" spans="1:11">
      <c r="B59" t="s">
        <v>44</v>
      </c>
      <c r="C59" s="1">
        <v>-12033.495800000001</v>
      </c>
      <c r="I59" t="s">
        <v>44</v>
      </c>
      <c r="J59" s="1">
        <v>-6917.7398999999996</v>
      </c>
    </row>
    <row r="60" spans="1:11">
      <c r="B60" t="s">
        <v>46</v>
      </c>
      <c r="C60" s="1">
        <v>-619.21280000000002</v>
      </c>
    </row>
    <row r="61" spans="1:11">
      <c r="H61" t="s">
        <v>45</v>
      </c>
      <c r="J61" s="1">
        <v>211239.2157</v>
      </c>
    </row>
    <row r="62" spans="1:11">
      <c r="A62" t="s">
        <v>45</v>
      </c>
      <c r="C62" s="1">
        <v>-44531.770600000003</v>
      </c>
    </row>
    <row r="64" spans="1:11">
      <c r="H64" t="s">
        <v>47</v>
      </c>
      <c r="J64" s="1">
        <v>440889.40519600001</v>
      </c>
      <c r="K64" s="2">
        <f>J64/J23</f>
        <v>4.2895036867375114E-2</v>
      </c>
    </row>
    <row r="65" spans="1:3">
      <c r="A65" t="s">
        <v>47</v>
      </c>
      <c r="C65" s="1">
        <v>807699.12656998995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62"/>
  <sheetViews>
    <sheetView topLeftCell="A34" workbookViewId="0">
      <selection activeCell="K63" sqref="K63"/>
    </sheetView>
  </sheetViews>
  <sheetFormatPr defaultRowHeight="15"/>
  <cols>
    <col min="2" max="2" width="31.28515625" bestFit="1" customWidth="1"/>
    <col min="3" max="3" width="14.28515625" style="1" bestFit="1" customWidth="1"/>
    <col min="9" max="9" width="31.28515625" bestFit="1" customWidth="1"/>
    <col min="10" max="10" width="14.28515625" style="1" bestFit="1" customWidth="1"/>
    <col min="11" max="11" width="9.140625" style="2"/>
  </cols>
  <sheetData>
    <row r="1" spans="1:11">
      <c r="A1" t="s">
        <v>0</v>
      </c>
      <c r="B1" t="s">
        <v>78</v>
      </c>
      <c r="H1" t="s">
        <v>0</v>
      </c>
      <c r="I1" t="s">
        <v>78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s="1" t="s">
        <v>7</v>
      </c>
      <c r="D4" t="s">
        <v>8</v>
      </c>
      <c r="H4" t="s">
        <v>5</v>
      </c>
      <c r="I4" t="s">
        <v>6</v>
      </c>
      <c r="J4" s="1" t="s">
        <v>7</v>
      </c>
      <c r="K4" s="2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 s="1">
        <v>21569910.969999999</v>
      </c>
      <c r="I6" t="s">
        <v>10</v>
      </c>
      <c r="J6" s="1">
        <v>22333158.191399999</v>
      </c>
    </row>
    <row r="7" spans="1:11">
      <c r="B7" t="s">
        <v>11</v>
      </c>
      <c r="C7" s="1">
        <v>131556</v>
      </c>
      <c r="I7" t="s">
        <v>11</v>
      </c>
      <c r="J7" s="1">
        <v>188902</v>
      </c>
    </row>
    <row r="8" spans="1:11">
      <c r="B8" t="s">
        <v>12</v>
      </c>
      <c r="C8" s="1">
        <v>20257237.729600001</v>
      </c>
      <c r="I8" t="s">
        <v>12</v>
      </c>
      <c r="J8" s="1">
        <v>21080222.701000001</v>
      </c>
    </row>
    <row r="9" spans="1:11">
      <c r="B9" t="s">
        <v>13</v>
      </c>
      <c r="C9" s="1">
        <v>1444229.2404</v>
      </c>
      <c r="I9" t="s">
        <v>13</v>
      </c>
      <c r="J9" s="1">
        <v>1441837.4904</v>
      </c>
    </row>
    <row r="10" spans="1:11">
      <c r="B10" t="s">
        <v>14</v>
      </c>
      <c r="C10" s="1">
        <v>1312673.2404</v>
      </c>
      <c r="I10" t="s">
        <v>14</v>
      </c>
      <c r="J10" s="1">
        <v>1252935.4904</v>
      </c>
      <c r="K10" s="2">
        <f>J10/J6</f>
        <v>5.6102029084380799E-2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 s="1">
        <v>21522420.140000001</v>
      </c>
      <c r="H16">
        <v>4000</v>
      </c>
      <c r="I16" t="s">
        <v>17</v>
      </c>
      <c r="J16" s="1">
        <v>22289856.050000001</v>
      </c>
    </row>
    <row r="17" spans="1:10">
      <c r="A17">
        <v>4000020</v>
      </c>
      <c r="B17" t="s">
        <v>18</v>
      </c>
      <c r="C17" s="1">
        <v>52041.97</v>
      </c>
      <c r="H17">
        <v>4000020</v>
      </c>
      <c r="I17" t="s">
        <v>18</v>
      </c>
      <c r="J17" s="1">
        <v>43302.12</v>
      </c>
    </row>
    <row r="18" spans="1:10">
      <c r="A18">
        <v>4000040</v>
      </c>
      <c r="B18" t="s">
        <v>19</v>
      </c>
      <c r="C18" s="1">
        <v>131556.37</v>
      </c>
      <c r="H18">
        <v>4000040</v>
      </c>
      <c r="I18" t="s">
        <v>19</v>
      </c>
      <c r="J18" s="1">
        <v>188902.41</v>
      </c>
    </row>
    <row r="19" spans="1:10">
      <c r="A19" t="s">
        <v>20</v>
      </c>
      <c r="C19" s="1">
        <v>21706018.48</v>
      </c>
      <c r="H19" t="s">
        <v>20</v>
      </c>
      <c r="J19" s="1">
        <v>22522060.579999998</v>
      </c>
    </row>
    <row r="21" spans="1:10">
      <c r="A21">
        <v>4900</v>
      </c>
      <c r="B21" t="s">
        <v>19</v>
      </c>
      <c r="C21" s="1">
        <v>-131556.37</v>
      </c>
      <c r="H21">
        <v>4900</v>
      </c>
      <c r="I21" t="s">
        <v>19</v>
      </c>
      <c r="J21" s="1">
        <v>-188902.41</v>
      </c>
    </row>
    <row r="23" spans="1:10">
      <c r="A23" t="s">
        <v>21</v>
      </c>
      <c r="C23" s="1">
        <v>21574462.109999999</v>
      </c>
      <c r="H23" t="s">
        <v>21</v>
      </c>
      <c r="J23" s="1">
        <v>22333158.170000002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5450</v>
      </c>
      <c r="B28" t="s">
        <v>25</v>
      </c>
      <c r="C28" s="1">
        <v>21075871.02</v>
      </c>
      <c r="H28">
        <v>5450</v>
      </c>
      <c r="I28" t="s">
        <v>25</v>
      </c>
      <c r="J28" s="1">
        <v>19032928.16</v>
      </c>
    </row>
    <row r="29" spans="1:10">
      <c r="A29">
        <v>5500</v>
      </c>
      <c r="B29" t="s">
        <v>26</v>
      </c>
      <c r="C29" s="1">
        <v>-113913.31</v>
      </c>
      <c r="H29">
        <v>5500</v>
      </c>
      <c r="I29" t="s">
        <v>26</v>
      </c>
      <c r="J29" s="1">
        <v>-209805.28</v>
      </c>
    </row>
    <row r="31" spans="1:10">
      <c r="A31" t="s">
        <v>28</v>
      </c>
      <c r="H31" t="s">
        <v>28</v>
      </c>
    </row>
    <row r="32" spans="1:10">
      <c r="B32" t="s">
        <v>29</v>
      </c>
      <c r="C32" s="1">
        <v>335135.46860000002</v>
      </c>
      <c r="I32" t="s">
        <v>29</v>
      </c>
      <c r="J32" s="1">
        <v>1505715.6581999999</v>
      </c>
    </row>
    <row r="33" spans="1:11">
      <c r="B33" t="s">
        <v>30</v>
      </c>
      <c r="C33" s="1">
        <v>-261368.94339999999</v>
      </c>
      <c r="I33" t="s">
        <v>30</v>
      </c>
      <c r="J33" s="1">
        <v>-594195.07819999999</v>
      </c>
    </row>
    <row r="34" spans="1:11">
      <c r="A34" t="s">
        <v>31</v>
      </c>
      <c r="H34" t="s">
        <v>31</v>
      </c>
    </row>
    <row r="35" spans="1:11">
      <c r="A35" t="s">
        <v>32</v>
      </c>
      <c r="H35" t="s">
        <v>32</v>
      </c>
    </row>
    <row r="37" spans="1:11">
      <c r="A37" t="s">
        <v>33</v>
      </c>
      <c r="C37" s="1">
        <v>21035724.235199999</v>
      </c>
      <c r="H37" t="s">
        <v>33</v>
      </c>
      <c r="J37" s="1">
        <v>19734643.460000001</v>
      </c>
    </row>
    <row r="39" spans="1:11">
      <c r="A39" t="s">
        <v>34</v>
      </c>
      <c r="C39" s="1">
        <v>14681766.791258</v>
      </c>
      <c r="H39" t="s">
        <v>34</v>
      </c>
      <c r="J39" s="1">
        <v>15055676.613123</v>
      </c>
    </row>
    <row r="42" spans="1:11">
      <c r="A42" t="s">
        <v>35</v>
      </c>
      <c r="C42" s="1">
        <v>15443618.757014001</v>
      </c>
      <c r="H42" t="s">
        <v>35</v>
      </c>
      <c r="J42" s="1">
        <v>13812955.929121999</v>
      </c>
    </row>
    <row r="45" spans="1:11">
      <c r="A45" t="s">
        <v>36</v>
      </c>
      <c r="C45" s="1">
        <v>20273872.269444</v>
      </c>
      <c r="H45" t="s">
        <v>36</v>
      </c>
      <c r="J45" s="1">
        <v>20977364.144001</v>
      </c>
    </row>
    <row r="48" spans="1:11">
      <c r="A48" t="s">
        <v>37</v>
      </c>
      <c r="C48" s="1">
        <v>1300589.8405559999</v>
      </c>
      <c r="H48" t="s">
        <v>37</v>
      </c>
      <c r="J48" s="1">
        <v>1355794.0259990001</v>
      </c>
      <c r="K48" s="2">
        <f>J48/J23</f>
        <v>6.0707671332406093E-2</v>
      </c>
    </row>
    <row r="51" spans="1:11">
      <c r="A51" t="s">
        <v>32</v>
      </c>
      <c r="H51" t="s">
        <v>32</v>
      </c>
    </row>
    <row r="52" spans="1:11">
      <c r="B52" t="s">
        <v>38</v>
      </c>
      <c r="C52" s="1">
        <v>196916.7678</v>
      </c>
      <c r="I52" t="s">
        <v>38</v>
      </c>
      <c r="J52" s="1">
        <v>61488.914900000003</v>
      </c>
    </row>
    <row r="53" spans="1:11">
      <c r="B53" t="s">
        <v>39</v>
      </c>
      <c r="C53" s="1">
        <v>-206333.03510000001</v>
      </c>
      <c r="I53" t="s">
        <v>39</v>
      </c>
      <c r="J53" s="1">
        <v>-61932.9306</v>
      </c>
    </row>
    <row r="54" spans="1:11">
      <c r="B54" t="s">
        <v>40</v>
      </c>
      <c r="C54" s="1">
        <v>-5096.5879999999997</v>
      </c>
      <c r="I54" t="s">
        <v>40</v>
      </c>
      <c r="J54" s="1">
        <v>-885.99180000000001</v>
      </c>
    </row>
    <row r="55" spans="1:11">
      <c r="B55" t="s">
        <v>41</v>
      </c>
      <c r="C55" s="1">
        <v>-13767.8058</v>
      </c>
      <c r="I55" t="s">
        <v>41</v>
      </c>
      <c r="J55" s="1">
        <v>-3608.0145000000002</v>
      </c>
    </row>
    <row r="56" spans="1:11">
      <c r="B56" t="s">
        <v>42</v>
      </c>
      <c r="C56" s="1">
        <v>20729.235100000002</v>
      </c>
      <c r="I56" t="s">
        <v>42</v>
      </c>
      <c r="J56" s="1">
        <v>103835.9987</v>
      </c>
    </row>
    <row r="57" spans="1:11">
      <c r="I57" t="s">
        <v>44</v>
      </c>
      <c r="J57" s="1">
        <v>-28771.1109</v>
      </c>
    </row>
    <row r="58" spans="1:11">
      <c r="A58" t="s">
        <v>45</v>
      </c>
      <c r="C58" s="1">
        <v>-7551.4260000000004</v>
      </c>
    </row>
    <row r="59" spans="1:11">
      <c r="H59" t="s">
        <v>45</v>
      </c>
      <c r="J59" s="1">
        <v>70126.8658</v>
      </c>
    </row>
    <row r="61" spans="1:11">
      <c r="A61" t="s">
        <v>47</v>
      </c>
      <c r="C61" s="1">
        <v>1308141.2665560001</v>
      </c>
    </row>
    <row r="62" spans="1:11">
      <c r="H62" t="s">
        <v>47</v>
      </c>
      <c r="J62" s="1">
        <v>1285667.160199</v>
      </c>
      <c r="K62" s="2">
        <f>J62/J23</f>
        <v>5.7567637788283298E-2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64"/>
  <sheetViews>
    <sheetView workbookViewId="0">
      <selection activeCell="K50" sqref="K50"/>
    </sheetView>
  </sheetViews>
  <sheetFormatPr defaultRowHeight="15"/>
  <cols>
    <col min="2" max="2" width="31.28515625" bestFit="1" customWidth="1"/>
    <col min="3" max="3" width="14.28515625" style="1" bestFit="1" customWidth="1"/>
    <col min="9" max="9" width="31.28515625" bestFit="1" customWidth="1"/>
    <col min="10" max="10" width="14.28515625" style="1" bestFit="1" customWidth="1"/>
    <col min="11" max="11" width="9.140625" style="2"/>
  </cols>
  <sheetData>
    <row r="1" spans="1:11">
      <c r="A1" t="s">
        <v>0</v>
      </c>
      <c r="B1" t="s">
        <v>79</v>
      </c>
      <c r="H1" t="s">
        <v>0</v>
      </c>
      <c r="I1" t="s">
        <v>79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s="1" t="s">
        <v>7</v>
      </c>
      <c r="D4" t="s">
        <v>8</v>
      </c>
      <c r="H4" t="s">
        <v>5</v>
      </c>
      <c r="I4" t="s">
        <v>6</v>
      </c>
      <c r="J4" s="1" t="s">
        <v>7</v>
      </c>
      <c r="K4" s="2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 s="1">
        <v>36039430.232900001</v>
      </c>
      <c r="I6" t="s">
        <v>10</v>
      </c>
      <c r="J6" s="1">
        <v>33516549.9386</v>
      </c>
    </row>
    <row r="7" spans="1:11">
      <c r="B7" t="s">
        <v>11</v>
      </c>
      <c r="C7" s="1">
        <v>175948</v>
      </c>
      <c r="I7" t="s">
        <v>11</v>
      </c>
      <c r="J7" s="1">
        <v>200020</v>
      </c>
    </row>
    <row r="8" spans="1:11">
      <c r="B8" t="s">
        <v>12</v>
      </c>
      <c r="C8" s="1">
        <v>33585087.855400003</v>
      </c>
      <c r="I8" t="s">
        <v>12</v>
      </c>
      <c r="J8" s="1">
        <v>30784446.670200001</v>
      </c>
    </row>
    <row r="9" spans="1:11">
      <c r="B9" t="s">
        <v>13</v>
      </c>
      <c r="C9" s="1">
        <v>2630290.3774999999</v>
      </c>
      <c r="I9" t="s">
        <v>13</v>
      </c>
      <c r="J9" s="1">
        <v>2932123.2683999999</v>
      </c>
    </row>
    <row r="10" spans="1:11">
      <c r="B10" t="s">
        <v>14</v>
      </c>
      <c r="C10" s="1">
        <v>2454342.3774999999</v>
      </c>
      <c r="I10" t="s">
        <v>14</v>
      </c>
      <c r="J10" s="1">
        <v>2732103.2683999999</v>
      </c>
      <c r="K10" s="2">
        <f>J10/J6</f>
        <v>8.1515050725836161E-2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 s="1">
        <v>34602281.240000002</v>
      </c>
      <c r="H16">
        <v>4000</v>
      </c>
      <c r="I16" t="s">
        <v>17</v>
      </c>
      <c r="J16" s="1">
        <v>31867159.829999998</v>
      </c>
    </row>
    <row r="17" spans="1:10">
      <c r="A17">
        <v>4000020</v>
      </c>
      <c r="B17" t="s">
        <v>18</v>
      </c>
      <c r="C17" s="1">
        <v>1436807.92</v>
      </c>
      <c r="H17">
        <v>4000020</v>
      </c>
      <c r="I17" t="s">
        <v>18</v>
      </c>
      <c r="J17" s="1">
        <v>1659936.51</v>
      </c>
    </row>
    <row r="18" spans="1:10">
      <c r="A18">
        <v>4000040</v>
      </c>
      <c r="B18" t="s">
        <v>19</v>
      </c>
      <c r="C18" s="1">
        <v>175948.01</v>
      </c>
      <c r="H18">
        <v>4000040</v>
      </c>
      <c r="I18" t="s">
        <v>19</v>
      </c>
      <c r="J18" s="1">
        <v>200019.99</v>
      </c>
    </row>
    <row r="19" spans="1:10">
      <c r="A19" t="s">
        <v>20</v>
      </c>
      <c r="C19" s="1">
        <v>36215037.170000002</v>
      </c>
      <c r="H19" t="s">
        <v>20</v>
      </c>
      <c r="J19" s="1">
        <v>33727116.329999998</v>
      </c>
    </row>
    <row r="21" spans="1:10">
      <c r="A21">
        <v>4900</v>
      </c>
      <c r="B21" t="s">
        <v>19</v>
      </c>
      <c r="C21" s="1">
        <v>-175948.01</v>
      </c>
      <c r="H21">
        <v>4900</v>
      </c>
      <c r="I21" t="s">
        <v>19</v>
      </c>
      <c r="J21" s="1">
        <v>-200019.99</v>
      </c>
    </row>
    <row r="23" spans="1:10">
      <c r="A23" t="s">
        <v>21</v>
      </c>
      <c r="C23" s="1">
        <v>36039089.159999996</v>
      </c>
      <c r="H23" t="s">
        <v>21</v>
      </c>
      <c r="J23" s="1">
        <v>33527096.34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 s="1">
        <v>955962.59</v>
      </c>
      <c r="H28">
        <v>5400</v>
      </c>
      <c r="I28" t="s">
        <v>24</v>
      </c>
      <c r="J28" s="1">
        <v>721066.29</v>
      </c>
    </row>
    <row r="29" spans="1:10">
      <c r="A29">
        <v>5450</v>
      </c>
      <c r="B29" t="s">
        <v>25</v>
      </c>
      <c r="C29" s="1">
        <v>30687097.870000001</v>
      </c>
      <c r="H29">
        <v>5450</v>
      </c>
      <c r="I29" t="s">
        <v>25</v>
      </c>
      <c r="J29" s="1">
        <v>26975678.399999999</v>
      </c>
    </row>
    <row r="30" spans="1:10">
      <c r="A30">
        <v>5500</v>
      </c>
      <c r="B30" t="s">
        <v>26</v>
      </c>
      <c r="C30" s="1">
        <v>-197137.84</v>
      </c>
      <c r="H30">
        <v>5500</v>
      </c>
      <c r="I30" t="s">
        <v>26</v>
      </c>
      <c r="J30" s="1">
        <v>-236591.23</v>
      </c>
    </row>
    <row r="32" spans="1:10">
      <c r="A32" t="s">
        <v>28</v>
      </c>
      <c r="H32" t="s">
        <v>28</v>
      </c>
    </row>
    <row r="33" spans="1:10">
      <c r="B33" t="s">
        <v>29</v>
      </c>
      <c r="C33" s="1">
        <v>525938.01249999995</v>
      </c>
      <c r="I33" t="s">
        <v>29</v>
      </c>
      <c r="J33" s="1">
        <v>769277.63060000003</v>
      </c>
    </row>
    <row r="34" spans="1:10">
      <c r="B34" t="s">
        <v>30</v>
      </c>
      <c r="C34" s="1">
        <v>-471471.97499999998</v>
      </c>
      <c r="I34" t="s">
        <v>30</v>
      </c>
      <c r="J34" s="1">
        <v>-847954.69079999998</v>
      </c>
    </row>
    <row r="35" spans="1:10">
      <c r="A35" t="s">
        <v>31</v>
      </c>
      <c r="H35" t="s">
        <v>31</v>
      </c>
    </row>
    <row r="36" spans="1:10">
      <c r="A36" t="s">
        <v>32</v>
      </c>
      <c r="H36" t="s">
        <v>32</v>
      </c>
    </row>
    <row r="38" spans="1:10">
      <c r="A38" t="s">
        <v>33</v>
      </c>
      <c r="C38" s="1">
        <v>31500388.657499999</v>
      </c>
      <c r="H38" t="s">
        <v>33</v>
      </c>
      <c r="J38" s="1">
        <v>27381476.399799999</v>
      </c>
    </row>
    <row r="40" spans="1:10">
      <c r="A40" t="s">
        <v>34</v>
      </c>
      <c r="C40" s="1">
        <v>31996031.850223001</v>
      </c>
      <c r="H40" t="s">
        <v>34</v>
      </c>
      <c r="J40" s="1">
        <v>27908745.644042</v>
      </c>
    </row>
    <row r="43" spans="1:10">
      <c r="A43" t="s">
        <v>35</v>
      </c>
      <c r="C43" s="1">
        <v>30112769.249056</v>
      </c>
      <c r="H43" t="s">
        <v>35</v>
      </c>
      <c r="J43" s="1">
        <v>24686570.444658</v>
      </c>
    </row>
    <row r="46" spans="1:10">
      <c r="A46" t="s">
        <v>36</v>
      </c>
      <c r="C46" s="1">
        <v>33383651.258667</v>
      </c>
      <c r="H46" t="s">
        <v>36</v>
      </c>
      <c r="J46" s="1">
        <v>30603651.599183999</v>
      </c>
    </row>
    <row r="49" spans="1:11">
      <c r="A49" t="s">
        <v>37</v>
      </c>
      <c r="C49" s="1">
        <v>2655437.901333</v>
      </c>
      <c r="H49" t="s">
        <v>37</v>
      </c>
      <c r="J49" s="1">
        <v>2923444.7408159999</v>
      </c>
      <c r="K49" s="2">
        <f>J49/J23</f>
        <v>8.7196478668155372E-2</v>
      </c>
    </row>
    <row r="52" spans="1:11">
      <c r="A52" t="s">
        <v>32</v>
      </c>
      <c r="H52" t="s">
        <v>32</v>
      </c>
    </row>
    <row r="53" spans="1:11">
      <c r="B53" t="s">
        <v>38</v>
      </c>
      <c r="C53" s="1">
        <v>180457.34700000001</v>
      </c>
      <c r="I53" t="s">
        <v>38</v>
      </c>
      <c r="J53" s="1">
        <v>48578.327400000002</v>
      </c>
    </row>
    <row r="54" spans="1:11">
      <c r="B54" t="s">
        <v>39</v>
      </c>
      <c r="C54" s="1">
        <v>-191501.67989999999</v>
      </c>
      <c r="I54" t="s">
        <v>39</v>
      </c>
      <c r="J54" s="1">
        <v>-48547.814299999998</v>
      </c>
    </row>
    <row r="55" spans="1:11">
      <c r="B55" t="s">
        <v>40</v>
      </c>
      <c r="C55" s="1">
        <v>-131464.89300000001</v>
      </c>
      <c r="I55" t="s">
        <v>40</v>
      </c>
      <c r="J55" s="1">
        <v>-11684.6738</v>
      </c>
    </row>
    <row r="56" spans="1:11">
      <c r="B56" t="s">
        <v>41</v>
      </c>
      <c r="C56" s="1">
        <v>-71510.159899999999</v>
      </c>
      <c r="I56" t="s">
        <v>41</v>
      </c>
      <c r="J56" s="1">
        <v>-132951.4215</v>
      </c>
    </row>
    <row r="57" spans="1:11">
      <c r="B57" t="s">
        <v>42</v>
      </c>
      <c r="C57" s="1">
        <v>398046.712</v>
      </c>
      <c r="I57" t="s">
        <v>42</v>
      </c>
      <c r="J57" s="1">
        <v>317339.15360000002</v>
      </c>
    </row>
    <row r="58" spans="1:11">
      <c r="B58" t="s">
        <v>52</v>
      </c>
      <c r="C58" s="1">
        <v>2497.9828000000002</v>
      </c>
      <c r="I58" t="s">
        <v>44</v>
      </c>
      <c r="J58" s="1">
        <v>-32345.0023</v>
      </c>
    </row>
    <row r="59" spans="1:11">
      <c r="B59" t="s">
        <v>44</v>
      </c>
      <c r="C59" s="1">
        <v>-91286.685599999997</v>
      </c>
      <c r="I59" t="s">
        <v>46</v>
      </c>
      <c r="J59" s="1">
        <v>-5386.2293</v>
      </c>
    </row>
    <row r="61" spans="1:11">
      <c r="A61" t="s">
        <v>45</v>
      </c>
      <c r="C61" s="1">
        <v>95238.623399999997</v>
      </c>
      <c r="H61" t="s">
        <v>45</v>
      </c>
      <c r="J61" s="1">
        <v>135002.33979999999</v>
      </c>
    </row>
    <row r="64" spans="1:11">
      <c r="A64" t="s">
        <v>47</v>
      </c>
      <c r="C64" s="1">
        <v>2560199.2779330001</v>
      </c>
      <c r="H64" t="s">
        <v>47</v>
      </c>
      <c r="J64" s="1">
        <v>2788442.4010160002</v>
      </c>
      <c r="K64" s="2">
        <f>J64/J23</f>
        <v>8.3169815027769267E-2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0" orientation="portrait" horizontalDpi="203" verticalDpi="203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0" sqref="C20"/>
    </sheetView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5"/>
  <sheetViews>
    <sheetView topLeftCell="A10" workbookViewId="0">
      <selection activeCell="K66" sqref="K66"/>
    </sheetView>
  </sheetViews>
  <sheetFormatPr defaultRowHeight="15"/>
  <cols>
    <col min="2" max="2" width="31.28515625" bestFit="1" customWidth="1"/>
    <col min="3" max="3" width="14.28515625" style="1" bestFit="1" customWidth="1"/>
    <col min="9" max="9" width="31.28515625" bestFit="1" customWidth="1"/>
    <col min="10" max="10" width="14.28515625" style="1" bestFit="1" customWidth="1"/>
    <col min="11" max="11" width="9.140625" style="2"/>
  </cols>
  <sheetData>
    <row r="1" spans="1:11">
      <c r="A1" t="s">
        <v>0</v>
      </c>
      <c r="B1" t="s">
        <v>48</v>
      </c>
      <c r="H1" t="s">
        <v>0</v>
      </c>
      <c r="I1" t="s">
        <v>48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s="1" t="s">
        <v>7</v>
      </c>
      <c r="D4" t="s">
        <v>8</v>
      </c>
      <c r="H4" t="s">
        <v>5</v>
      </c>
      <c r="I4" t="s">
        <v>6</v>
      </c>
      <c r="J4" s="1" t="s">
        <v>7</v>
      </c>
      <c r="K4" s="2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 s="1">
        <v>25589535.546100002</v>
      </c>
      <c r="I6" t="s">
        <v>10</v>
      </c>
      <c r="J6" s="1">
        <v>21260423.3114</v>
      </c>
    </row>
    <row r="7" spans="1:11">
      <c r="B7" t="s">
        <v>11</v>
      </c>
      <c r="C7" s="1">
        <v>100892</v>
      </c>
      <c r="I7" t="s">
        <v>11</v>
      </c>
      <c r="J7" s="1">
        <v>132741</v>
      </c>
    </row>
    <row r="8" spans="1:11">
      <c r="B8" t="s">
        <v>12</v>
      </c>
      <c r="C8" s="1">
        <v>23254003.634</v>
      </c>
      <c r="I8" t="s">
        <v>12</v>
      </c>
      <c r="J8" s="1">
        <v>19285588.535599999</v>
      </c>
    </row>
    <row r="9" spans="1:11">
      <c r="B9" t="s">
        <v>13</v>
      </c>
      <c r="C9" s="1">
        <v>2436423.9120999998</v>
      </c>
      <c r="I9" t="s">
        <v>13</v>
      </c>
      <c r="J9" s="1">
        <v>2107575.7757999999</v>
      </c>
    </row>
    <row r="10" spans="1:11">
      <c r="B10" t="s">
        <v>14</v>
      </c>
      <c r="C10" s="1">
        <v>2335531.9120999998</v>
      </c>
      <c r="I10" t="s">
        <v>14</v>
      </c>
      <c r="J10" s="1">
        <v>1974834.7757999999</v>
      </c>
      <c r="K10" s="2">
        <f>J10/J6</f>
        <v>9.2887838914339896E-2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 s="1">
        <v>24713221.149999999</v>
      </c>
      <c r="H16">
        <v>4000</v>
      </c>
      <c r="I16" t="s">
        <v>17</v>
      </c>
      <c r="J16" s="1">
        <v>20685237.309999999</v>
      </c>
    </row>
    <row r="17" spans="1:10">
      <c r="A17">
        <v>4000020</v>
      </c>
      <c r="B17" t="s">
        <v>18</v>
      </c>
      <c r="C17" s="1">
        <v>874876.31</v>
      </c>
      <c r="H17">
        <v>4000020</v>
      </c>
      <c r="I17" t="s">
        <v>18</v>
      </c>
      <c r="J17" s="1">
        <v>575185.99</v>
      </c>
    </row>
    <row r="18" spans="1:10">
      <c r="A18">
        <v>4000040</v>
      </c>
      <c r="B18" t="s">
        <v>19</v>
      </c>
      <c r="C18" s="1">
        <v>100891.79</v>
      </c>
      <c r="H18">
        <v>4000040</v>
      </c>
      <c r="I18" t="s">
        <v>19</v>
      </c>
      <c r="J18" s="1">
        <v>132740.66</v>
      </c>
    </row>
    <row r="19" spans="1:10">
      <c r="A19" t="s">
        <v>20</v>
      </c>
      <c r="C19" s="1">
        <v>25688989.25</v>
      </c>
      <c r="H19" t="s">
        <v>20</v>
      </c>
      <c r="J19" s="1">
        <v>21393163.960000001</v>
      </c>
    </row>
    <row r="21" spans="1:10">
      <c r="A21">
        <v>4900</v>
      </c>
      <c r="B21" t="s">
        <v>19</v>
      </c>
      <c r="C21" s="1">
        <v>-100891.79</v>
      </c>
      <c r="H21">
        <v>4900</v>
      </c>
      <c r="I21" t="s">
        <v>19</v>
      </c>
      <c r="J21" s="1">
        <v>-132740.66</v>
      </c>
    </row>
    <row r="23" spans="1:10">
      <c r="A23" t="s">
        <v>21</v>
      </c>
      <c r="C23" s="1">
        <v>25588097.460000001</v>
      </c>
      <c r="H23" t="s">
        <v>21</v>
      </c>
      <c r="J23" s="1">
        <v>21260423.300000001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 s="1">
        <v>506964.8</v>
      </c>
      <c r="H28">
        <v>5400</v>
      </c>
      <c r="I28" t="s">
        <v>24</v>
      </c>
      <c r="J28" s="1">
        <v>222235.24</v>
      </c>
    </row>
    <row r="29" spans="1:10">
      <c r="A29">
        <v>5450</v>
      </c>
      <c r="B29" t="s">
        <v>25</v>
      </c>
      <c r="C29" s="1">
        <v>22336422.09</v>
      </c>
      <c r="H29">
        <v>5450</v>
      </c>
      <c r="I29" t="s">
        <v>25</v>
      </c>
      <c r="J29" s="1">
        <v>17142615.550000001</v>
      </c>
    </row>
    <row r="30" spans="1:10">
      <c r="A30">
        <v>5500</v>
      </c>
      <c r="B30" t="s">
        <v>26</v>
      </c>
      <c r="C30" s="1">
        <v>-171976.48</v>
      </c>
      <c r="H30">
        <v>5500</v>
      </c>
      <c r="I30" t="s">
        <v>26</v>
      </c>
      <c r="J30" s="1">
        <v>-601520.34</v>
      </c>
    </row>
    <row r="31" spans="1:10">
      <c r="I31" t="s">
        <v>27</v>
      </c>
      <c r="J31" s="1">
        <v>2268.75</v>
      </c>
    </row>
    <row r="32" spans="1:10">
      <c r="A32" t="s">
        <v>28</v>
      </c>
    </row>
    <row r="33" spans="1:10">
      <c r="B33" t="s">
        <v>29</v>
      </c>
      <c r="C33" s="1">
        <v>1245335.4038</v>
      </c>
      <c r="H33" t="s">
        <v>28</v>
      </c>
    </row>
    <row r="34" spans="1:10">
      <c r="B34" t="s">
        <v>30</v>
      </c>
      <c r="C34" s="1">
        <v>-77795.314899999998</v>
      </c>
      <c r="I34" t="s">
        <v>29</v>
      </c>
      <c r="J34" s="1">
        <v>641089.21889999998</v>
      </c>
    </row>
    <row r="35" spans="1:10">
      <c r="A35" t="s">
        <v>31</v>
      </c>
      <c r="I35" t="s">
        <v>30</v>
      </c>
      <c r="J35" s="1">
        <v>-36597.4372</v>
      </c>
    </row>
    <row r="36" spans="1:10">
      <c r="A36" t="s">
        <v>32</v>
      </c>
      <c r="H36" t="s">
        <v>31</v>
      </c>
    </row>
    <row r="37" spans="1:10">
      <c r="H37" t="s">
        <v>32</v>
      </c>
    </row>
    <row r="38" spans="1:10">
      <c r="A38" t="s">
        <v>33</v>
      </c>
      <c r="C38" s="1">
        <v>23838950.4989</v>
      </c>
    </row>
    <row r="39" spans="1:10">
      <c r="H39" t="s">
        <v>33</v>
      </c>
      <c r="J39" s="1">
        <v>17370090.981699999</v>
      </c>
    </row>
    <row r="40" spans="1:10">
      <c r="A40" t="s">
        <v>34</v>
      </c>
      <c r="C40" s="1">
        <v>22767704.234482002</v>
      </c>
    </row>
    <row r="41" spans="1:10">
      <c r="H41" t="s">
        <v>34</v>
      </c>
      <c r="J41" s="1">
        <v>21387111.056334</v>
      </c>
    </row>
    <row r="43" spans="1:10">
      <c r="A43" t="s">
        <v>35</v>
      </c>
      <c r="C43" s="1">
        <v>23260299.012933999</v>
      </c>
    </row>
    <row r="44" spans="1:10">
      <c r="H44" t="s">
        <v>35</v>
      </c>
      <c r="J44" s="1">
        <v>19482178.406571999</v>
      </c>
    </row>
    <row r="46" spans="1:10">
      <c r="A46" t="s">
        <v>36</v>
      </c>
      <c r="C46" s="1">
        <v>23346355.720447998</v>
      </c>
    </row>
    <row r="47" spans="1:10">
      <c r="H47" t="s">
        <v>36</v>
      </c>
      <c r="J47" s="1">
        <v>19275023.631462</v>
      </c>
    </row>
    <row r="49" spans="1:11">
      <c r="A49" t="s">
        <v>37</v>
      </c>
      <c r="C49" s="1">
        <v>2241741.7395520001</v>
      </c>
    </row>
    <row r="50" spans="1:11">
      <c r="H50" t="s">
        <v>37</v>
      </c>
      <c r="J50" s="1">
        <v>1985399.668538</v>
      </c>
      <c r="K50" s="2">
        <f>J50/J23</f>
        <v>9.3384766639994413E-2</v>
      </c>
    </row>
    <row r="52" spans="1:11">
      <c r="A52" t="s">
        <v>32</v>
      </c>
    </row>
    <row r="53" spans="1:11">
      <c r="B53" t="s">
        <v>38</v>
      </c>
      <c r="C53" s="1">
        <v>80807.599799999996</v>
      </c>
      <c r="H53" t="s">
        <v>32</v>
      </c>
    </row>
    <row r="54" spans="1:11">
      <c r="B54" t="s">
        <v>39</v>
      </c>
      <c r="C54" s="1">
        <v>-91780.0959</v>
      </c>
      <c r="I54" t="s">
        <v>38</v>
      </c>
      <c r="J54" s="1">
        <v>65882.620699999999</v>
      </c>
    </row>
    <row r="55" spans="1:11">
      <c r="B55" t="s">
        <v>40</v>
      </c>
      <c r="C55" s="1">
        <v>-31331.748200000002</v>
      </c>
      <c r="I55" t="s">
        <v>39</v>
      </c>
      <c r="J55" s="1">
        <v>-68711.888000000006</v>
      </c>
    </row>
    <row r="56" spans="1:11">
      <c r="B56" t="s">
        <v>41</v>
      </c>
      <c r="C56" s="1">
        <v>-26887.7634</v>
      </c>
      <c r="I56" t="s">
        <v>40</v>
      </c>
      <c r="J56" s="1">
        <v>-7529.8585000000003</v>
      </c>
    </row>
    <row r="57" spans="1:11">
      <c r="B57" t="s">
        <v>42</v>
      </c>
      <c r="C57" s="1">
        <v>38768.743799999997</v>
      </c>
      <c r="I57" t="s">
        <v>41</v>
      </c>
      <c r="J57" s="1">
        <v>-77863.616200000004</v>
      </c>
    </row>
    <row r="58" spans="1:11">
      <c r="B58" t="s">
        <v>44</v>
      </c>
      <c r="C58" s="1">
        <v>-88472.121199999994</v>
      </c>
      <c r="I58" t="s">
        <v>42</v>
      </c>
      <c r="J58" s="1">
        <v>25918.236099999998</v>
      </c>
    </row>
    <row r="59" spans="1:11">
      <c r="B59" t="s">
        <v>46</v>
      </c>
      <c r="C59" s="1">
        <v>-9213.2142999999996</v>
      </c>
      <c r="I59" t="s">
        <v>44</v>
      </c>
      <c r="J59" s="1">
        <v>-13910.0394</v>
      </c>
    </row>
    <row r="60" spans="1:11">
      <c r="I60" t="s">
        <v>46</v>
      </c>
      <c r="J60" s="1">
        <v>-52739.084600000002</v>
      </c>
    </row>
    <row r="61" spans="1:11">
      <c r="A61" t="s">
        <v>45</v>
      </c>
      <c r="C61" s="1">
        <v>-128108.59940000001</v>
      </c>
    </row>
    <row r="62" spans="1:11">
      <c r="H62" t="s">
        <v>45</v>
      </c>
      <c r="J62" s="1">
        <v>-128953.6299</v>
      </c>
    </row>
    <row r="64" spans="1:11">
      <c r="A64" t="s">
        <v>47</v>
      </c>
      <c r="C64" s="1">
        <v>2369850.3389519998</v>
      </c>
    </row>
    <row r="65" spans="8:11">
      <c r="H65" t="s">
        <v>47</v>
      </c>
      <c r="J65" s="1">
        <v>2114353.298438</v>
      </c>
      <c r="K65" s="2">
        <f>J65/J23</f>
        <v>9.945019760909464E-2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K65"/>
  <sheetViews>
    <sheetView topLeftCell="A46" workbookViewId="0">
      <selection activeCell="I53" sqref="I53"/>
    </sheetView>
  </sheetViews>
  <sheetFormatPr defaultRowHeight="15"/>
  <cols>
    <col min="2" max="2" width="31.28515625" bestFit="1" customWidth="1"/>
    <col min="3" max="3" width="14.28515625" style="1" bestFit="1" customWidth="1"/>
    <col min="9" max="9" width="31.28515625" bestFit="1" customWidth="1"/>
    <col min="10" max="10" width="14.28515625" style="3" bestFit="1" customWidth="1"/>
    <col min="11" max="11" width="9.140625" style="2"/>
  </cols>
  <sheetData>
    <row r="1" spans="1:11">
      <c r="A1" t="s">
        <v>0</v>
      </c>
      <c r="B1" t="s">
        <v>49</v>
      </c>
      <c r="H1" t="s">
        <v>0</v>
      </c>
      <c r="I1" t="s">
        <v>49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s="1" t="s">
        <v>7</v>
      </c>
      <c r="D4" t="s">
        <v>8</v>
      </c>
      <c r="H4" t="s">
        <v>5</v>
      </c>
      <c r="I4" t="s">
        <v>6</v>
      </c>
      <c r="J4" s="3" t="s">
        <v>7</v>
      </c>
      <c r="K4" s="2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 s="1">
        <v>36388141.868199997</v>
      </c>
      <c r="I6" t="s">
        <v>10</v>
      </c>
      <c r="J6" s="3">
        <v>33431204.671799999</v>
      </c>
    </row>
    <row r="7" spans="1:11">
      <c r="B7" t="s">
        <v>11</v>
      </c>
      <c r="C7" s="1">
        <v>234727</v>
      </c>
      <c r="I7" t="s">
        <v>11</v>
      </c>
      <c r="J7" s="3">
        <v>335992</v>
      </c>
    </row>
    <row r="8" spans="1:11">
      <c r="B8" t="s">
        <v>12</v>
      </c>
      <c r="C8" s="1">
        <v>33494435.647</v>
      </c>
      <c r="I8" t="s">
        <v>12</v>
      </c>
      <c r="J8" s="3">
        <v>30894344.332199998</v>
      </c>
    </row>
    <row r="9" spans="1:11">
      <c r="B9" t="s">
        <v>13</v>
      </c>
      <c r="C9" s="1">
        <v>3128433.2212</v>
      </c>
      <c r="I9" t="s">
        <v>13</v>
      </c>
      <c r="J9" s="3">
        <v>2872852.3396000001</v>
      </c>
    </row>
    <row r="10" spans="1:11">
      <c r="B10" t="s">
        <v>14</v>
      </c>
      <c r="C10" s="1">
        <v>2893706.2212</v>
      </c>
      <c r="I10" t="s">
        <v>14</v>
      </c>
      <c r="J10" s="3">
        <v>2536860.3396000001</v>
      </c>
      <c r="K10" s="2">
        <f>J10/J6</f>
        <v>7.588300704401181E-2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 s="1">
        <v>35512012.560000002</v>
      </c>
      <c r="H16">
        <v>4000</v>
      </c>
      <c r="I16" t="s">
        <v>17</v>
      </c>
      <c r="J16" s="3">
        <v>32691642.140000001</v>
      </c>
    </row>
    <row r="17" spans="1:10">
      <c r="A17">
        <v>4000020</v>
      </c>
      <c r="B17" t="s">
        <v>18</v>
      </c>
      <c r="C17" s="1">
        <v>870100.76</v>
      </c>
      <c r="H17">
        <v>4000020</v>
      </c>
      <c r="I17" t="s">
        <v>18</v>
      </c>
      <c r="J17" s="3">
        <v>739562.52</v>
      </c>
    </row>
    <row r="18" spans="1:10">
      <c r="A18">
        <v>4000040</v>
      </c>
      <c r="B18" t="s">
        <v>19</v>
      </c>
      <c r="C18" s="1">
        <v>234727.01</v>
      </c>
      <c r="H18">
        <v>4000040</v>
      </c>
      <c r="I18" t="s">
        <v>19</v>
      </c>
      <c r="J18" s="3">
        <v>335991.5</v>
      </c>
    </row>
    <row r="19" spans="1:10">
      <c r="A19" t="s">
        <v>20</v>
      </c>
      <c r="C19" s="1">
        <v>36616840.329999998</v>
      </c>
      <c r="H19" t="s">
        <v>20</v>
      </c>
      <c r="J19" s="3">
        <v>33767196.159999996</v>
      </c>
    </row>
    <row r="21" spans="1:10">
      <c r="A21">
        <v>4900</v>
      </c>
      <c r="B21" t="s">
        <v>19</v>
      </c>
      <c r="C21" s="1">
        <v>-234727.01</v>
      </c>
      <c r="H21">
        <v>4900</v>
      </c>
      <c r="I21" t="s">
        <v>19</v>
      </c>
      <c r="J21" s="3">
        <v>-335991.5</v>
      </c>
    </row>
    <row r="23" spans="1:10">
      <c r="A23" t="s">
        <v>21</v>
      </c>
      <c r="C23" s="1">
        <v>36382113.32</v>
      </c>
      <c r="H23" t="s">
        <v>21</v>
      </c>
      <c r="J23" s="3">
        <v>33431204.66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 s="1">
        <v>472442.42</v>
      </c>
      <c r="H28">
        <v>5400</v>
      </c>
      <c r="I28" t="s">
        <v>24</v>
      </c>
      <c r="J28" s="3">
        <v>300493.5</v>
      </c>
    </row>
    <row r="29" spans="1:10">
      <c r="A29">
        <v>5450</v>
      </c>
      <c r="B29" t="s">
        <v>25</v>
      </c>
      <c r="C29" s="1">
        <v>31171739.27</v>
      </c>
      <c r="H29">
        <v>5450</v>
      </c>
      <c r="I29" t="s">
        <v>25</v>
      </c>
      <c r="J29" s="3">
        <v>29071794.98</v>
      </c>
    </row>
    <row r="30" spans="1:10">
      <c r="A30">
        <v>5500</v>
      </c>
      <c r="B30" t="s">
        <v>26</v>
      </c>
      <c r="C30" s="1">
        <v>-554359.15</v>
      </c>
      <c r="H30">
        <v>5500</v>
      </c>
      <c r="I30" t="s">
        <v>26</v>
      </c>
      <c r="J30" s="3">
        <v>-483989.99</v>
      </c>
    </row>
    <row r="32" spans="1:10">
      <c r="A32" t="s">
        <v>28</v>
      </c>
      <c r="H32" t="s">
        <v>28</v>
      </c>
    </row>
    <row r="33" spans="1:10">
      <c r="B33" t="s">
        <v>29</v>
      </c>
      <c r="C33" s="1">
        <v>1408745.4309</v>
      </c>
      <c r="I33" t="s">
        <v>29</v>
      </c>
      <c r="J33" s="3">
        <v>1362730.6247</v>
      </c>
    </row>
    <row r="34" spans="1:10">
      <c r="B34" t="s">
        <v>30</v>
      </c>
      <c r="C34" s="1">
        <v>-23309.919000000002</v>
      </c>
      <c r="I34" t="s">
        <v>30</v>
      </c>
      <c r="J34" s="3">
        <v>-485905.96860000002</v>
      </c>
    </row>
    <row r="35" spans="1:10">
      <c r="A35" t="s">
        <v>31</v>
      </c>
      <c r="H35" t="s">
        <v>31</v>
      </c>
    </row>
    <row r="36" spans="1:10">
      <c r="A36" t="s">
        <v>32</v>
      </c>
      <c r="H36" t="s">
        <v>32</v>
      </c>
    </row>
    <row r="38" spans="1:10">
      <c r="A38" t="s">
        <v>33</v>
      </c>
      <c r="C38" s="1">
        <v>32475258.051899999</v>
      </c>
      <c r="H38" t="s">
        <v>33</v>
      </c>
      <c r="J38" s="3">
        <f>SUM(J28:J34)</f>
        <v>29765123.1461</v>
      </c>
    </row>
    <row r="40" spans="1:10">
      <c r="A40" t="s">
        <v>34</v>
      </c>
      <c r="C40" s="1">
        <v>28681373.767175</v>
      </c>
      <c r="H40" t="s">
        <v>34</v>
      </c>
      <c r="J40" s="3">
        <v>29732321.759736001</v>
      </c>
    </row>
    <row r="43" spans="1:10">
      <c r="A43" t="s">
        <v>35</v>
      </c>
      <c r="C43" s="1">
        <v>27881829.051374</v>
      </c>
      <c r="H43" t="s">
        <v>35</v>
      </c>
      <c r="J43" s="3">
        <v>28648126.314061001</v>
      </c>
    </row>
    <row r="46" spans="1:10">
      <c r="A46" t="s">
        <v>36</v>
      </c>
      <c r="C46" s="1">
        <v>33274802.767701</v>
      </c>
      <c r="H46" t="s">
        <v>36</v>
      </c>
      <c r="J46" s="3">
        <f>J40+J38-J43</f>
        <v>30849318.591775</v>
      </c>
    </row>
    <row r="49" spans="1:11">
      <c r="A49" t="s">
        <v>37</v>
      </c>
      <c r="C49" s="1">
        <v>3107310.5522989999</v>
      </c>
      <c r="H49" t="s">
        <v>37</v>
      </c>
      <c r="J49" s="3">
        <f>J23-J46</f>
        <v>2581886.0682250001</v>
      </c>
      <c r="K49" s="2">
        <f>J49/J23</f>
        <v>7.7229824485331611E-2</v>
      </c>
    </row>
    <row r="52" spans="1:11">
      <c r="A52" t="s">
        <v>32</v>
      </c>
      <c r="H52" t="s">
        <v>32</v>
      </c>
    </row>
    <row r="53" spans="1:11">
      <c r="B53" t="s">
        <v>38</v>
      </c>
      <c r="C53" s="1">
        <v>416084.49690000003</v>
      </c>
      <c r="I53" t="s">
        <v>38</v>
      </c>
      <c r="J53" s="3">
        <v>507141.02350000001</v>
      </c>
    </row>
    <row r="54" spans="1:11">
      <c r="B54" t="s">
        <v>39</v>
      </c>
      <c r="C54" s="1">
        <v>-419292.83299999998</v>
      </c>
      <c r="I54" t="s">
        <v>39</v>
      </c>
      <c r="J54" s="3">
        <v>-508395.69199999998</v>
      </c>
    </row>
    <row r="55" spans="1:11">
      <c r="B55" t="s">
        <v>40</v>
      </c>
      <c r="C55" s="1">
        <v>-24378.657800000001</v>
      </c>
      <c r="I55" t="s">
        <v>40</v>
      </c>
      <c r="J55" s="3">
        <v>-5100.8329999999996</v>
      </c>
    </row>
    <row r="56" spans="1:11">
      <c r="B56" t="s">
        <v>50</v>
      </c>
      <c r="C56" s="1">
        <v>-119.50020000000001</v>
      </c>
      <c r="I56" t="s">
        <v>50</v>
      </c>
      <c r="J56" s="3">
        <v>-492.27719999999999</v>
      </c>
    </row>
    <row r="57" spans="1:11">
      <c r="B57" t="s">
        <v>41</v>
      </c>
      <c r="C57" s="1">
        <v>-189298.84650000001</v>
      </c>
      <c r="I57" t="s">
        <v>41</v>
      </c>
      <c r="J57" s="3">
        <v>-96275.238700000002</v>
      </c>
    </row>
    <row r="58" spans="1:11">
      <c r="B58" t="s">
        <v>42</v>
      </c>
      <c r="C58" s="1">
        <v>227528.9835</v>
      </c>
      <c r="I58" t="s">
        <v>42</v>
      </c>
      <c r="J58" s="3">
        <v>181146.80809999999</v>
      </c>
    </row>
    <row r="59" spans="1:11">
      <c r="B59" t="s">
        <v>44</v>
      </c>
      <c r="C59" s="1">
        <v>-50557.703300000001</v>
      </c>
      <c r="I59" t="s">
        <v>44</v>
      </c>
      <c r="J59" s="3">
        <v>-26249.429400000001</v>
      </c>
    </row>
    <row r="60" spans="1:11">
      <c r="B60" t="s">
        <v>46</v>
      </c>
      <c r="C60" s="1">
        <v>-10657.3452</v>
      </c>
      <c r="I60" t="s">
        <v>46</v>
      </c>
      <c r="J60" s="3">
        <v>-17357.258000000002</v>
      </c>
    </row>
    <row r="62" spans="1:11">
      <c r="A62" t="s">
        <v>45</v>
      </c>
      <c r="C62" s="1">
        <v>-50691.405599999998</v>
      </c>
      <c r="H62" t="s">
        <v>45</v>
      </c>
      <c r="J62" s="3">
        <v>34417.103300000002</v>
      </c>
    </row>
    <row r="65" spans="1:11">
      <c r="A65" t="s">
        <v>47</v>
      </c>
      <c r="C65" s="1">
        <v>3158001.957899</v>
      </c>
      <c r="H65" t="s">
        <v>47</v>
      </c>
      <c r="J65" s="3">
        <f>J49-J62</f>
        <v>2547468.964925</v>
      </c>
      <c r="K65" s="2">
        <f>J65/J23</f>
        <v>7.6200334113984636E-2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66"/>
  <sheetViews>
    <sheetView topLeftCell="A28" workbookViewId="0">
      <selection activeCell="J66" sqref="J66"/>
    </sheetView>
  </sheetViews>
  <sheetFormatPr defaultRowHeight="15"/>
  <cols>
    <col min="2" max="2" width="31.28515625" bestFit="1" customWidth="1"/>
    <col min="3" max="3" width="14.28515625" style="1" bestFit="1" customWidth="1"/>
    <col min="9" max="9" width="31.28515625" bestFit="1" customWidth="1"/>
    <col min="10" max="10" width="14.28515625" style="3" bestFit="1" customWidth="1"/>
    <col min="11" max="11" width="9.140625" style="2"/>
  </cols>
  <sheetData>
    <row r="1" spans="1:11">
      <c r="A1" t="s">
        <v>0</v>
      </c>
      <c r="B1" t="s">
        <v>51</v>
      </c>
      <c r="H1" t="s">
        <v>0</v>
      </c>
      <c r="I1" t="s">
        <v>51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s="1" t="s">
        <v>7</v>
      </c>
      <c r="D4" t="s">
        <v>8</v>
      </c>
      <c r="H4" t="s">
        <v>5</v>
      </c>
      <c r="I4" t="s">
        <v>6</v>
      </c>
      <c r="J4" s="3" t="s">
        <v>7</v>
      </c>
      <c r="K4" s="2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 s="1">
        <v>22026727.3464</v>
      </c>
      <c r="I6" t="s">
        <v>10</v>
      </c>
      <c r="J6" s="3">
        <v>20400845.2839</v>
      </c>
    </row>
    <row r="7" spans="1:11">
      <c r="B7" t="s">
        <v>11</v>
      </c>
      <c r="C7" s="1">
        <v>130740</v>
      </c>
      <c r="I7" t="s">
        <v>11</v>
      </c>
      <c r="J7" s="3">
        <v>138395</v>
      </c>
    </row>
    <row r="8" spans="1:11">
      <c r="B8" t="s">
        <v>12</v>
      </c>
      <c r="C8" s="1">
        <v>20579054.6472</v>
      </c>
      <c r="I8" t="s">
        <v>12</v>
      </c>
      <c r="J8" s="3">
        <v>18963576.786899999</v>
      </c>
    </row>
    <row r="9" spans="1:11">
      <c r="B9" t="s">
        <v>13</v>
      </c>
      <c r="C9" s="1">
        <v>1578412.6991999999</v>
      </c>
      <c r="I9" t="s">
        <v>13</v>
      </c>
      <c r="J9" s="3">
        <v>1575663.497</v>
      </c>
    </row>
    <row r="10" spans="1:11">
      <c r="B10" t="s">
        <v>14</v>
      </c>
      <c r="C10" s="1">
        <v>1447672.6991999999</v>
      </c>
      <c r="I10" t="s">
        <v>14</v>
      </c>
      <c r="J10" s="3">
        <v>1437268.497</v>
      </c>
      <c r="K10" s="2">
        <f>J10/J6</f>
        <v>7.0451418899503529E-2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 s="1">
        <v>21636018.280000001</v>
      </c>
      <c r="H16">
        <v>4000</v>
      </c>
      <c r="I16" t="s">
        <v>17</v>
      </c>
      <c r="J16" s="3">
        <v>19931075.670000002</v>
      </c>
    </row>
    <row r="17" spans="1:10">
      <c r="A17">
        <v>4000020</v>
      </c>
      <c r="B17" t="s">
        <v>18</v>
      </c>
      <c r="C17" s="1">
        <v>389191.19</v>
      </c>
      <c r="H17">
        <v>4000020</v>
      </c>
      <c r="I17" t="s">
        <v>18</v>
      </c>
      <c r="J17" s="3">
        <v>472807.15</v>
      </c>
    </row>
    <row r="18" spans="1:10">
      <c r="A18">
        <v>4000040</v>
      </c>
      <c r="B18" t="s">
        <v>19</v>
      </c>
      <c r="C18" s="1">
        <v>130739.91</v>
      </c>
      <c r="H18">
        <v>4000040</v>
      </c>
      <c r="I18" t="s">
        <v>19</v>
      </c>
      <c r="J18" s="3">
        <v>138395.21</v>
      </c>
    </row>
    <row r="19" spans="1:10">
      <c r="A19" t="s">
        <v>20</v>
      </c>
      <c r="C19" s="1">
        <v>22155949.379999999</v>
      </c>
      <c r="H19" t="s">
        <v>20</v>
      </c>
      <c r="J19" s="3">
        <v>20542278.030000001</v>
      </c>
    </row>
    <row r="21" spans="1:10">
      <c r="A21">
        <v>4900</v>
      </c>
      <c r="B21" t="s">
        <v>19</v>
      </c>
      <c r="C21" s="1">
        <v>-130739.91</v>
      </c>
      <c r="H21">
        <v>4900</v>
      </c>
      <c r="I21" t="s">
        <v>19</v>
      </c>
      <c r="J21" s="3">
        <v>-138395.21</v>
      </c>
    </row>
    <row r="23" spans="1:10">
      <c r="A23" t="s">
        <v>21</v>
      </c>
      <c r="C23" s="1">
        <v>22025209.469999999</v>
      </c>
      <c r="H23" t="s">
        <v>21</v>
      </c>
      <c r="J23" s="3">
        <v>20403882.82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 s="1">
        <v>188642.72</v>
      </c>
      <c r="H28">
        <v>5400</v>
      </c>
      <c r="I28" t="s">
        <v>24</v>
      </c>
      <c r="J28" s="3">
        <v>208444.83</v>
      </c>
    </row>
    <row r="29" spans="1:10">
      <c r="A29">
        <v>5450</v>
      </c>
      <c r="B29" t="s">
        <v>25</v>
      </c>
      <c r="C29" s="1">
        <v>16196277.48</v>
      </c>
      <c r="H29">
        <v>5450</v>
      </c>
      <c r="I29" t="s">
        <v>25</v>
      </c>
      <c r="J29" s="3">
        <v>15453822.560000001</v>
      </c>
    </row>
    <row r="30" spans="1:10">
      <c r="A30">
        <v>5500</v>
      </c>
      <c r="B30" t="s">
        <v>26</v>
      </c>
      <c r="C30" s="1">
        <v>-244109.55</v>
      </c>
      <c r="H30">
        <v>5500</v>
      </c>
      <c r="I30" t="s">
        <v>26</v>
      </c>
      <c r="J30" s="3">
        <v>-165629.51</v>
      </c>
    </row>
    <row r="31" spans="1:10">
      <c r="B31" t="s">
        <v>27</v>
      </c>
      <c r="C31" s="1">
        <v>2568.2588999999998</v>
      </c>
    </row>
    <row r="32" spans="1:10">
      <c r="H32" t="s">
        <v>28</v>
      </c>
    </row>
    <row r="33" spans="1:10">
      <c r="A33" t="s">
        <v>28</v>
      </c>
      <c r="I33" t="s">
        <v>29</v>
      </c>
      <c r="J33" s="3">
        <v>1309369.6842</v>
      </c>
    </row>
    <row r="34" spans="1:10">
      <c r="B34" t="s">
        <v>29</v>
      </c>
      <c r="C34" s="1">
        <v>1026053.4766000001</v>
      </c>
      <c r="I34" t="s">
        <v>30</v>
      </c>
      <c r="J34" s="3">
        <v>-293424.13709999999</v>
      </c>
    </row>
    <row r="35" spans="1:10">
      <c r="B35" t="s">
        <v>30</v>
      </c>
      <c r="C35" s="1">
        <v>-76214.63</v>
      </c>
      <c r="H35" t="s">
        <v>31</v>
      </c>
    </row>
    <row r="36" spans="1:10">
      <c r="A36" t="s">
        <v>31</v>
      </c>
      <c r="H36" t="s">
        <v>32</v>
      </c>
    </row>
    <row r="37" spans="1:10">
      <c r="A37" t="s">
        <v>32</v>
      </c>
    </row>
    <row r="38" spans="1:10">
      <c r="H38" t="s">
        <v>33</v>
      </c>
      <c r="J38" s="3">
        <v>16512583.427100001</v>
      </c>
    </row>
    <row r="39" spans="1:10">
      <c r="A39" t="s">
        <v>33</v>
      </c>
      <c r="C39" s="1">
        <v>17093217.7555</v>
      </c>
    </row>
    <row r="40" spans="1:10">
      <c r="H40" t="s">
        <v>34</v>
      </c>
      <c r="J40" s="3">
        <v>17089617.823146999</v>
      </c>
    </row>
    <row r="41" spans="1:10">
      <c r="A41" t="s">
        <v>34</v>
      </c>
      <c r="C41" s="1">
        <v>21057320.637472998</v>
      </c>
    </row>
    <row r="43" spans="1:10">
      <c r="H43" t="s">
        <v>35</v>
      </c>
      <c r="J43" s="3">
        <v>14389300.421031</v>
      </c>
    </row>
    <row r="44" spans="1:10">
      <c r="A44" t="s">
        <v>35</v>
      </c>
      <c r="C44" s="1">
        <v>17537159.234359998</v>
      </c>
    </row>
    <row r="46" spans="1:10">
      <c r="H46" t="s">
        <v>36</v>
      </c>
      <c r="J46" s="3">
        <v>19212900.829216</v>
      </c>
    </row>
    <row r="47" spans="1:10">
      <c r="A47" t="s">
        <v>36</v>
      </c>
      <c r="C47" s="1">
        <v>20613379.158613</v>
      </c>
    </row>
    <row r="49" spans="1:11">
      <c r="H49" t="s">
        <v>37</v>
      </c>
      <c r="J49" s="3">
        <v>1190981.9907839999</v>
      </c>
      <c r="K49" s="2">
        <f>J49/J23</f>
        <v>5.8370360254009726E-2</v>
      </c>
    </row>
    <row r="50" spans="1:11">
      <c r="A50" t="s">
        <v>37</v>
      </c>
      <c r="C50" s="1">
        <v>1411830.3113869999</v>
      </c>
    </row>
    <row r="52" spans="1:11">
      <c r="H52" t="s">
        <v>32</v>
      </c>
    </row>
    <row r="53" spans="1:11">
      <c r="A53" t="s">
        <v>32</v>
      </c>
      <c r="I53" t="s">
        <v>38</v>
      </c>
      <c r="J53" s="3">
        <v>65380.552300000003</v>
      </c>
    </row>
    <row r="54" spans="1:11">
      <c r="B54" t="s">
        <v>38</v>
      </c>
      <c r="C54" s="1">
        <v>50970.303200000002</v>
      </c>
      <c r="I54" t="s">
        <v>39</v>
      </c>
      <c r="J54" s="3">
        <v>-64531.2163</v>
      </c>
    </row>
    <row r="55" spans="1:11">
      <c r="B55" t="s">
        <v>39</v>
      </c>
      <c r="C55" s="1">
        <v>-51899.516900000002</v>
      </c>
      <c r="I55" t="s">
        <v>40</v>
      </c>
      <c r="J55" s="3">
        <v>-16262.057699999999</v>
      </c>
    </row>
    <row r="56" spans="1:11">
      <c r="B56" t="s">
        <v>40</v>
      </c>
      <c r="C56" s="1">
        <v>-35533.185400000002</v>
      </c>
      <c r="I56" t="s">
        <v>43</v>
      </c>
      <c r="J56" s="3">
        <v>2290.3674999999998</v>
      </c>
    </row>
    <row r="57" spans="1:11">
      <c r="B57" t="s">
        <v>50</v>
      </c>
      <c r="C57" s="1">
        <v>-368.67860000000002</v>
      </c>
      <c r="I57" t="s">
        <v>50</v>
      </c>
      <c r="J57" s="3">
        <v>-3480.2224000000001</v>
      </c>
    </row>
    <row r="58" spans="1:11">
      <c r="B58" t="s">
        <v>41</v>
      </c>
      <c r="C58" s="1">
        <v>-28358.8662</v>
      </c>
      <c r="I58" t="s">
        <v>41</v>
      </c>
      <c r="J58" s="3">
        <v>-373432.66220000002</v>
      </c>
    </row>
    <row r="59" spans="1:11">
      <c r="B59" t="s">
        <v>42</v>
      </c>
      <c r="C59" s="1">
        <v>10159.6774</v>
      </c>
      <c r="I59" t="s">
        <v>42</v>
      </c>
      <c r="J59" s="3">
        <v>151544.04300000001</v>
      </c>
    </row>
    <row r="60" spans="1:11">
      <c r="B60" t="s">
        <v>52</v>
      </c>
      <c r="C60" s="1">
        <v>694.3854</v>
      </c>
      <c r="I60" t="s">
        <v>44</v>
      </c>
      <c r="J60" s="3">
        <v>-25245.781900000002</v>
      </c>
    </row>
    <row r="61" spans="1:11">
      <c r="I61" t="s">
        <v>46</v>
      </c>
      <c r="J61" s="3">
        <v>-15107.5214</v>
      </c>
    </row>
    <row r="62" spans="1:11">
      <c r="A62" t="s">
        <v>45</v>
      </c>
      <c r="C62" s="1">
        <v>-54335.881099999999</v>
      </c>
    </row>
    <row r="63" spans="1:11">
      <c r="H63" t="s">
        <v>45</v>
      </c>
      <c r="J63" s="3">
        <v>-278844.49910000002</v>
      </c>
    </row>
    <row r="65" spans="1:11">
      <c r="A65" t="s">
        <v>47</v>
      </c>
      <c r="C65" s="1">
        <v>1466166.192487</v>
      </c>
    </row>
    <row r="66" spans="1:11">
      <c r="H66" t="s">
        <v>47</v>
      </c>
      <c r="J66" s="3">
        <v>1469826.489884</v>
      </c>
      <c r="K66" s="2">
        <f>J66/J23</f>
        <v>7.2036607093394392E-2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0"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K64"/>
  <sheetViews>
    <sheetView topLeftCell="A40" workbookViewId="0">
      <selection activeCell="J64" sqref="J64"/>
    </sheetView>
  </sheetViews>
  <sheetFormatPr defaultRowHeight="15"/>
  <cols>
    <col min="2" max="2" width="31.28515625" bestFit="1" customWidth="1"/>
    <col min="3" max="3" width="14.28515625" style="1" bestFit="1" customWidth="1"/>
    <col min="9" max="9" width="31.28515625" bestFit="1" customWidth="1"/>
    <col min="10" max="10" width="14.28515625" style="3" bestFit="1" customWidth="1"/>
    <col min="11" max="11" width="9.140625" style="2"/>
  </cols>
  <sheetData>
    <row r="1" spans="1:11">
      <c r="A1" t="s">
        <v>0</v>
      </c>
      <c r="B1" t="s">
        <v>53</v>
      </c>
      <c r="H1" t="s">
        <v>0</v>
      </c>
      <c r="I1" t="s">
        <v>53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s="1" t="s">
        <v>7</v>
      </c>
      <c r="D4" t="s">
        <v>8</v>
      </c>
      <c r="H4" t="s">
        <v>5</v>
      </c>
      <c r="I4" t="s">
        <v>6</v>
      </c>
      <c r="J4" s="3" t="s">
        <v>7</v>
      </c>
      <c r="K4" s="2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 s="1">
        <v>18313507.592500001</v>
      </c>
      <c r="I6" t="s">
        <v>10</v>
      </c>
      <c r="J6" s="3">
        <v>21754849.1382</v>
      </c>
    </row>
    <row r="7" spans="1:11">
      <c r="B7" t="s">
        <v>11</v>
      </c>
      <c r="C7" s="1">
        <v>30937</v>
      </c>
      <c r="I7" t="s">
        <v>11</v>
      </c>
      <c r="J7" s="3">
        <v>74040</v>
      </c>
    </row>
    <row r="8" spans="1:11">
      <c r="B8" t="s">
        <v>12</v>
      </c>
      <c r="C8" s="1">
        <v>16961057.2973</v>
      </c>
      <c r="I8" t="s">
        <v>12</v>
      </c>
      <c r="J8" s="3">
        <v>20059732.149799999</v>
      </c>
    </row>
    <row r="9" spans="1:11">
      <c r="B9" t="s">
        <v>13</v>
      </c>
      <c r="C9" s="1">
        <v>1383387.2952000001</v>
      </c>
      <c r="I9" t="s">
        <v>13</v>
      </c>
      <c r="J9" s="3">
        <v>1769156.9883999999</v>
      </c>
    </row>
    <row r="10" spans="1:11">
      <c r="B10" t="s">
        <v>14</v>
      </c>
      <c r="C10" s="1">
        <v>1352450.2952000001</v>
      </c>
      <c r="I10" t="s">
        <v>14</v>
      </c>
      <c r="J10" s="3">
        <v>1695116.9883999999</v>
      </c>
      <c r="K10" s="2">
        <f>J10/J6</f>
        <v>7.7919041296567418E-2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 s="1">
        <v>16908482.710000001</v>
      </c>
      <c r="H16">
        <v>4000</v>
      </c>
      <c r="I16" t="s">
        <v>17</v>
      </c>
      <c r="J16" s="3">
        <v>20235101.109999999</v>
      </c>
    </row>
    <row r="17" spans="1:10">
      <c r="A17">
        <v>4000020</v>
      </c>
      <c r="B17" t="s">
        <v>18</v>
      </c>
      <c r="C17" s="1">
        <v>1405423.89</v>
      </c>
      <c r="H17">
        <v>4000020</v>
      </c>
      <c r="I17" t="s">
        <v>18</v>
      </c>
      <c r="J17" s="3">
        <v>1519748.04</v>
      </c>
    </row>
    <row r="18" spans="1:10">
      <c r="A18">
        <v>4000040</v>
      </c>
      <c r="B18" t="s">
        <v>19</v>
      </c>
      <c r="C18" s="1">
        <v>30936.91</v>
      </c>
      <c r="H18">
        <v>4000040</v>
      </c>
      <c r="I18" t="s">
        <v>19</v>
      </c>
      <c r="J18" s="3">
        <v>74040.17</v>
      </c>
    </row>
    <row r="19" spans="1:10">
      <c r="A19" t="s">
        <v>20</v>
      </c>
      <c r="C19" s="1">
        <v>18344843.510000002</v>
      </c>
      <c r="H19" t="s">
        <v>20</v>
      </c>
      <c r="J19" s="3">
        <v>21828889.32</v>
      </c>
    </row>
    <row r="21" spans="1:10">
      <c r="A21">
        <v>4900</v>
      </c>
      <c r="B21" t="s">
        <v>19</v>
      </c>
      <c r="C21" s="1">
        <v>-30936.91</v>
      </c>
      <c r="H21">
        <v>4900</v>
      </c>
      <c r="I21" t="s">
        <v>19</v>
      </c>
      <c r="J21" s="3">
        <v>-74040.17</v>
      </c>
    </row>
    <row r="23" spans="1:10">
      <c r="A23" t="s">
        <v>21</v>
      </c>
      <c r="C23" s="1">
        <v>18313906.600000001</v>
      </c>
      <c r="H23" t="s">
        <v>21</v>
      </c>
      <c r="J23" s="3">
        <v>21754849.149999999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 s="1">
        <v>825144.31999999995</v>
      </c>
      <c r="H28">
        <v>5400</v>
      </c>
      <c r="I28" t="s">
        <v>24</v>
      </c>
      <c r="J28" s="3">
        <v>701146.15</v>
      </c>
    </row>
    <row r="29" spans="1:10">
      <c r="A29">
        <v>5450</v>
      </c>
      <c r="B29" t="s">
        <v>25</v>
      </c>
      <c r="C29" s="1">
        <v>10298789.289999999</v>
      </c>
      <c r="H29">
        <v>5450</v>
      </c>
      <c r="I29" t="s">
        <v>25</v>
      </c>
      <c r="J29" s="3">
        <v>19690400.780000001</v>
      </c>
    </row>
    <row r="30" spans="1:10">
      <c r="A30">
        <v>5500</v>
      </c>
      <c r="B30" t="s">
        <v>26</v>
      </c>
      <c r="C30" s="1">
        <v>-167629.57999999999</v>
      </c>
      <c r="H30">
        <v>5500</v>
      </c>
      <c r="I30" t="s">
        <v>26</v>
      </c>
      <c r="J30" s="3">
        <v>-105209.69</v>
      </c>
    </row>
    <row r="31" spans="1:10">
      <c r="I31" t="s">
        <v>27</v>
      </c>
      <c r="J31" s="3">
        <v>375.80309999999997</v>
      </c>
    </row>
    <row r="32" spans="1:10">
      <c r="A32" t="s">
        <v>28</v>
      </c>
    </row>
    <row r="33" spans="1:10">
      <c r="B33" t="s">
        <v>29</v>
      </c>
      <c r="C33" s="1">
        <v>2317071.3177</v>
      </c>
      <c r="H33" t="s">
        <v>28</v>
      </c>
    </row>
    <row r="34" spans="1:10">
      <c r="B34" t="s">
        <v>30</v>
      </c>
      <c r="C34" s="1">
        <v>-231342.4938</v>
      </c>
      <c r="I34" t="s">
        <v>29</v>
      </c>
      <c r="J34" s="3">
        <v>1242279.8411000001</v>
      </c>
    </row>
    <row r="35" spans="1:10">
      <c r="A35" t="s">
        <v>31</v>
      </c>
      <c r="I35" t="s">
        <v>30</v>
      </c>
      <c r="J35" s="3">
        <v>-938240.73529999994</v>
      </c>
    </row>
    <row r="36" spans="1:10">
      <c r="A36" t="s">
        <v>32</v>
      </c>
      <c r="H36" t="s">
        <v>31</v>
      </c>
    </row>
    <row r="37" spans="1:10">
      <c r="H37" t="s">
        <v>32</v>
      </c>
    </row>
    <row r="38" spans="1:10">
      <c r="A38" t="s">
        <v>33</v>
      </c>
      <c r="C38" s="1">
        <v>13042032.8539</v>
      </c>
    </row>
    <row r="39" spans="1:10">
      <c r="H39" t="s">
        <v>33</v>
      </c>
      <c r="J39" s="3">
        <f>SUM(J28:J31,J34:J36)</f>
        <v>20590752.148899999</v>
      </c>
    </row>
    <row r="40" spans="1:10">
      <c r="A40" t="s">
        <v>34</v>
      </c>
      <c r="C40" s="1">
        <v>18976537.072122999</v>
      </c>
    </row>
    <row r="41" spans="1:10">
      <c r="H41" t="s">
        <v>34</v>
      </c>
      <c r="J41" s="3">
        <v>13637044.225346999</v>
      </c>
    </row>
    <row r="43" spans="1:10">
      <c r="A43" t="s">
        <v>35</v>
      </c>
      <c r="C43" s="1">
        <v>15086347.082948999</v>
      </c>
    </row>
    <row r="44" spans="1:10">
      <c r="H44" t="s">
        <v>35</v>
      </c>
      <c r="J44" s="3">
        <v>14150296.432822</v>
      </c>
    </row>
    <row r="46" spans="1:10">
      <c r="A46" t="s">
        <v>36</v>
      </c>
      <c r="C46" s="1">
        <v>16932222.843074001</v>
      </c>
    </row>
    <row r="47" spans="1:10">
      <c r="H47" t="s">
        <v>36</v>
      </c>
      <c r="J47" s="3">
        <f>J41+J39-J44</f>
        <v>20077499.941424999</v>
      </c>
    </row>
    <row r="49" spans="1:11">
      <c r="A49" t="s">
        <v>37</v>
      </c>
      <c r="C49" s="1">
        <v>1381683.7569259999</v>
      </c>
    </row>
    <row r="50" spans="1:11">
      <c r="H50" t="s">
        <v>37</v>
      </c>
      <c r="J50" s="3">
        <f>J23-J47</f>
        <v>1677349.2085749991</v>
      </c>
      <c r="K50" s="2">
        <f>J50/J23</f>
        <v>7.7102313925950586E-2</v>
      </c>
    </row>
    <row r="52" spans="1:11">
      <c r="A52" t="s">
        <v>32</v>
      </c>
    </row>
    <row r="53" spans="1:11">
      <c r="B53" t="s">
        <v>38</v>
      </c>
      <c r="C53" s="1">
        <v>85743.676600000006</v>
      </c>
      <c r="H53" t="s">
        <v>32</v>
      </c>
    </row>
    <row r="54" spans="1:11">
      <c r="B54" t="s">
        <v>39</v>
      </c>
      <c r="C54" s="1">
        <v>-86610.848599999998</v>
      </c>
      <c r="I54" t="s">
        <v>38</v>
      </c>
      <c r="J54" s="3">
        <v>67273.424400000004</v>
      </c>
    </row>
    <row r="55" spans="1:11">
      <c r="B55" t="s">
        <v>40</v>
      </c>
      <c r="C55" s="1">
        <v>-7597.1288000000004</v>
      </c>
      <c r="I55" t="s">
        <v>39</v>
      </c>
      <c r="J55" s="3">
        <v>-67809.955400000006</v>
      </c>
    </row>
    <row r="56" spans="1:11">
      <c r="B56" t="s">
        <v>41</v>
      </c>
      <c r="C56" s="1">
        <v>-4712.2494999999999</v>
      </c>
      <c r="I56" t="s">
        <v>40</v>
      </c>
      <c r="J56" s="3">
        <v>-7065.6592000000001</v>
      </c>
    </row>
    <row r="57" spans="1:11">
      <c r="B57" t="s">
        <v>42</v>
      </c>
      <c r="C57" s="1">
        <v>8497.9848000000002</v>
      </c>
      <c r="I57" t="s">
        <v>41</v>
      </c>
      <c r="J57" s="3">
        <v>-21178.860100000002</v>
      </c>
    </row>
    <row r="58" spans="1:11">
      <c r="B58" t="s">
        <v>44</v>
      </c>
      <c r="C58" s="1">
        <v>-18577.618600000002</v>
      </c>
      <c r="I58" t="s">
        <v>42</v>
      </c>
      <c r="J58" s="3">
        <v>66889.875700000004</v>
      </c>
    </row>
    <row r="59" spans="1:11">
      <c r="B59" t="s">
        <v>46</v>
      </c>
      <c r="C59" s="1">
        <v>-6317.9991</v>
      </c>
      <c r="I59" t="s">
        <v>44</v>
      </c>
      <c r="J59" s="3">
        <v>-15412.3513</v>
      </c>
    </row>
    <row r="61" spans="1:11">
      <c r="A61" t="s">
        <v>45</v>
      </c>
      <c r="C61" s="1">
        <v>-29574.183199999999</v>
      </c>
      <c r="H61" t="s">
        <v>45</v>
      </c>
      <c r="J61" s="3">
        <v>22696.474099999999</v>
      </c>
    </row>
    <row r="64" spans="1:11">
      <c r="A64" t="s">
        <v>47</v>
      </c>
      <c r="C64" s="1">
        <v>1411257.940126</v>
      </c>
      <c r="H64" t="s">
        <v>47</v>
      </c>
      <c r="J64" s="3">
        <f>J50-J61</f>
        <v>1654652.7344749991</v>
      </c>
      <c r="K64" s="2">
        <f>J64/J23</f>
        <v>7.6059030474821709E-2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66"/>
  <sheetViews>
    <sheetView topLeftCell="A49" workbookViewId="0">
      <selection activeCell="K18" sqref="K18"/>
    </sheetView>
  </sheetViews>
  <sheetFormatPr defaultRowHeight="15"/>
  <cols>
    <col min="2" max="2" width="31.28515625" bestFit="1" customWidth="1"/>
    <col min="3" max="3" width="14.28515625" style="1" bestFit="1" customWidth="1"/>
    <col min="9" max="9" width="31.28515625" bestFit="1" customWidth="1"/>
    <col min="10" max="10" width="14.28515625" style="1" bestFit="1" customWidth="1"/>
    <col min="11" max="11" width="9.140625" style="2"/>
  </cols>
  <sheetData>
    <row r="1" spans="1:11">
      <c r="A1" t="s">
        <v>0</v>
      </c>
      <c r="B1" t="s">
        <v>54</v>
      </c>
      <c r="H1" t="s">
        <v>0</v>
      </c>
      <c r="I1" t="s">
        <v>54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s="1" t="s">
        <v>7</v>
      </c>
      <c r="D4" t="s">
        <v>8</v>
      </c>
      <c r="H4" t="s">
        <v>5</v>
      </c>
      <c r="I4" t="s">
        <v>6</v>
      </c>
      <c r="J4" s="1" t="s">
        <v>7</v>
      </c>
      <c r="K4" s="2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 s="1">
        <v>54605475.896399997</v>
      </c>
      <c r="I6" t="s">
        <v>10</v>
      </c>
      <c r="J6" s="1">
        <v>49636827.4789</v>
      </c>
    </row>
    <row r="7" spans="1:11">
      <c r="B7" t="s">
        <v>11</v>
      </c>
      <c r="C7" s="1">
        <v>338272</v>
      </c>
      <c r="I7" t="s">
        <v>11</v>
      </c>
      <c r="J7" s="1">
        <v>507357</v>
      </c>
    </row>
    <row r="8" spans="1:11">
      <c r="B8" t="s">
        <v>12</v>
      </c>
      <c r="C8" s="1">
        <v>50748698.791699998</v>
      </c>
      <c r="I8" t="s">
        <v>12</v>
      </c>
      <c r="J8" s="1">
        <v>46014722.699100003</v>
      </c>
    </row>
    <row r="9" spans="1:11">
      <c r="B9" t="s">
        <v>13</v>
      </c>
      <c r="C9" s="1">
        <v>4195049.1047</v>
      </c>
      <c r="I9" t="s">
        <v>13</v>
      </c>
      <c r="J9" s="1">
        <v>4129461.7798000001</v>
      </c>
    </row>
    <row r="10" spans="1:11">
      <c r="B10" t="s">
        <v>14</v>
      </c>
      <c r="C10" s="1">
        <v>3856777.1047</v>
      </c>
      <c r="I10" t="s">
        <v>14</v>
      </c>
      <c r="J10" s="1">
        <v>3622104.7798000001</v>
      </c>
      <c r="K10" s="2">
        <f>J10/J6</f>
        <v>7.2972125008184938E-2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 s="1">
        <v>54014966.130000003</v>
      </c>
      <c r="H16">
        <v>4000</v>
      </c>
      <c r="I16" t="s">
        <v>17</v>
      </c>
      <c r="J16" s="1">
        <v>48631752.159999996</v>
      </c>
    </row>
    <row r="17" spans="1:10">
      <c r="A17">
        <v>4000020</v>
      </c>
      <c r="B17" t="s">
        <v>18</v>
      </c>
      <c r="C17" s="1">
        <v>595589.25</v>
      </c>
      <c r="H17">
        <v>4000020</v>
      </c>
      <c r="I17" t="s">
        <v>18</v>
      </c>
      <c r="J17" s="1">
        <v>1005363.72</v>
      </c>
    </row>
    <row r="18" spans="1:10">
      <c r="A18">
        <v>4000040</v>
      </c>
      <c r="B18" t="s">
        <v>19</v>
      </c>
      <c r="C18" s="1">
        <v>334463.09000000003</v>
      </c>
      <c r="H18">
        <v>4000040</v>
      </c>
      <c r="I18" t="s">
        <v>19</v>
      </c>
      <c r="J18" s="1">
        <v>507356.55</v>
      </c>
    </row>
    <row r="19" spans="1:10">
      <c r="A19" t="s">
        <v>20</v>
      </c>
      <c r="C19" s="1">
        <v>54945018.469999999</v>
      </c>
      <c r="H19" t="s">
        <v>20</v>
      </c>
      <c r="J19" s="1">
        <v>50144472.43</v>
      </c>
    </row>
    <row r="21" spans="1:10">
      <c r="A21">
        <v>4900</v>
      </c>
      <c r="B21" t="s">
        <v>19</v>
      </c>
      <c r="C21" s="1">
        <v>-334463.09000000003</v>
      </c>
      <c r="H21">
        <v>4900</v>
      </c>
      <c r="I21" t="s">
        <v>19</v>
      </c>
      <c r="J21" s="1">
        <v>-507356.55</v>
      </c>
    </row>
    <row r="23" spans="1:10">
      <c r="A23" t="s">
        <v>21</v>
      </c>
      <c r="C23" s="1">
        <v>54610555.380000003</v>
      </c>
      <c r="H23" t="s">
        <v>21</v>
      </c>
      <c r="J23" s="1">
        <v>49637115.880000003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 s="1">
        <v>316814.15999999997</v>
      </c>
      <c r="H28">
        <v>5400</v>
      </c>
      <c r="I28" t="s">
        <v>24</v>
      </c>
      <c r="J28" s="1">
        <v>397606.2</v>
      </c>
    </row>
    <row r="29" spans="1:10">
      <c r="A29">
        <v>5450</v>
      </c>
      <c r="B29" t="s">
        <v>25</v>
      </c>
      <c r="C29" s="1">
        <v>40498696.359999999</v>
      </c>
      <c r="H29">
        <v>5450</v>
      </c>
      <c r="I29" t="s">
        <v>25</v>
      </c>
      <c r="J29" s="1">
        <v>40182108.030000001</v>
      </c>
    </row>
    <row r="30" spans="1:10">
      <c r="A30">
        <v>5500</v>
      </c>
      <c r="B30" t="s">
        <v>26</v>
      </c>
      <c r="C30" s="1">
        <v>-329974.3</v>
      </c>
      <c r="H30">
        <v>5500</v>
      </c>
      <c r="I30" t="s">
        <v>26</v>
      </c>
      <c r="J30" s="1">
        <v>-331417.88</v>
      </c>
    </row>
    <row r="31" spans="1:10">
      <c r="I31" t="s">
        <v>27</v>
      </c>
      <c r="J31" s="1">
        <v>687.5</v>
      </c>
    </row>
    <row r="32" spans="1:10">
      <c r="A32" t="s">
        <v>28</v>
      </c>
    </row>
    <row r="33" spans="1:10">
      <c r="B33" t="s">
        <v>30</v>
      </c>
      <c r="C33" s="1">
        <v>-1524674.4421999999</v>
      </c>
      <c r="H33" t="s">
        <v>28</v>
      </c>
    </row>
    <row r="34" spans="1:10">
      <c r="B34" t="s">
        <v>29</v>
      </c>
      <c r="C34" s="1">
        <v>691578.85930000001</v>
      </c>
      <c r="I34" t="s">
        <v>29</v>
      </c>
      <c r="J34" s="1">
        <v>1696608.0834999999</v>
      </c>
    </row>
    <row r="35" spans="1:10">
      <c r="A35" t="s">
        <v>31</v>
      </c>
      <c r="I35" t="s">
        <v>30</v>
      </c>
      <c r="J35" s="1">
        <v>-388724.76870000002</v>
      </c>
    </row>
    <row r="36" spans="1:10">
      <c r="A36" t="s">
        <v>32</v>
      </c>
      <c r="H36" t="s">
        <v>31</v>
      </c>
    </row>
    <row r="37" spans="1:10">
      <c r="H37" t="s">
        <v>32</v>
      </c>
    </row>
    <row r="38" spans="1:10">
      <c r="A38" t="s">
        <v>33</v>
      </c>
      <c r="C38" s="1">
        <v>39652440.637100004</v>
      </c>
    </row>
    <row r="39" spans="1:10">
      <c r="H39" t="s">
        <v>33</v>
      </c>
      <c r="J39" s="1">
        <v>41556867.164800003</v>
      </c>
    </row>
    <row r="40" spans="1:10">
      <c r="A40" t="s">
        <v>34</v>
      </c>
      <c r="C40" s="1">
        <v>52151757.447641999</v>
      </c>
    </row>
    <row r="41" spans="1:10">
      <c r="H41" t="s">
        <v>34</v>
      </c>
      <c r="J41" s="1">
        <v>36581549.739586003</v>
      </c>
    </row>
    <row r="43" spans="1:10">
      <c r="A43" t="s">
        <v>35</v>
      </c>
      <c r="C43" s="1">
        <v>41211738.874549001</v>
      </c>
    </row>
    <row r="44" spans="1:10">
      <c r="H44" t="s">
        <v>35</v>
      </c>
      <c r="J44" s="1">
        <v>30815045.229866002</v>
      </c>
    </row>
    <row r="46" spans="1:10">
      <c r="A46" t="s">
        <v>36</v>
      </c>
      <c r="C46" s="1">
        <v>50592459.210193001</v>
      </c>
    </row>
    <row r="47" spans="1:10">
      <c r="H47" t="s">
        <v>36</v>
      </c>
      <c r="J47" s="1">
        <v>47323371.674520001</v>
      </c>
    </row>
    <row r="49" spans="1:11">
      <c r="A49" t="s">
        <v>37</v>
      </c>
      <c r="C49" s="1">
        <v>4018096.1698070001</v>
      </c>
    </row>
    <row r="50" spans="1:11">
      <c r="H50" t="s">
        <v>37</v>
      </c>
      <c r="J50" s="1">
        <v>2313744.20548</v>
      </c>
      <c r="K50" s="2">
        <f>J50/J23</f>
        <v>4.6613187822467012E-2</v>
      </c>
    </row>
    <row r="52" spans="1:11">
      <c r="A52" t="s">
        <v>32</v>
      </c>
    </row>
    <row r="53" spans="1:11">
      <c r="B53" t="s">
        <v>42</v>
      </c>
      <c r="C53" s="1">
        <v>114921.11719999999</v>
      </c>
      <c r="H53" t="s">
        <v>32</v>
      </c>
    </row>
    <row r="54" spans="1:11">
      <c r="B54" t="s">
        <v>46</v>
      </c>
      <c r="C54" s="1">
        <v>-37669.587500000001</v>
      </c>
      <c r="I54" t="s">
        <v>38</v>
      </c>
      <c r="J54" s="1">
        <v>132269.61319999999</v>
      </c>
    </row>
    <row r="55" spans="1:11">
      <c r="B55" t="s">
        <v>38</v>
      </c>
      <c r="C55" s="1">
        <v>186152.53260000001</v>
      </c>
      <c r="I55" t="s">
        <v>39</v>
      </c>
      <c r="J55" s="1">
        <v>-133441.14619999999</v>
      </c>
    </row>
    <row r="56" spans="1:11">
      <c r="B56" t="s">
        <v>41</v>
      </c>
      <c r="C56" s="1">
        <v>-21113.5573</v>
      </c>
      <c r="I56" t="s">
        <v>40</v>
      </c>
      <c r="J56" s="1">
        <v>-12673.9138</v>
      </c>
    </row>
    <row r="57" spans="1:11">
      <c r="B57" t="s">
        <v>52</v>
      </c>
      <c r="C57" s="1">
        <v>596.79100000000005</v>
      </c>
      <c r="I57" t="s">
        <v>41</v>
      </c>
      <c r="J57" s="1">
        <v>-1614391.6668</v>
      </c>
    </row>
    <row r="58" spans="1:11">
      <c r="B58" t="s">
        <v>39</v>
      </c>
      <c r="C58" s="1">
        <v>-192364.62899999999</v>
      </c>
      <c r="I58" t="s">
        <v>42</v>
      </c>
      <c r="J58" s="1">
        <v>369468.09230000002</v>
      </c>
    </row>
    <row r="59" spans="1:11">
      <c r="B59" t="s">
        <v>40</v>
      </c>
      <c r="C59" s="1">
        <v>-34675.655299999999</v>
      </c>
      <c r="I59" t="s">
        <v>52</v>
      </c>
      <c r="J59" s="1">
        <v>3030.2314999999999</v>
      </c>
    </row>
    <row r="60" spans="1:11">
      <c r="B60" t="s">
        <v>44</v>
      </c>
      <c r="C60" s="1">
        <v>-84163.916200000007</v>
      </c>
      <c r="I60" t="s">
        <v>44</v>
      </c>
      <c r="J60" s="1">
        <v>-44654.100899999998</v>
      </c>
    </row>
    <row r="61" spans="1:11">
      <c r="I61" t="s">
        <v>46</v>
      </c>
      <c r="J61" s="1">
        <v>-28074.396499999999</v>
      </c>
    </row>
    <row r="62" spans="1:11">
      <c r="A62" t="s">
        <v>45</v>
      </c>
      <c r="C62" s="1">
        <v>-68316.904500000004</v>
      </c>
    </row>
    <row r="63" spans="1:11">
      <c r="H63" t="s">
        <v>45</v>
      </c>
      <c r="J63" s="1">
        <v>-1328467.2871999999</v>
      </c>
    </row>
    <row r="65" spans="1:11">
      <c r="A65" t="s">
        <v>47</v>
      </c>
      <c r="C65" s="1">
        <v>4086413.0743069998</v>
      </c>
    </row>
    <row r="66" spans="1:11">
      <c r="H66" t="s">
        <v>47</v>
      </c>
      <c r="J66" s="1">
        <v>3642211.4926800001</v>
      </c>
      <c r="K66" s="2">
        <f>J66/J23</f>
        <v>7.3376775183417439E-2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67"/>
  <sheetViews>
    <sheetView topLeftCell="A55" workbookViewId="0">
      <selection activeCell="K68" sqref="K68"/>
    </sheetView>
  </sheetViews>
  <sheetFormatPr defaultRowHeight="15"/>
  <cols>
    <col min="2" max="2" width="31.28515625" bestFit="1" customWidth="1"/>
    <col min="3" max="3" width="14.28515625" style="1" bestFit="1" customWidth="1"/>
    <col min="9" max="9" width="31.28515625" bestFit="1" customWidth="1"/>
    <col min="10" max="10" width="14.28515625" style="1" bestFit="1" customWidth="1"/>
    <col min="11" max="11" width="9.140625" style="2"/>
  </cols>
  <sheetData>
    <row r="1" spans="1:11">
      <c r="A1" t="s">
        <v>0</v>
      </c>
      <c r="B1" t="s">
        <v>55</v>
      </c>
      <c r="H1" t="s">
        <v>0</v>
      </c>
      <c r="I1" t="s">
        <v>55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s="1" t="s">
        <v>7</v>
      </c>
      <c r="D4" t="s">
        <v>8</v>
      </c>
      <c r="H4" t="s">
        <v>5</v>
      </c>
      <c r="I4" t="s">
        <v>6</v>
      </c>
      <c r="J4" s="1" t="s">
        <v>7</v>
      </c>
      <c r="K4" s="2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 s="1">
        <v>38430134.470399998</v>
      </c>
      <c r="I6" t="s">
        <v>10</v>
      </c>
      <c r="J6" s="1">
        <v>33062043.217300002</v>
      </c>
    </row>
    <row r="7" spans="1:11">
      <c r="B7" t="s">
        <v>11</v>
      </c>
      <c r="C7" s="1">
        <v>180768</v>
      </c>
      <c r="I7" t="s">
        <v>11</v>
      </c>
      <c r="J7" s="1">
        <v>131868</v>
      </c>
    </row>
    <row r="8" spans="1:11">
      <c r="B8" t="s">
        <v>12</v>
      </c>
      <c r="C8" s="1">
        <v>35502195.324900001</v>
      </c>
      <c r="I8" t="s">
        <v>12</v>
      </c>
      <c r="J8" s="1">
        <v>30612059.478399999</v>
      </c>
    </row>
    <row r="9" spans="1:11">
      <c r="B9" t="s">
        <v>13</v>
      </c>
      <c r="C9" s="1">
        <v>3108707.1455000001</v>
      </c>
      <c r="I9" t="s">
        <v>13</v>
      </c>
      <c r="J9" s="1">
        <v>2581851.7389000002</v>
      </c>
    </row>
    <row r="10" spans="1:11">
      <c r="B10" t="s">
        <v>14</v>
      </c>
      <c r="C10" s="1">
        <v>2927939.1455000001</v>
      </c>
      <c r="I10" t="s">
        <v>14</v>
      </c>
      <c r="J10" s="1">
        <v>2449983.7389000002</v>
      </c>
      <c r="K10" s="2">
        <f>J10/J6</f>
        <v>7.4102611347928574E-2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 s="1">
        <v>32713221.93</v>
      </c>
      <c r="H16">
        <v>4000</v>
      </c>
      <c r="I16" t="s">
        <v>17</v>
      </c>
      <c r="J16" s="1">
        <v>25125168.030000001</v>
      </c>
    </row>
    <row r="17" spans="1:10">
      <c r="A17">
        <v>4000020</v>
      </c>
      <c r="B17" t="s">
        <v>18</v>
      </c>
      <c r="C17" s="1">
        <v>950928.22</v>
      </c>
      <c r="H17">
        <v>4000020</v>
      </c>
      <c r="I17" t="s">
        <v>18</v>
      </c>
      <c r="J17" s="1">
        <v>665554.28</v>
      </c>
    </row>
    <row r="18" spans="1:10">
      <c r="A18">
        <v>4000040</v>
      </c>
      <c r="B18" t="s">
        <v>19</v>
      </c>
      <c r="C18" s="1">
        <v>180768.1</v>
      </c>
      <c r="H18">
        <v>4000040</v>
      </c>
      <c r="I18" t="s">
        <v>19</v>
      </c>
      <c r="J18" s="1">
        <v>131867.70000000001</v>
      </c>
    </row>
    <row r="19" spans="1:10">
      <c r="A19">
        <v>4000050</v>
      </c>
      <c r="B19" t="s">
        <v>56</v>
      </c>
      <c r="C19" s="1">
        <v>4764660.3499999996</v>
      </c>
      <c r="H19">
        <v>4000050</v>
      </c>
      <c r="I19" t="s">
        <v>56</v>
      </c>
      <c r="J19" s="1">
        <v>7271229.6337000001</v>
      </c>
    </row>
    <row r="20" spans="1:10">
      <c r="A20" t="s">
        <v>20</v>
      </c>
      <c r="C20" s="1">
        <v>38609578.600000001</v>
      </c>
      <c r="H20" t="s">
        <v>20</v>
      </c>
      <c r="J20" s="1">
        <v>33193819.6437</v>
      </c>
    </row>
    <row r="22" spans="1:10">
      <c r="A22">
        <v>4900</v>
      </c>
      <c r="B22" t="s">
        <v>19</v>
      </c>
      <c r="C22" s="1">
        <v>-180768.1</v>
      </c>
      <c r="H22">
        <v>4900</v>
      </c>
      <c r="I22" t="s">
        <v>19</v>
      </c>
      <c r="J22" s="1">
        <v>-131867.70000000001</v>
      </c>
    </row>
    <row r="24" spans="1:10">
      <c r="A24" t="s">
        <v>21</v>
      </c>
      <c r="C24" s="1">
        <v>38428810.5</v>
      </c>
      <c r="H24" t="s">
        <v>21</v>
      </c>
      <c r="J24" s="1">
        <v>33061951.943700001</v>
      </c>
    </row>
    <row r="27" spans="1:10">
      <c r="A27" t="s">
        <v>22</v>
      </c>
      <c r="H27" t="s">
        <v>22</v>
      </c>
    </row>
    <row r="28" spans="1:10">
      <c r="A28" t="s">
        <v>23</v>
      </c>
      <c r="H28" t="s">
        <v>23</v>
      </c>
    </row>
    <row r="29" spans="1:10">
      <c r="A29">
        <v>5400</v>
      </c>
      <c r="B29" t="s">
        <v>24</v>
      </c>
      <c r="C29" s="1">
        <v>721246.33</v>
      </c>
      <c r="H29">
        <v>5400</v>
      </c>
      <c r="I29" t="s">
        <v>24</v>
      </c>
      <c r="J29" s="1">
        <v>329509.75</v>
      </c>
    </row>
    <row r="30" spans="1:10">
      <c r="A30">
        <v>5450</v>
      </c>
      <c r="B30" t="s">
        <v>25</v>
      </c>
      <c r="C30" s="1">
        <v>33543711.359999999</v>
      </c>
      <c r="H30">
        <v>5450</v>
      </c>
      <c r="I30" t="s">
        <v>25</v>
      </c>
      <c r="J30" s="1">
        <v>27258365.949999999</v>
      </c>
    </row>
    <row r="31" spans="1:10">
      <c r="A31">
        <v>5500</v>
      </c>
      <c r="B31" t="s">
        <v>26</v>
      </c>
      <c r="C31" s="1">
        <v>-222130.47</v>
      </c>
      <c r="H31">
        <v>5500</v>
      </c>
      <c r="I31" t="s">
        <v>26</v>
      </c>
      <c r="J31" s="1">
        <v>-606271.24</v>
      </c>
    </row>
    <row r="32" spans="1:10">
      <c r="I32" t="s">
        <v>27</v>
      </c>
      <c r="J32" s="1">
        <v>1611.6071999999999</v>
      </c>
    </row>
    <row r="33" spans="1:10">
      <c r="A33" t="s">
        <v>28</v>
      </c>
    </row>
    <row r="34" spans="1:10">
      <c r="B34" t="s">
        <v>29</v>
      </c>
      <c r="C34" s="1">
        <v>1599659.7227</v>
      </c>
      <c r="H34" t="s">
        <v>28</v>
      </c>
    </row>
    <row r="35" spans="1:10">
      <c r="B35" t="s">
        <v>30</v>
      </c>
      <c r="C35" s="1">
        <v>-1937755.2401999999</v>
      </c>
      <c r="I35" t="s">
        <v>30</v>
      </c>
      <c r="J35" s="1">
        <v>-1164924.8356999999</v>
      </c>
    </row>
    <row r="36" spans="1:10">
      <c r="A36" t="s">
        <v>31</v>
      </c>
      <c r="I36" t="s">
        <v>29</v>
      </c>
      <c r="J36" s="1">
        <v>694286.52549999999</v>
      </c>
    </row>
    <row r="37" spans="1:10">
      <c r="A37" t="s">
        <v>32</v>
      </c>
      <c r="H37" t="s">
        <v>31</v>
      </c>
    </row>
    <row r="38" spans="1:10">
      <c r="H38" t="s">
        <v>32</v>
      </c>
    </row>
    <row r="39" spans="1:10">
      <c r="A39" t="s">
        <v>33</v>
      </c>
      <c r="C39" s="1">
        <v>33704731.702500001</v>
      </c>
    </row>
    <row r="40" spans="1:10">
      <c r="H40" t="s">
        <v>33</v>
      </c>
      <c r="J40" s="1">
        <v>26512577.756999999</v>
      </c>
    </row>
    <row r="41" spans="1:10">
      <c r="A41" t="s">
        <v>34</v>
      </c>
      <c r="C41" s="1">
        <v>30876729.608488001</v>
      </c>
    </row>
    <row r="42" spans="1:10">
      <c r="H42" t="s">
        <v>34</v>
      </c>
      <c r="J42" s="1">
        <v>29029140.298216</v>
      </c>
    </row>
    <row r="44" spans="1:10">
      <c r="A44" t="s">
        <v>35</v>
      </c>
      <c r="C44" s="1">
        <v>29073867.745496999</v>
      </c>
    </row>
    <row r="45" spans="1:10">
      <c r="H45" t="s">
        <v>35</v>
      </c>
      <c r="J45" s="1">
        <v>25036883.776289999</v>
      </c>
    </row>
    <row r="47" spans="1:10">
      <c r="A47" t="s">
        <v>36</v>
      </c>
      <c r="C47" s="1">
        <v>35507593.565490998</v>
      </c>
    </row>
    <row r="48" spans="1:10">
      <c r="H48" t="s">
        <v>36</v>
      </c>
      <c r="J48" s="1">
        <v>30504834.278926</v>
      </c>
    </row>
    <row r="50" spans="1:11">
      <c r="A50" t="s">
        <v>37</v>
      </c>
      <c r="C50" s="1">
        <v>2921216.9345089998</v>
      </c>
    </row>
    <row r="51" spans="1:11">
      <c r="H51" t="s">
        <v>37</v>
      </c>
      <c r="J51" s="1">
        <v>2557117.6647740002</v>
      </c>
      <c r="K51" s="2">
        <f>J51/J24</f>
        <v>7.7343215219973199E-2</v>
      </c>
    </row>
    <row r="53" spans="1:11">
      <c r="A53" t="s">
        <v>32</v>
      </c>
    </row>
    <row r="54" spans="1:11">
      <c r="B54" t="s">
        <v>39</v>
      </c>
      <c r="C54" s="1">
        <v>-103829.07460000001</v>
      </c>
      <c r="H54" t="s">
        <v>32</v>
      </c>
    </row>
    <row r="55" spans="1:11">
      <c r="B55" t="s">
        <v>40</v>
      </c>
      <c r="C55" s="1">
        <v>-56396.317499999997</v>
      </c>
      <c r="I55" t="s">
        <v>40</v>
      </c>
      <c r="J55" s="1">
        <v>-4798.7142000000003</v>
      </c>
    </row>
    <row r="56" spans="1:11">
      <c r="B56" t="s">
        <v>41</v>
      </c>
      <c r="C56" s="1">
        <v>-8851.0555000000004</v>
      </c>
      <c r="I56" t="s">
        <v>50</v>
      </c>
      <c r="J56" s="1">
        <v>-20880.514299999999</v>
      </c>
    </row>
    <row r="57" spans="1:11">
      <c r="B57" t="s">
        <v>38</v>
      </c>
      <c r="C57" s="1">
        <v>99205.526400000002</v>
      </c>
      <c r="I57" t="s">
        <v>41</v>
      </c>
      <c r="J57" s="1">
        <v>-504238.9706</v>
      </c>
    </row>
    <row r="58" spans="1:11">
      <c r="B58" t="s">
        <v>44</v>
      </c>
      <c r="C58" s="1">
        <v>-52551.274400000002</v>
      </c>
      <c r="I58" t="s">
        <v>44</v>
      </c>
      <c r="J58" s="1">
        <v>-22224.549200000001</v>
      </c>
    </row>
    <row r="59" spans="1:11">
      <c r="B59" t="s">
        <v>42</v>
      </c>
      <c r="C59" s="1">
        <v>75448.661600000007</v>
      </c>
      <c r="I59" t="s">
        <v>46</v>
      </c>
      <c r="J59" s="1">
        <v>-12372.4421</v>
      </c>
    </row>
    <row r="60" spans="1:11">
      <c r="I60" t="s">
        <v>39</v>
      </c>
      <c r="J60" s="1">
        <v>-262769.63069999998</v>
      </c>
    </row>
    <row r="61" spans="1:11">
      <c r="A61" t="s">
        <v>45</v>
      </c>
      <c r="C61" s="1">
        <v>-46973.534</v>
      </c>
      <c r="I61" t="s">
        <v>38</v>
      </c>
      <c r="J61" s="1">
        <v>254368.94699999999</v>
      </c>
    </row>
    <row r="62" spans="1:11">
      <c r="I62" t="s">
        <v>42</v>
      </c>
      <c r="J62" s="1">
        <v>557514.74250000005</v>
      </c>
    </row>
    <row r="64" spans="1:11">
      <c r="A64" t="s">
        <v>47</v>
      </c>
      <c r="C64" s="1">
        <v>2968190.4685089998</v>
      </c>
      <c r="H64" t="s">
        <v>45</v>
      </c>
      <c r="J64" s="1">
        <v>-15401.131600000001</v>
      </c>
    </row>
    <row r="67" spans="8:11">
      <c r="H67" t="s">
        <v>47</v>
      </c>
      <c r="J67" s="1">
        <v>2572518.7963740001</v>
      </c>
      <c r="K67" s="2">
        <f>J67/J24</f>
        <v>7.780904166682745E-2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K63"/>
  <sheetViews>
    <sheetView topLeftCell="A55" workbookViewId="0">
      <selection activeCell="J63" sqref="J63"/>
    </sheetView>
  </sheetViews>
  <sheetFormatPr defaultRowHeight="15"/>
  <cols>
    <col min="2" max="2" width="31.28515625" bestFit="1" customWidth="1"/>
    <col min="3" max="3" width="14.28515625" style="1" bestFit="1" customWidth="1"/>
    <col min="9" max="9" width="31.28515625" bestFit="1" customWidth="1"/>
    <col min="10" max="10" width="14.28515625" style="3" bestFit="1" customWidth="1"/>
    <col min="11" max="11" width="9.140625" style="2"/>
  </cols>
  <sheetData>
    <row r="1" spans="1:11">
      <c r="A1" t="s">
        <v>0</v>
      </c>
      <c r="B1" t="s">
        <v>57</v>
      </c>
      <c r="H1" t="s">
        <v>0</v>
      </c>
      <c r="I1" t="s">
        <v>57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s="1" t="s">
        <v>7</v>
      </c>
      <c r="D4" t="s">
        <v>8</v>
      </c>
      <c r="H4" t="s">
        <v>5</v>
      </c>
      <c r="I4" t="s">
        <v>6</v>
      </c>
      <c r="J4" s="3" t="s">
        <v>7</v>
      </c>
      <c r="K4" s="2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 s="1">
        <v>16945888.065400001</v>
      </c>
      <c r="I6" t="s">
        <v>10</v>
      </c>
      <c r="J6" s="3">
        <v>11761846.84</v>
      </c>
    </row>
    <row r="7" spans="1:11">
      <c r="B7" t="s">
        <v>11</v>
      </c>
      <c r="C7" s="1">
        <v>95264</v>
      </c>
      <c r="I7" t="s">
        <v>11</v>
      </c>
      <c r="J7" s="3">
        <v>194514</v>
      </c>
    </row>
    <row r="8" spans="1:11">
      <c r="B8" t="s">
        <v>12</v>
      </c>
      <c r="C8" s="1">
        <v>15991943.176899999</v>
      </c>
      <c r="I8" t="s">
        <v>12</v>
      </c>
      <c r="J8" s="3">
        <v>11017298.938899999</v>
      </c>
    </row>
    <row r="9" spans="1:11">
      <c r="B9" t="s">
        <v>13</v>
      </c>
      <c r="C9" s="1">
        <v>1049208.8884999999</v>
      </c>
      <c r="I9" t="s">
        <v>13</v>
      </c>
      <c r="J9" s="3">
        <v>939061.90110000002</v>
      </c>
    </row>
    <row r="10" spans="1:11">
      <c r="B10" t="s">
        <v>14</v>
      </c>
      <c r="C10" s="1">
        <v>953944.8885</v>
      </c>
      <c r="I10" t="s">
        <v>14</v>
      </c>
      <c r="J10" s="3">
        <v>744547.90110000002</v>
      </c>
      <c r="K10" s="2">
        <f>J10/J6</f>
        <v>6.3301955146016844E-2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 s="1">
        <v>16626554.109999999</v>
      </c>
      <c r="H16">
        <v>4000</v>
      </c>
      <c r="I16" t="s">
        <v>17</v>
      </c>
      <c r="J16" s="3">
        <v>11483907.130000001</v>
      </c>
    </row>
    <row r="17" spans="1:10">
      <c r="A17">
        <v>4000020</v>
      </c>
      <c r="B17" t="s">
        <v>18</v>
      </c>
      <c r="C17" s="1">
        <v>316560.31</v>
      </c>
      <c r="H17">
        <v>4000020</v>
      </c>
      <c r="I17" t="s">
        <v>18</v>
      </c>
      <c r="J17" s="3">
        <v>278233.59000000003</v>
      </c>
    </row>
    <row r="18" spans="1:10">
      <c r="A18">
        <v>4000040</v>
      </c>
      <c r="B18" t="s">
        <v>19</v>
      </c>
      <c r="C18" s="1">
        <v>95264.04</v>
      </c>
      <c r="H18">
        <v>4000040</v>
      </c>
      <c r="I18" t="s">
        <v>19</v>
      </c>
      <c r="J18" s="3">
        <v>194514.01</v>
      </c>
    </row>
    <row r="19" spans="1:10">
      <c r="A19" t="s">
        <v>20</v>
      </c>
      <c r="C19" s="1">
        <v>17038378.460000001</v>
      </c>
      <c r="H19" t="s">
        <v>20</v>
      </c>
      <c r="J19" s="3">
        <v>11956654.73</v>
      </c>
    </row>
    <row r="21" spans="1:10">
      <c r="A21">
        <v>4900</v>
      </c>
      <c r="B21" t="s">
        <v>19</v>
      </c>
      <c r="C21" s="1">
        <v>-95264.04</v>
      </c>
      <c r="H21">
        <v>4900</v>
      </c>
      <c r="I21" t="s">
        <v>19</v>
      </c>
      <c r="J21" s="3">
        <v>-194514.01</v>
      </c>
    </row>
    <row r="23" spans="1:10">
      <c r="A23" t="s">
        <v>21</v>
      </c>
      <c r="C23" s="1">
        <v>16943114.420000002</v>
      </c>
      <c r="H23" t="s">
        <v>21</v>
      </c>
      <c r="J23" s="3">
        <v>11762140.720000001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 s="1">
        <v>105474.48</v>
      </c>
      <c r="H28">
        <v>5400</v>
      </c>
      <c r="I28" t="s">
        <v>24</v>
      </c>
      <c r="J28" s="3">
        <v>61022.31</v>
      </c>
    </row>
    <row r="29" spans="1:10">
      <c r="A29">
        <v>5450</v>
      </c>
      <c r="B29" t="s">
        <v>25</v>
      </c>
      <c r="C29" s="1">
        <v>13550179.43</v>
      </c>
      <c r="H29">
        <v>5450</v>
      </c>
      <c r="I29" t="s">
        <v>25</v>
      </c>
      <c r="J29" s="3">
        <v>9182307.8000000007</v>
      </c>
    </row>
    <row r="30" spans="1:10">
      <c r="A30">
        <v>5500</v>
      </c>
      <c r="B30" t="s">
        <v>26</v>
      </c>
      <c r="C30" s="1">
        <v>-144423.62</v>
      </c>
      <c r="H30">
        <v>5500</v>
      </c>
      <c r="I30" t="s">
        <v>26</v>
      </c>
      <c r="J30" s="3">
        <v>-203143.22</v>
      </c>
    </row>
    <row r="32" spans="1:10">
      <c r="A32" t="s">
        <v>28</v>
      </c>
      <c r="H32" t="s">
        <v>28</v>
      </c>
    </row>
    <row r="33" spans="1:10">
      <c r="B33" t="s">
        <v>29</v>
      </c>
      <c r="C33" s="1">
        <v>1775999.5636</v>
      </c>
      <c r="I33" t="s">
        <v>29</v>
      </c>
      <c r="J33" s="3">
        <v>1098883.6632000001</v>
      </c>
    </row>
    <row r="34" spans="1:10">
      <c r="B34" t="s">
        <v>30</v>
      </c>
      <c r="C34" s="1">
        <v>-11603.3976</v>
      </c>
      <c r="I34" t="s">
        <v>30</v>
      </c>
      <c r="J34" s="3">
        <v>-754642.37780000002</v>
      </c>
    </row>
    <row r="35" spans="1:10">
      <c r="A35" t="s">
        <v>31</v>
      </c>
      <c r="H35" t="s">
        <v>31</v>
      </c>
    </row>
    <row r="36" spans="1:10">
      <c r="A36" t="s">
        <v>32</v>
      </c>
      <c r="H36" t="s">
        <v>32</v>
      </c>
    </row>
    <row r="38" spans="1:10">
      <c r="A38" t="s">
        <v>33</v>
      </c>
      <c r="C38" s="1">
        <v>15275626.456</v>
      </c>
      <c r="H38" t="s">
        <v>33</v>
      </c>
      <c r="J38" s="3">
        <f>SUM(J28:J30,J33:J34)</f>
        <v>9384428.1754000001</v>
      </c>
    </row>
    <row r="40" spans="1:10">
      <c r="A40" t="s">
        <v>34</v>
      </c>
      <c r="C40" s="1">
        <v>14000063.069417</v>
      </c>
      <c r="H40" t="s">
        <v>34</v>
      </c>
      <c r="J40" s="3">
        <v>12659164.796668001</v>
      </c>
    </row>
    <row r="43" spans="1:10">
      <c r="A43" t="s">
        <v>35</v>
      </c>
      <c r="C43" s="1">
        <v>13307940.301951</v>
      </c>
      <c r="H43" t="s">
        <v>35</v>
      </c>
      <c r="J43" s="3">
        <v>10990222.500544</v>
      </c>
    </row>
    <row r="46" spans="1:10">
      <c r="A46" t="s">
        <v>36</v>
      </c>
      <c r="C46" s="1">
        <v>15967749.223466</v>
      </c>
      <c r="H46" t="s">
        <v>36</v>
      </c>
      <c r="J46" s="3">
        <f>J40+J38-J43</f>
        <v>11053370.471524</v>
      </c>
    </row>
    <row r="49" spans="1:11">
      <c r="A49" t="s">
        <v>37</v>
      </c>
      <c r="C49" s="1">
        <v>975365.19653399999</v>
      </c>
      <c r="H49" t="s">
        <v>37</v>
      </c>
      <c r="J49" s="3">
        <f>J23-J46</f>
        <v>708770.2484760005</v>
      </c>
      <c r="K49" s="2">
        <f>J49/J23</f>
        <v>6.0258609835438223E-2</v>
      </c>
    </row>
    <row r="52" spans="1:11">
      <c r="A52" t="s">
        <v>32</v>
      </c>
      <c r="H52" t="s">
        <v>32</v>
      </c>
    </row>
    <row r="53" spans="1:11">
      <c r="B53" t="s">
        <v>38</v>
      </c>
      <c r="C53" s="1">
        <v>78715.784799999994</v>
      </c>
      <c r="I53" t="s">
        <v>38</v>
      </c>
      <c r="J53" s="3">
        <v>831225.27170000004</v>
      </c>
    </row>
    <row r="54" spans="1:11">
      <c r="B54" t="s">
        <v>39</v>
      </c>
      <c r="C54" s="1">
        <v>-78984.048999999999</v>
      </c>
      <c r="I54" t="s">
        <v>39</v>
      </c>
      <c r="J54" s="3">
        <v>-831670.32019999996</v>
      </c>
    </row>
    <row r="55" spans="1:11">
      <c r="B55" t="s">
        <v>40</v>
      </c>
      <c r="C55" s="1">
        <v>-3837.3186000000001</v>
      </c>
      <c r="I55" t="s">
        <v>40</v>
      </c>
      <c r="J55" s="3">
        <v>-7044.1252999999997</v>
      </c>
    </row>
    <row r="56" spans="1:11">
      <c r="B56" t="s">
        <v>41</v>
      </c>
      <c r="C56" s="1">
        <v>-14495.7857</v>
      </c>
      <c r="I56" t="s">
        <v>41</v>
      </c>
      <c r="J56" s="3">
        <v>-89334.570200000002</v>
      </c>
    </row>
    <row r="57" spans="1:11">
      <c r="B57" t="s">
        <v>42</v>
      </c>
      <c r="C57" s="1">
        <v>14484.0697</v>
      </c>
      <c r="I57" t="s">
        <v>42</v>
      </c>
      <c r="J57" s="3">
        <v>66486.530299999999</v>
      </c>
    </row>
    <row r="58" spans="1:11">
      <c r="B58" t="s">
        <v>44</v>
      </c>
      <c r="C58" s="1">
        <v>-12689.635899999999</v>
      </c>
      <c r="I58" t="s">
        <v>44</v>
      </c>
      <c r="J58" s="3">
        <v>-5405.4375</v>
      </c>
    </row>
    <row r="60" spans="1:11">
      <c r="A60" t="s">
        <v>45</v>
      </c>
      <c r="C60" s="1">
        <v>-16806.934700000002</v>
      </c>
      <c r="H60" t="s">
        <v>45</v>
      </c>
      <c r="J60" s="3">
        <v>-35742.6512</v>
      </c>
    </row>
    <row r="63" spans="1:11">
      <c r="A63" t="s">
        <v>47</v>
      </c>
      <c r="C63" s="1">
        <v>992172.13123399997</v>
      </c>
      <c r="H63" t="s">
        <v>47</v>
      </c>
      <c r="J63" s="3">
        <f>J49-J60</f>
        <v>744512.89967600047</v>
      </c>
      <c r="K63" s="2">
        <f>J63/J23</f>
        <v>6.3297397761110985E-2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SUMMARY</vt:lpstr>
      <vt:lpstr>ALAMINOS</vt:lpstr>
      <vt:lpstr>ANTIPOLO 1</vt:lpstr>
      <vt:lpstr>ANTIPOLO 2</vt:lpstr>
      <vt:lpstr>BAGONG SILANG</vt:lpstr>
      <vt:lpstr>BAGUMBONG</vt:lpstr>
      <vt:lpstr>CAAMARIN</vt:lpstr>
      <vt:lpstr>CAINTA</vt:lpstr>
      <vt:lpstr>CAINTA 2 (RICARTE)</vt:lpstr>
      <vt:lpstr>COMEMBO</vt:lpstr>
      <vt:lpstr>GAGALANGIN</vt:lpstr>
      <vt:lpstr>GRACEVILLE</vt:lpstr>
      <vt:lpstr>IMUS</vt:lpstr>
      <vt:lpstr>LAS PIÑAS</vt:lpstr>
      <vt:lpstr>MALABON</vt:lpstr>
      <vt:lpstr>MOLINO</vt:lpstr>
      <vt:lpstr>MONTALBAN</vt:lpstr>
      <vt:lpstr>NAVOTAS</vt:lpstr>
      <vt:lpstr>NOVALICHES</vt:lpstr>
      <vt:lpstr>PATEROS</vt:lpstr>
      <vt:lpstr>PUNTURIN</vt:lpstr>
      <vt:lpstr>SAN PEDRO</vt:lpstr>
      <vt:lpstr>TONDO</vt:lpstr>
      <vt:lpstr>VALENZUELA</vt:lpstr>
      <vt:lpstr>Worksheet 1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isd</cp:lastModifiedBy>
  <dcterms:created xsi:type="dcterms:W3CDTF">2019-01-08T02:26:51Z</dcterms:created>
  <dcterms:modified xsi:type="dcterms:W3CDTF">2019-01-11T01:11:05Z</dcterms:modified>
  <cp:category/>
</cp:coreProperties>
</file>