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anfield-my.sharepoint.com/personal/reuben_hann_cranfield_ac_uk/Documents/ReubenPhD/Code/ApproximateRiemannSolvers_v11/"/>
    </mc:Choice>
  </mc:AlternateContent>
  <xr:revisionPtr revIDLastSave="284" documentId="8_{64EAE90E-68C0-4CA9-8FC7-3E386019E963}" xr6:coauthVersionLast="47" xr6:coauthVersionMax="47" xr10:uidLastSave="{CD75D0EF-FFC8-438A-A4E1-48E4EB3B6985}"/>
  <bookViews>
    <workbookView xWindow="-105" yWindow="0" windowWidth="21945" windowHeight="20985" xr2:uid="{6593F928-4336-482B-9384-9FC32E3D3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E24" i="1" s="1"/>
  <c r="D25" i="1"/>
  <c r="D26" i="1"/>
  <c r="D27" i="1"/>
  <c r="D28" i="1"/>
  <c r="D29" i="1"/>
  <c r="D30" i="1"/>
  <c r="D31" i="1"/>
  <c r="D32" i="1"/>
  <c r="E32" i="1" s="1"/>
  <c r="D33" i="1"/>
  <c r="E33" i="1" s="1"/>
  <c r="D34" i="1"/>
  <c r="E34" i="1" s="1"/>
  <c r="D35" i="1"/>
  <c r="E35" i="1" s="1"/>
  <c r="D36" i="1"/>
  <c r="D37" i="1"/>
  <c r="D38" i="1"/>
  <c r="D39" i="1"/>
  <c r="D40" i="1"/>
  <c r="D41" i="1"/>
  <c r="D42" i="1"/>
  <c r="D43" i="1"/>
  <c r="D44" i="1"/>
  <c r="E44" i="1" s="1"/>
  <c r="D45" i="1"/>
  <c r="D46" i="1"/>
  <c r="E46" i="1" s="1"/>
  <c r="D47" i="1"/>
  <c r="D48" i="1"/>
  <c r="E49" i="1"/>
  <c r="D50" i="1"/>
  <c r="D51" i="1"/>
  <c r="E51" i="1" s="1"/>
  <c r="D52" i="1"/>
  <c r="D53" i="1"/>
  <c r="D5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  <c r="C6" i="1" l="1"/>
  <c r="C26" i="1"/>
  <c r="C50" i="1"/>
  <c r="C39" i="1"/>
  <c r="C54" i="1"/>
  <c r="C30" i="1"/>
  <c r="C38" i="1"/>
  <c r="C53" i="1"/>
  <c r="C29" i="1"/>
  <c r="C5" i="1"/>
  <c r="C15" i="1"/>
  <c r="C52" i="1"/>
  <c r="C28" i="1"/>
  <c r="C4" i="1"/>
  <c r="C14" i="1"/>
  <c r="C27" i="1"/>
  <c r="C3" i="1"/>
  <c r="E50" i="1"/>
  <c r="C25" i="1"/>
  <c r="C48" i="1"/>
  <c r="E48" i="1"/>
  <c r="C47" i="1"/>
  <c r="C23" i="1"/>
  <c r="E47" i="1"/>
  <c r="C22" i="1"/>
  <c r="C45" i="1"/>
  <c r="C21" i="1"/>
  <c r="E45" i="1"/>
  <c r="C20" i="1"/>
  <c r="C49" i="1"/>
  <c r="C44" i="1"/>
  <c r="C43" i="1"/>
  <c r="C19" i="1"/>
  <c r="E43" i="1"/>
  <c r="C42" i="1"/>
  <c r="C18" i="1"/>
  <c r="E42" i="1"/>
  <c r="C41" i="1"/>
  <c r="C17" i="1"/>
  <c r="E41" i="1"/>
  <c r="C40" i="1"/>
  <c r="C16" i="1"/>
  <c r="E26" i="1"/>
  <c r="E25" i="1"/>
  <c r="C37" i="1"/>
  <c r="C13" i="1"/>
  <c r="E23" i="1"/>
  <c r="C12" i="1"/>
  <c r="E22" i="1"/>
  <c r="C24" i="1"/>
  <c r="C46" i="1"/>
  <c r="E21" i="1"/>
  <c r="C36" i="1"/>
  <c r="C11" i="1"/>
  <c r="C10" i="1"/>
  <c r="E20" i="1"/>
  <c r="E19" i="1"/>
  <c r="C8" i="1"/>
  <c r="E18" i="1"/>
  <c r="C9" i="1"/>
  <c r="C2" i="1"/>
  <c r="C31" i="1"/>
  <c r="C7" i="1"/>
  <c r="E17" i="1"/>
  <c r="E40" i="1"/>
  <c r="E16" i="1"/>
  <c r="E39" i="1"/>
  <c r="E15" i="1"/>
  <c r="E38" i="1"/>
  <c r="E14" i="1"/>
  <c r="E37" i="1"/>
  <c r="E13" i="1"/>
  <c r="C51" i="1"/>
  <c r="E36" i="1"/>
  <c r="E12" i="1"/>
  <c r="C35" i="1"/>
  <c r="E11" i="1"/>
  <c r="C34" i="1"/>
  <c r="E10" i="1"/>
  <c r="C33" i="1"/>
  <c r="E9" i="1"/>
  <c r="C32" i="1"/>
  <c r="E8" i="1"/>
  <c r="E2" i="1"/>
  <c r="E31" i="1"/>
  <c r="E7" i="1"/>
  <c r="E30" i="1"/>
  <c r="E6" i="1"/>
  <c r="E54" i="1"/>
  <c r="E53" i="1"/>
  <c r="E29" i="1"/>
  <c r="E5" i="1"/>
  <c r="E52" i="1"/>
  <c r="E28" i="1"/>
  <c r="E4" i="1"/>
  <c r="E27" i="1"/>
  <c r="E3" i="1"/>
</calcChain>
</file>

<file path=xl/sharedStrings.xml><?xml version="1.0" encoding="utf-8"?>
<sst xmlns="http://schemas.openxmlformats.org/spreadsheetml/2006/main" count="196" uniqueCount="146">
  <si>
    <t>H2</t>
  </si>
  <si>
    <t xml:space="preserve"> H</t>
  </si>
  <si>
    <t xml:space="preserve"> C</t>
  </si>
  <si>
    <t xml:space="preserve"> N</t>
  </si>
  <si>
    <t>CO</t>
  </si>
  <si>
    <t>C2H6</t>
  </si>
  <si>
    <t>HCN</t>
  </si>
  <si>
    <t>CH3CHO</t>
  </si>
  <si>
    <t>Species</t>
  </si>
  <si>
    <t>H</t>
  </si>
  <si>
    <t>O</t>
  </si>
  <si>
    <t>O2</t>
  </si>
  <si>
    <t>OH</t>
  </si>
  <si>
    <t>H2O</t>
  </si>
  <si>
    <t>HO2</t>
  </si>
  <si>
    <t>H2O2</t>
  </si>
  <si>
    <t>C</t>
  </si>
  <si>
    <t>CH</t>
  </si>
  <si>
    <t>CH2</t>
  </si>
  <si>
    <t>CH2(S)</t>
  </si>
  <si>
    <t>CH3</t>
  </si>
  <si>
    <t>CH4</t>
  </si>
  <si>
    <t>CO2</t>
  </si>
  <si>
    <t>HCO</t>
  </si>
  <si>
    <t>CH2O</t>
  </si>
  <si>
    <t>CH2OH</t>
  </si>
  <si>
    <t>CH3O</t>
  </si>
  <si>
    <t>CH3OH</t>
  </si>
  <si>
    <t>C2H</t>
  </si>
  <si>
    <t>C2H2</t>
  </si>
  <si>
    <t>C2H3</t>
  </si>
  <si>
    <t>C2H4</t>
  </si>
  <si>
    <t>C2H5</t>
  </si>
  <si>
    <t>HCCO</t>
  </si>
  <si>
    <t>CH2CO</t>
  </si>
  <si>
    <t>HCCOH</t>
  </si>
  <si>
    <t>N</t>
  </si>
  <si>
    <t>NH</t>
  </si>
  <si>
    <t>NH2</t>
  </si>
  <si>
    <t>NH3</t>
  </si>
  <si>
    <t>NNH</t>
  </si>
  <si>
    <t>NO</t>
  </si>
  <si>
    <t>NO2</t>
  </si>
  <si>
    <t>N2O</t>
  </si>
  <si>
    <t>HNO</t>
  </si>
  <si>
    <t>CN</t>
  </si>
  <si>
    <t>H2CN</t>
  </si>
  <si>
    <t>HCNN</t>
  </si>
  <si>
    <t>HCNO</t>
  </si>
  <si>
    <t>HOCN</t>
  </si>
  <si>
    <t>HNCO</t>
  </si>
  <si>
    <t>NCO</t>
  </si>
  <si>
    <t>N2</t>
  </si>
  <si>
    <t>AR</t>
  </si>
  <si>
    <t>C3H7</t>
  </si>
  <si>
    <t>C3H8</t>
  </si>
  <si>
    <t>CH2CHO</t>
  </si>
  <si>
    <t xml:space="preserve"> Ar</t>
  </si>
  <si>
    <t>nonlinear</t>
  </si>
  <si>
    <t>atomic</t>
  </si>
  <si>
    <t>Atomic_Linear_Nonlinear</t>
  </si>
  <si>
    <t>linear</t>
  </si>
  <si>
    <t>monatomic</t>
  </si>
  <si>
    <t xml:space="preserve">Ru </t>
  </si>
  <si>
    <t>Name</t>
  </si>
  <si>
    <t>Hydrogen</t>
  </si>
  <si>
    <t>Hydrogen atom</t>
  </si>
  <si>
    <t>Oxygen atom</t>
  </si>
  <si>
    <t>Oxygen</t>
  </si>
  <si>
    <t>Hydroxyl</t>
  </si>
  <si>
    <t>Water</t>
  </si>
  <si>
    <t>Dioxidanyl</t>
  </si>
  <si>
    <t>Hydrogen peroxide</t>
  </si>
  <si>
    <t>Carbon atom</t>
  </si>
  <si>
    <t>Methylidyne</t>
  </si>
  <si>
    <t>Methylene triplet</t>
  </si>
  <si>
    <t>Methylene singlet</t>
  </si>
  <si>
    <t>Methyl</t>
  </si>
  <si>
    <t>Methane</t>
  </si>
  <si>
    <t>Carbon monoxide</t>
  </si>
  <si>
    <t>Carbon dioxide</t>
  </si>
  <si>
    <t>Formyl</t>
  </si>
  <si>
    <t>Formaldehyde</t>
  </si>
  <si>
    <t>Hydroxymethyl</t>
  </si>
  <si>
    <t>Methoxy</t>
  </si>
  <si>
    <t>Methanol</t>
  </si>
  <si>
    <t>Ethynyl</t>
  </si>
  <si>
    <t>Acetylene</t>
  </si>
  <si>
    <t>Vinyl</t>
  </si>
  <si>
    <t>Ethylene</t>
  </si>
  <si>
    <t>Ethyl</t>
  </si>
  <si>
    <t>Ethane</t>
  </si>
  <si>
    <t>Ketenyl</t>
  </si>
  <si>
    <t>Ketene</t>
  </si>
  <si>
    <t>Ethynol</t>
  </si>
  <si>
    <t>Nitrogen atom</t>
  </si>
  <si>
    <t>Imidogen</t>
  </si>
  <si>
    <t>Amidogen</t>
  </si>
  <si>
    <t>Ammonia</t>
  </si>
  <si>
    <t>Diazenyl</t>
  </si>
  <si>
    <t>Nitric oxide</t>
  </si>
  <si>
    <t>Nitrogen dioxide</t>
  </si>
  <si>
    <t>Nitrous oxide</t>
  </si>
  <si>
    <t>Nitrosyl hydride</t>
  </si>
  <si>
    <t>Nitrilomethyl</t>
  </si>
  <si>
    <t>Hydrogen cyanide</t>
  </si>
  <si>
    <t>Methyleneamidogen</t>
  </si>
  <si>
    <t>Diazomethyl</t>
  </si>
  <si>
    <t>Fulminic acid</t>
  </si>
  <si>
    <t>Cyanic acid</t>
  </si>
  <si>
    <t>Isocyanic acid</t>
  </si>
  <si>
    <t>Cyanooxidanyl</t>
  </si>
  <si>
    <t>Nitrogen</t>
  </si>
  <si>
    <t>Argon</t>
  </si>
  <si>
    <t>iso-Propyl</t>
  </si>
  <si>
    <t>Propane</t>
  </si>
  <si>
    <t>Vinoxy</t>
  </si>
  <si>
    <t>Acetaldehyde</t>
  </si>
  <si>
    <t>Number</t>
  </si>
  <si>
    <t>Tlim1</t>
  </si>
  <si>
    <t>Tlim3</t>
  </si>
  <si>
    <t>Tlim2</t>
  </si>
  <si>
    <t>a2L</t>
  </si>
  <si>
    <t>a5L</t>
  </si>
  <si>
    <t>a0L</t>
  </si>
  <si>
    <t>a1L</t>
  </si>
  <si>
    <t>a3L</t>
  </si>
  <si>
    <t>a4L</t>
  </si>
  <si>
    <t>a6L</t>
  </si>
  <si>
    <t>a0H</t>
  </si>
  <si>
    <t>a1H</t>
  </si>
  <si>
    <t>a2H</t>
  </si>
  <si>
    <t>a3H</t>
  </si>
  <si>
    <t>a4H</t>
  </si>
  <si>
    <t>a5H</t>
  </si>
  <si>
    <t>a6H</t>
  </si>
  <si>
    <t>cp_i_J_kg_K</t>
  </si>
  <si>
    <t>heatofformation_J_kg</t>
  </si>
  <si>
    <t>molarmass_kg_mol</t>
  </si>
  <si>
    <t>degrees_of_freedom</t>
  </si>
  <si>
    <t>heatofformation_KJ_mol</t>
  </si>
  <si>
    <t>O_g_mol</t>
  </si>
  <si>
    <t xml:space="preserve"> H_g_mol</t>
  </si>
  <si>
    <t xml:space="preserve"> C_g_mol</t>
  </si>
  <si>
    <t xml:space="preserve"> N_g_mol</t>
  </si>
  <si>
    <t xml:space="preserve"> Ar_g_mol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</si>
</sst>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34FC-E67F-45F4-90A7-77FCF1D90851}">
  <dimension ref="A1:AL54"/>
  <sheetViews>
    <sheetView tabSelected="1" topLeftCell="B1" zoomScale="85" zoomScaleNormal="85" workbookViewId="0">
      <selection activeCell="R55" sqref="R55"/>
    </sheetView>
  </sheetViews>
  <sheetFormatPr defaultRowHeight="15" x14ac:dyDescent="0.25"/>
  <cols>
    <col min="3" max="3" width="12.28515625" customWidth="1"/>
    <col min="5" max="5" width="10.140625" bestFit="1" customWidth="1"/>
    <col min="6" max="6" width="20.42578125" bestFit="1" customWidth="1"/>
  </cols>
  <sheetData>
    <row r="1" spans="1:38" x14ac:dyDescent="0.25">
      <c r="A1" t="s">
        <v>118</v>
      </c>
      <c r="B1" t="s">
        <v>8</v>
      </c>
      <c r="C1" t="s">
        <v>136</v>
      </c>
      <c r="D1" t="s">
        <v>138</v>
      </c>
      <c r="E1" t="s">
        <v>137</v>
      </c>
      <c r="F1" t="s">
        <v>64</v>
      </c>
      <c r="G1" t="s">
        <v>139</v>
      </c>
      <c r="H1" t="s">
        <v>140</v>
      </c>
      <c r="I1" t="s">
        <v>60</v>
      </c>
      <c r="J1" t="s">
        <v>10</v>
      </c>
      <c r="K1" t="s">
        <v>1</v>
      </c>
      <c r="L1" t="s">
        <v>2</v>
      </c>
      <c r="M1" t="s">
        <v>3</v>
      </c>
      <c r="N1" t="s">
        <v>57</v>
      </c>
      <c r="O1" t="s">
        <v>119</v>
      </c>
      <c r="P1" t="s">
        <v>121</v>
      </c>
      <c r="Q1" t="s">
        <v>120</v>
      </c>
      <c r="R1" t="s">
        <v>124</v>
      </c>
      <c r="S1" t="s">
        <v>125</v>
      </c>
      <c r="T1" t="s">
        <v>122</v>
      </c>
      <c r="U1" t="s">
        <v>126</v>
      </c>
      <c r="V1" t="s">
        <v>127</v>
      </c>
      <c r="W1" t="s">
        <v>123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G1" t="s">
        <v>63</v>
      </c>
      <c r="AH1" t="s">
        <v>141</v>
      </c>
      <c r="AI1" t="s">
        <v>142</v>
      </c>
      <c r="AJ1" t="s">
        <v>143</v>
      </c>
      <c r="AK1" t="s">
        <v>144</v>
      </c>
      <c r="AL1" t="s">
        <v>145</v>
      </c>
    </row>
    <row r="2" spans="1:38" x14ac:dyDescent="0.25">
      <c r="A2">
        <v>1</v>
      </c>
      <c r="B2" s="1" t="s">
        <v>0</v>
      </c>
      <c r="C2">
        <f>0.5*($AG$2/D2)*(G2+2)</f>
        <v>14406.247110661552</v>
      </c>
      <c r="D2">
        <f>(K2*$AI$2 + L2*$AJ$2 + J2*$AH$2 + M2*$AK$2 + N2*$AL$2)/1000</f>
        <v>2.0200000000000001E-3</v>
      </c>
      <c r="E2">
        <f t="shared" ref="E2:E33" si="0">(H2*1000)/D2</f>
        <v>0</v>
      </c>
      <c r="F2" t="s">
        <v>65</v>
      </c>
      <c r="G2">
        <f t="shared" ref="G2:G33" si="1">IF(I2="atomic",3,IF(I2="linear",5,6))</f>
        <v>5</v>
      </c>
      <c r="H2">
        <v>0</v>
      </c>
      <c r="I2" s="1" t="s">
        <v>61</v>
      </c>
      <c r="J2">
        <v>0</v>
      </c>
      <c r="K2">
        <v>2</v>
      </c>
      <c r="L2">
        <v>0</v>
      </c>
      <c r="M2">
        <v>0</v>
      </c>
      <c r="N2">
        <v>0</v>
      </c>
      <c r="O2">
        <v>200</v>
      </c>
      <c r="P2">
        <v>1000</v>
      </c>
      <c r="Q2">
        <v>3500</v>
      </c>
      <c r="R2">
        <v>2.3443311200000001</v>
      </c>
      <c r="S2" s="2">
        <v>7.9805207499999992E-3</v>
      </c>
      <c r="T2" s="2">
        <v>-1.9478150999999999E-5</v>
      </c>
      <c r="U2" s="2">
        <v>2.01572094E-8</v>
      </c>
      <c r="V2" s="2">
        <v>-7.3761176100000006E-12</v>
      </c>
      <c r="W2">
        <v>-917.93517299999996</v>
      </c>
      <c r="X2">
        <v>0.68301023800000005</v>
      </c>
      <c r="Y2">
        <v>3.3372791999999998</v>
      </c>
      <c r="Z2" s="2">
        <v>-4.9402473099999998E-5</v>
      </c>
      <c r="AA2" s="2">
        <v>4.9945677799999996E-7</v>
      </c>
      <c r="AB2" s="2">
        <v>-1.7956639400000001E-10</v>
      </c>
      <c r="AC2" s="2">
        <v>2.00255376E-14</v>
      </c>
      <c r="AD2">
        <v>-950.15892199999996</v>
      </c>
      <c r="AE2">
        <v>-3.2050233100000001</v>
      </c>
      <c r="AG2">
        <v>8.3144626181532395</v>
      </c>
      <c r="AH2">
        <v>16</v>
      </c>
      <c r="AI2">
        <v>1.01</v>
      </c>
      <c r="AJ2">
        <v>12.01</v>
      </c>
      <c r="AK2">
        <v>14.01</v>
      </c>
      <c r="AL2">
        <v>39.950000000000003</v>
      </c>
    </row>
    <row r="3" spans="1:38" x14ac:dyDescent="0.25">
      <c r="A3">
        <v>2</v>
      </c>
      <c r="B3" s="1" t="s">
        <v>9</v>
      </c>
      <c r="C3">
        <f>0.5*($AG$2/D3)*(G3+2)</f>
        <v>32928.564824369263</v>
      </c>
      <c r="D3">
        <f>(K3*$AI$2 + L3*$AJ$2 + J3*$AH$2 + M3*$AK$2 + N3*$AL$2)/1000</f>
        <v>1.01E-3</v>
      </c>
      <c r="E3">
        <f t="shared" si="0"/>
        <v>215839603.96039602</v>
      </c>
      <c r="F3" t="s">
        <v>66</v>
      </c>
      <c r="G3">
        <f t="shared" si="1"/>
        <v>6</v>
      </c>
      <c r="H3">
        <v>217.99799999999999</v>
      </c>
      <c r="I3" s="1" t="s">
        <v>62</v>
      </c>
      <c r="J3">
        <v>0</v>
      </c>
      <c r="K3">
        <v>1</v>
      </c>
      <c r="L3">
        <v>0</v>
      </c>
      <c r="M3">
        <v>0</v>
      </c>
      <c r="N3">
        <v>0</v>
      </c>
      <c r="O3">
        <v>200</v>
      </c>
      <c r="P3">
        <v>1000</v>
      </c>
      <c r="Q3">
        <v>3500</v>
      </c>
      <c r="R3">
        <v>2.5</v>
      </c>
      <c r="S3" s="2">
        <v>7.0533281899999999E-13</v>
      </c>
      <c r="T3" s="2">
        <v>-1.99591964E-15</v>
      </c>
      <c r="U3" s="2">
        <v>2.3008163199999999E-18</v>
      </c>
      <c r="V3" s="2">
        <v>-9.2773233200000006E-22</v>
      </c>
      <c r="W3" s="2">
        <v>25473.659899999999</v>
      </c>
      <c r="X3">
        <v>-0.44668285299999999</v>
      </c>
      <c r="Y3">
        <v>2.5000000099999999</v>
      </c>
      <c r="Z3" s="2">
        <v>-2.3084297299999999E-11</v>
      </c>
      <c r="AA3" s="2">
        <v>1.6156194800000001E-14</v>
      </c>
      <c r="AB3" s="2">
        <v>-4.7351523500000003E-18</v>
      </c>
      <c r="AC3" s="2">
        <v>4.9819735700000002E-22</v>
      </c>
      <c r="AD3" s="2">
        <v>25473.659899999999</v>
      </c>
      <c r="AE3">
        <v>-0.44668291399999999</v>
      </c>
    </row>
    <row r="4" spans="1:38" x14ac:dyDescent="0.25">
      <c r="A4">
        <v>3</v>
      </c>
      <c r="B4" s="1" t="s">
        <v>10</v>
      </c>
      <c r="C4">
        <f>0.5*($AG$2/D4)*(G4+2)</f>
        <v>2078.6156545383096</v>
      </c>
      <c r="D4">
        <f>(K4*$AI$2 + L4*$AJ$2 + J4*$AH$2 + M4*$AK$2 + N4*$AL$2)/1000</f>
        <v>1.6E-2</v>
      </c>
      <c r="E4">
        <f t="shared" si="0"/>
        <v>15576812.5</v>
      </c>
      <c r="F4" t="s">
        <v>67</v>
      </c>
      <c r="G4">
        <f t="shared" si="1"/>
        <v>6</v>
      </c>
      <c r="H4">
        <v>249.22900000000001</v>
      </c>
      <c r="I4" s="1" t="s">
        <v>62</v>
      </c>
      <c r="J4">
        <v>1</v>
      </c>
      <c r="K4">
        <v>0</v>
      </c>
      <c r="L4">
        <v>0</v>
      </c>
      <c r="M4">
        <v>0</v>
      </c>
      <c r="N4">
        <v>0</v>
      </c>
      <c r="O4">
        <v>200</v>
      </c>
      <c r="P4">
        <v>1000</v>
      </c>
      <c r="Q4">
        <v>3500</v>
      </c>
      <c r="R4">
        <v>3.1682671</v>
      </c>
      <c r="S4" s="2">
        <v>-3.2793188399999999E-3</v>
      </c>
      <c r="T4" s="2">
        <v>6.6430639599999997E-6</v>
      </c>
      <c r="U4" s="2">
        <v>-6.1280662400000001E-9</v>
      </c>
      <c r="V4" s="2">
        <v>2.1126597099999999E-12</v>
      </c>
      <c r="W4" s="2">
        <v>29122.2592</v>
      </c>
      <c r="X4">
        <v>2.0519334599999999</v>
      </c>
      <c r="Y4">
        <v>2.5694207800000002</v>
      </c>
      <c r="Z4" s="2">
        <v>-8.5974113700000004E-5</v>
      </c>
      <c r="AA4" s="2">
        <v>4.1948458900000002E-8</v>
      </c>
      <c r="AB4" s="2">
        <v>-1.0017779899999999E-11</v>
      </c>
      <c r="AC4" s="2">
        <v>1.2283369099999999E-15</v>
      </c>
      <c r="AD4" s="2">
        <v>29217.579099999999</v>
      </c>
      <c r="AE4">
        <v>4.7843386399999996</v>
      </c>
    </row>
    <row r="5" spans="1:38" x14ac:dyDescent="0.25">
      <c r="A5">
        <v>4</v>
      </c>
      <c r="B5" s="1" t="s">
        <v>11</v>
      </c>
      <c r="C5">
        <f>0.5*($AG$2/D5)*(G5+2)</f>
        <v>909.39434886051049</v>
      </c>
      <c r="D5">
        <f>(K5*$AI$2 + L5*$AJ$2 + J5*$AH$2 + M5*$AK$2 + N5*$AL$2)/1000</f>
        <v>3.2000000000000001E-2</v>
      </c>
      <c r="E5">
        <f t="shared" si="0"/>
        <v>0</v>
      </c>
      <c r="F5" t="s">
        <v>68</v>
      </c>
      <c r="G5">
        <f t="shared" si="1"/>
        <v>5</v>
      </c>
      <c r="H5">
        <v>0</v>
      </c>
      <c r="I5" s="1" t="s">
        <v>61</v>
      </c>
      <c r="J5">
        <v>2</v>
      </c>
      <c r="K5">
        <v>0</v>
      </c>
      <c r="L5">
        <v>0</v>
      </c>
      <c r="M5">
        <v>0</v>
      </c>
      <c r="N5">
        <v>0</v>
      </c>
      <c r="O5">
        <v>200</v>
      </c>
      <c r="P5">
        <v>1000</v>
      </c>
      <c r="Q5">
        <v>3500</v>
      </c>
      <c r="R5">
        <v>3.7824563599999999</v>
      </c>
      <c r="S5" s="2">
        <v>-2.9967341599999998E-3</v>
      </c>
      <c r="T5" s="2">
        <v>9.84730201E-6</v>
      </c>
      <c r="U5" s="2">
        <v>-9.6812950900000007E-9</v>
      </c>
      <c r="V5" s="2">
        <v>3.24372837E-12</v>
      </c>
      <c r="W5">
        <v>-1063.9435599999999</v>
      </c>
      <c r="X5">
        <v>3.6576757299999998</v>
      </c>
      <c r="Y5">
        <v>3.2825378399999998</v>
      </c>
      <c r="Z5" s="2">
        <v>1.4830875399999999E-3</v>
      </c>
      <c r="AA5" s="2">
        <v>-7.5796666899999999E-7</v>
      </c>
      <c r="AB5" s="2">
        <v>2.0947055499999999E-10</v>
      </c>
      <c r="AC5" s="2">
        <v>-2.1671779399999999E-14</v>
      </c>
      <c r="AD5">
        <v>-1088.4577200000001</v>
      </c>
      <c r="AE5">
        <v>5.4532312899999997</v>
      </c>
    </row>
    <row r="6" spans="1:38" x14ac:dyDescent="0.25">
      <c r="A6">
        <v>5</v>
      </c>
      <c r="B6" s="1" t="s">
        <v>12</v>
      </c>
      <c r="C6">
        <f>0.5*($AG$2/D6)*(G6+2)</f>
        <v>1710.7947773977858</v>
      </c>
      <c r="D6">
        <f>(K6*$AI$2 + L6*$AJ$2 + J6*$AH$2 + M6*$AK$2 + N6*$AL$2)/1000</f>
        <v>1.7010000000000001E-2</v>
      </c>
      <c r="E6">
        <f t="shared" si="0"/>
        <v>2205702.52792475</v>
      </c>
      <c r="F6" t="s">
        <v>69</v>
      </c>
      <c r="G6">
        <f t="shared" si="1"/>
        <v>5</v>
      </c>
      <c r="H6">
        <v>37.518999999999998</v>
      </c>
      <c r="I6" s="1" t="s">
        <v>61</v>
      </c>
      <c r="J6">
        <v>1</v>
      </c>
      <c r="K6">
        <v>1</v>
      </c>
      <c r="L6">
        <v>0</v>
      </c>
      <c r="M6">
        <v>0</v>
      </c>
      <c r="N6">
        <v>0</v>
      </c>
      <c r="O6">
        <v>200</v>
      </c>
      <c r="P6">
        <v>1000</v>
      </c>
      <c r="Q6">
        <v>3500</v>
      </c>
      <c r="R6">
        <v>3.9920154299999999</v>
      </c>
      <c r="S6" s="2">
        <v>-2.4013175200000001E-3</v>
      </c>
      <c r="T6" s="2">
        <v>4.6179384099999996E-6</v>
      </c>
      <c r="U6" s="2">
        <v>-3.88113333E-9</v>
      </c>
      <c r="V6" s="2">
        <v>1.3641147E-12</v>
      </c>
      <c r="W6">
        <v>3615.0805599999999</v>
      </c>
      <c r="X6">
        <v>-0.103925458</v>
      </c>
      <c r="Y6">
        <v>3.0928876700000001</v>
      </c>
      <c r="Z6" s="2">
        <v>5.4842971599999998E-4</v>
      </c>
      <c r="AA6" s="2">
        <v>1.2650522799999999E-7</v>
      </c>
      <c r="AB6" s="2">
        <v>-8.7946155599999995E-11</v>
      </c>
      <c r="AC6" s="2">
        <v>1.17412376E-14</v>
      </c>
      <c r="AD6">
        <v>3858.6570000000002</v>
      </c>
      <c r="AE6">
        <v>4.4766960999999998</v>
      </c>
    </row>
    <row r="7" spans="1:38" x14ac:dyDescent="0.25">
      <c r="A7">
        <v>6</v>
      </c>
      <c r="B7" s="1" t="s">
        <v>13</v>
      </c>
      <c r="C7">
        <f>0.5*($AG$2/D7)*(G7+2)</f>
        <v>1845.6076843847368</v>
      </c>
      <c r="D7">
        <f>(K7*$AI$2 + L7*$AJ$2 + J7*$AH$2 + M7*$AK$2 + N7*$AL$2)/1000</f>
        <v>1.8020000000000001E-2</v>
      </c>
      <c r="E7">
        <f t="shared" si="0"/>
        <v>-13418701.442841286</v>
      </c>
      <c r="F7" t="s">
        <v>70</v>
      </c>
      <c r="G7">
        <f t="shared" si="1"/>
        <v>6</v>
      </c>
      <c r="H7">
        <v>-241.80500000000001</v>
      </c>
      <c r="I7" s="1" t="s">
        <v>58</v>
      </c>
      <c r="J7">
        <v>1</v>
      </c>
      <c r="K7">
        <v>2</v>
      </c>
      <c r="L7">
        <v>0</v>
      </c>
      <c r="M7">
        <v>0</v>
      </c>
      <c r="N7">
        <v>0</v>
      </c>
      <c r="O7">
        <v>200</v>
      </c>
      <c r="P7">
        <v>1000</v>
      </c>
      <c r="Q7">
        <v>3500</v>
      </c>
      <c r="R7">
        <v>4.1986405600000003</v>
      </c>
      <c r="S7" s="2">
        <v>-2.0364341000000002E-3</v>
      </c>
      <c r="T7" s="2">
        <v>6.5204021099999997E-6</v>
      </c>
      <c r="U7" s="2">
        <v>-5.4879706200000003E-9</v>
      </c>
      <c r="V7" s="2">
        <v>1.77197817E-12</v>
      </c>
      <c r="W7" s="2">
        <v>-30293.726699999999</v>
      </c>
      <c r="X7">
        <v>-0.84903220800000001</v>
      </c>
      <c r="Y7">
        <v>3.0339924900000002</v>
      </c>
      <c r="Z7" s="2">
        <v>2.1769180400000002E-3</v>
      </c>
      <c r="AA7" s="2">
        <v>-1.6407251799999999E-7</v>
      </c>
      <c r="AB7" s="2">
        <v>-9.7041986999999998E-11</v>
      </c>
      <c r="AC7" s="2">
        <v>1.6820099199999999E-14</v>
      </c>
      <c r="AD7" s="2">
        <v>-30004.2971</v>
      </c>
      <c r="AE7">
        <v>4.9667700999999997</v>
      </c>
    </row>
    <row r="8" spans="1:38" x14ac:dyDescent="0.25">
      <c r="A8">
        <v>7</v>
      </c>
      <c r="B8" s="1" t="s">
        <v>14</v>
      </c>
      <c r="C8">
        <f>0.5*($AG$2/D8)*(G8+2)</f>
        <v>1007.5083451261121</v>
      </c>
      <c r="D8">
        <f>(K8*$AI$2 + L8*$AJ$2 + J8*$AH$2 + M8*$AK$2 + N8*$AL$2)/1000</f>
        <v>3.3009999999999998E-2</v>
      </c>
      <c r="E8">
        <f t="shared" si="0"/>
        <v>368979.09724325966</v>
      </c>
      <c r="F8" t="s">
        <v>71</v>
      </c>
      <c r="G8">
        <f t="shared" si="1"/>
        <v>6</v>
      </c>
      <c r="H8">
        <v>12.18</v>
      </c>
      <c r="I8" s="1" t="s">
        <v>58</v>
      </c>
      <c r="J8">
        <v>2</v>
      </c>
      <c r="K8">
        <v>1</v>
      </c>
      <c r="L8">
        <v>0</v>
      </c>
      <c r="M8">
        <v>0</v>
      </c>
      <c r="N8">
        <v>0</v>
      </c>
      <c r="O8">
        <v>200</v>
      </c>
      <c r="P8">
        <v>1000</v>
      </c>
      <c r="Q8">
        <v>3500</v>
      </c>
      <c r="R8">
        <v>4.3017980099999997</v>
      </c>
      <c r="S8" s="2">
        <v>-4.7491205099999996E-3</v>
      </c>
      <c r="T8" s="2">
        <v>2.1158289099999999E-5</v>
      </c>
      <c r="U8" s="2">
        <v>-2.42763894E-8</v>
      </c>
      <c r="V8" s="2">
        <v>9.2922512400000003E-12</v>
      </c>
      <c r="W8">
        <v>294.80804000000001</v>
      </c>
      <c r="X8">
        <v>3.7166624499999998</v>
      </c>
      <c r="Y8">
        <v>4.0172109000000003</v>
      </c>
      <c r="Z8" s="2">
        <v>2.2398201299999999E-3</v>
      </c>
      <c r="AA8" s="2">
        <v>-6.3365814999999998E-7</v>
      </c>
      <c r="AB8" s="2">
        <v>1.1424637E-10</v>
      </c>
      <c r="AC8" s="2">
        <v>-1.07908535E-14</v>
      </c>
      <c r="AD8">
        <v>111.856713</v>
      </c>
      <c r="AE8">
        <v>3.7851021500000002</v>
      </c>
    </row>
    <row r="9" spans="1:38" x14ac:dyDescent="0.25">
      <c r="A9">
        <v>8</v>
      </c>
      <c r="B9" s="1" t="s">
        <v>15</v>
      </c>
      <c r="C9">
        <f>0.5*($AG$2/D9)*(G9+2)</f>
        <v>977.59701565587761</v>
      </c>
      <c r="D9">
        <f>(K9*$AI$2 + L9*$AJ$2 + J9*$AH$2 + M9*$AK$2 + N9*$AL$2)/1000</f>
        <v>3.4020000000000002E-2</v>
      </c>
      <c r="E9">
        <f t="shared" si="0"/>
        <v>-3980099.9412110522</v>
      </c>
      <c r="F9" t="s">
        <v>72</v>
      </c>
      <c r="G9">
        <f t="shared" si="1"/>
        <v>6</v>
      </c>
      <c r="H9">
        <v>-135.40299999999999</v>
      </c>
      <c r="I9" s="1" t="s">
        <v>58</v>
      </c>
      <c r="J9">
        <v>2</v>
      </c>
      <c r="K9">
        <v>2</v>
      </c>
      <c r="L9">
        <v>0</v>
      </c>
      <c r="M9">
        <v>0</v>
      </c>
      <c r="N9">
        <v>0</v>
      </c>
      <c r="O9">
        <v>200</v>
      </c>
      <c r="P9">
        <v>1000</v>
      </c>
      <c r="Q9">
        <v>3500</v>
      </c>
      <c r="R9">
        <v>4.2761126899999997</v>
      </c>
      <c r="S9" s="2">
        <v>-5.4282241699999995E-4</v>
      </c>
      <c r="T9" s="2">
        <v>1.6733570100000001E-5</v>
      </c>
      <c r="U9" s="2">
        <v>-2.15770813E-8</v>
      </c>
      <c r="V9" s="2">
        <v>8.6245436299999998E-12</v>
      </c>
      <c r="W9" s="2">
        <v>-17702.5821</v>
      </c>
      <c r="X9">
        <v>3.4350507399999999</v>
      </c>
      <c r="Y9">
        <v>4.1650028499999996</v>
      </c>
      <c r="Z9" s="2">
        <v>4.90831694E-3</v>
      </c>
      <c r="AA9" s="2">
        <v>-1.90139225E-6</v>
      </c>
      <c r="AB9" s="2">
        <v>3.7118598599999998E-10</v>
      </c>
      <c r="AC9" s="2">
        <v>-2.8790830500000002E-14</v>
      </c>
      <c r="AD9" s="2">
        <v>-17861.787700000001</v>
      </c>
      <c r="AE9">
        <v>2.9161566200000002</v>
      </c>
    </row>
    <row r="10" spans="1:38" x14ac:dyDescent="0.25">
      <c r="A10">
        <v>9</v>
      </c>
      <c r="B10" s="1" t="s">
        <v>16</v>
      </c>
      <c r="C10">
        <f>0.5*($AG$2/D10)*(G10+2)</f>
        <v>1730.7374309228226</v>
      </c>
      <c r="D10">
        <f>(K10*$AI$2 + L10*$AJ$2 + J10*$AH$2 + M10*$AK$2 + N10*$AL$2)/1000</f>
        <v>1.201E-2</v>
      </c>
      <c r="E10">
        <f t="shared" si="0"/>
        <v>59690258.118234806</v>
      </c>
      <c r="F10" t="s">
        <v>73</v>
      </c>
      <c r="G10">
        <f t="shared" si="1"/>
        <v>3</v>
      </c>
      <c r="H10">
        <v>716.88</v>
      </c>
      <c r="I10" s="1" t="s">
        <v>59</v>
      </c>
      <c r="J10">
        <v>0</v>
      </c>
      <c r="K10">
        <v>0</v>
      </c>
      <c r="L10">
        <v>1</v>
      </c>
      <c r="M10">
        <v>0</v>
      </c>
      <c r="N10">
        <v>0</v>
      </c>
      <c r="O10">
        <v>200</v>
      </c>
      <c r="P10">
        <v>1000</v>
      </c>
      <c r="Q10">
        <v>3500</v>
      </c>
      <c r="R10">
        <v>2.5542395500000001</v>
      </c>
      <c r="S10" s="2">
        <v>-3.2153772399999997E-4</v>
      </c>
      <c r="T10" s="2">
        <v>7.33792245E-7</v>
      </c>
      <c r="U10" s="2">
        <v>-7.3223488899999999E-10</v>
      </c>
      <c r="V10" s="2">
        <v>2.6652144600000001E-13</v>
      </c>
      <c r="W10" s="2">
        <v>85443.883199999997</v>
      </c>
      <c r="X10">
        <v>4.5313084799999999</v>
      </c>
      <c r="Y10">
        <v>2.4926688800000001</v>
      </c>
      <c r="Z10" s="2">
        <v>4.79889284E-5</v>
      </c>
      <c r="AA10" s="2">
        <v>-7.2433502000000005E-8</v>
      </c>
      <c r="AB10" s="2">
        <v>3.7429102900000003E-11</v>
      </c>
      <c r="AC10" s="2">
        <v>-4.8727789299999997E-15</v>
      </c>
      <c r="AD10" s="2">
        <v>85451.295299999998</v>
      </c>
      <c r="AE10">
        <v>4.8015037300000003</v>
      </c>
    </row>
    <row r="11" spans="1:38" x14ac:dyDescent="0.25">
      <c r="A11">
        <v>10</v>
      </c>
      <c r="B11" s="1" t="s">
        <v>17</v>
      </c>
      <c r="C11">
        <f>0.5*($AG$2/D11)*(G11+2)</f>
        <v>2235.0705962777529</v>
      </c>
      <c r="D11">
        <f>(K11*$AI$2 + L11*$AJ$2 + J11*$AH$2 + M11*$AK$2 + N11*$AL$2)/1000</f>
        <v>1.302E-2</v>
      </c>
      <c r="E11">
        <f t="shared" si="0"/>
        <v>45788402.457757294</v>
      </c>
      <c r="F11" t="s">
        <v>74</v>
      </c>
      <c r="G11">
        <f t="shared" si="1"/>
        <v>5</v>
      </c>
      <c r="H11">
        <v>596.16499999999996</v>
      </c>
      <c r="I11" s="1" t="s">
        <v>61</v>
      </c>
      <c r="J11">
        <v>0</v>
      </c>
      <c r="K11">
        <v>1</v>
      </c>
      <c r="L11">
        <v>1</v>
      </c>
      <c r="M11">
        <v>0</v>
      </c>
      <c r="N11">
        <v>0</v>
      </c>
      <c r="O11">
        <v>200</v>
      </c>
      <c r="P11">
        <v>1000</v>
      </c>
      <c r="Q11">
        <v>3500</v>
      </c>
      <c r="R11">
        <v>3.4898166499999999</v>
      </c>
      <c r="S11" s="2">
        <v>3.2383554100000003E-4</v>
      </c>
      <c r="T11" s="2">
        <v>-1.68899065E-6</v>
      </c>
      <c r="U11" s="2">
        <v>3.1621732699999999E-9</v>
      </c>
      <c r="V11" s="2">
        <v>-1.4060906700000001E-12</v>
      </c>
      <c r="W11" s="2">
        <v>70797.293399999995</v>
      </c>
      <c r="X11">
        <v>2.0840110799999998</v>
      </c>
      <c r="Y11">
        <v>2.8784647300000001</v>
      </c>
      <c r="Z11" s="2">
        <v>9.70913681E-4</v>
      </c>
      <c r="AA11" s="2">
        <v>1.4444565499999999E-7</v>
      </c>
      <c r="AB11" s="2">
        <v>-1.3068784900000001E-10</v>
      </c>
      <c r="AC11" s="2">
        <v>1.7607938299999999E-14</v>
      </c>
      <c r="AD11" s="2">
        <v>71012.436400000006</v>
      </c>
      <c r="AE11">
        <v>5.4849799900000002</v>
      </c>
    </row>
    <row r="12" spans="1:38" x14ac:dyDescent="0.25">
      <c r="A12">
        <v>11</v>
      </c>
      <c r="B12" s="1" t="s">
        <v>18</v>
      </c>
      <c r="C12">
        <f>0.5*($AG$2/D12)*(G12+2)</f>
        <v>2074.1710023903306</v>
      </c>
      <c r="D12">
        <f>(K12*$AI$2 + L12*$AJ$2 + J12*$AH$2 + M12*$AK$2 + N12*$AL$2)/1000</f>
        <v>1.4029999999999999E-2</v>
      </c>
      <c r="E12">
        <f t="shared" si="0"/>
        <v>27911190.306486104</v>
      </c>
      <c r="F12" t="s">
        <v>75</v>
      </c>
      <c r="G12">
        <f t="shared" si="1"/>
        <v>5</v>
      </c>
      <c r="H12">
        <v>391.59399999999999</v>
      </c>
      <c r="I12" s="1" t="s">
        <v>61</v>
      </c>
      <c r="J12">
        <v>0</v>
      </c>
      <c r="K12">
        <v>2</v>
      </c>
      <c r="L12">
        <v>1</v>
      </c>
      <c r="M12">
        <v>0</v>
      </c>
      <c r="N12">
        <v>0</v>
      </c>
      <c r="O12">
        <v>200</v>
      </c>
      <c r="P12">
        <v>1000</v>
      </c>
      <c r="Q12">
        <v>3500</v>
      </c>
      <c r="R12">
        <v>3.7626786700000001</v>
      </c>
      <c r="S12" s="2">
        <v>9.6887214300000004E-4</v>
      </c>
      <c r="T12" s="2">
        <v>2.7948984100000001E-6</v>
      </c>
      <c r="U12" s="2">
        <v>-3.8509115300000003E-9</v>
      </c>
      <c r="V12" s="2">
        <v>1.68741719E-12</v>
      </c>
      <c r="W12" s="2">
        <v>46004.040099999998</v>
      </c>
      <c r="X12">
        <v>1.5625318500000001</v>
      </c>
      <c r="Y12">
        <v>2.8741011300000001</v>
      </c>
      <c r="Z12" s="2">
        <v>3.6563929199999999E-3</v>
      </c>
      <c r="AA12" s="2">
        <v>-1.4089459700000001E-6</v>
      </c>
      <c r="AB12" s="2">
        <v>2.6017954899999999E-10</v>
      </c>
      <c r="AC12" s="2">
        <v>-1.8772756700000001E-14</v>
      </c>
      <c r="AD12" s="2">
        <v>46263.603999999999</v>
      </c>
      <c r="AE12">
        <v>6.17119324</v>
      </c>
    </row>
    <row r="13" spans="1:38" x14ac:dyDescent="0.25">
      <c r="A13">
        <v>12</v>
      </c>
      <c r="B13" s="1" t="s">
        <v>19</v>
      </c>
      <c r="C13">
        <f>0.5*($AG$2/D13)*(G13+2)</f>
        <v>2074.1710023903306</v>
      </c>
      <c r="D13">
        <f>(K13*$AI$2 + L13*$AJ$2 + J13*$AH$2 + M13*$AK$2 + N13*$AL$2)/1000</f>
        <v>1.4029999999999999E-2</v>
      </c>
      <c r="E13">
        <f t="shared" si="0"/>
        <v>30585887.384176765</v>
      </c>
      <c r="F13" t="s">
        <v>76</v>
      </c>
      <c r="G13">
        <f t="shared" si="1"/>
        <v>5</v>
      </c>
      <c r="H13">
        <v>429.12</v>
      </c>
      <c r="I13" s="1" t="s">
        <v>61</v>
      </c>
      <c r="J13">
        <v>0</v>
      </c>
      <c r="K13">
        <v>2</v>
      </c>
      <c r="L13">
        <v>1</v>
      </c>
      <c r="M13">
        <v>0</v>
      </c>
      <c r="N13">
        <v>0</v>
      </c>
      <c r="O13">
        <v>200</v>
      </c>
      <c r="P13">
        <v>1000</v>
      </c>
      <c r="Q13">
        <v>3500</v>
      </c>
      <c r="R13">
        <v>4.1986041099999998</v>
      </c>
      <c r="S13" s="2">
        <v>-2.3666141900000001E-3</v>
      </c>
      <c r="T13" s="2">
        <v>8.2329621999999999E-6</v>
      </c>
      <c r="U13" s="2">
        <v>-6.6881598100000004E-9</v>
      </c>
      <c r="V13" s="2">
        <v>1.9431473700000001E-12</v>
      </c>
      <c r="W13" s="2">
        <v>50496.816299999999</v>
      </c>
      <c r="X13">
        <v>-0.76911896700000004</v>
      </c>
      <c r="Y13">
        <v>2.2920384199999999</v>
      </c>
      <c r="Z13" s="2">
        <v>4.65588637E-3</v>
      </c>
      <c r="AA13" s="2">
        <v>-2.0119194699999999E-6</v>
      </c>
      <c r="AB13" s="2">
        <v>4.1790600000000002E-10</v>
      </c>
      <c r="AC13" s="2">
        <v>-3.3971636499999998E-14</v>
      </c>
      <c r="AD13" s="2">
        <v>50925.9997</v>
      </c>
      <c r="AE13">
        <v>8.6265016899999996</v>
      </c>
    </row>
    <row r="14" spans="1:38" x14ac:dyDescent="0.25">
      <c r="A14">
        <v>13</v>
      </c>
      <c r="B14" s="1" t="s">
        <v>20</v>
      </c>
      <c r="C14">
        <f>0.5*($AG$2/D14)*(G14+2)</f>
        <v>1934.8815933202352</v>
      </c>
      <c r="D14">
        <f>(K14*$AI$2 + L14*$AJ$2 + J14*$AH$2 + M14*$AK$2 + N14*$AL$2)/1000</f>
        <v>1.504E-2</v>
      </c>
      <c r="E14">
        <f t="shared" si="0"/>
        <v>9738962.7659574468</v>
      </c>
      <c r="F14" t="s">
        <v>77</v>
      </c>
      <c r="G14">
        <f t="shared" si="1"/>
        <v>5</v>
      </c>
      <c r="H14">
        <v>146.47399999999999</v>
      </c>
      <c r="I14" s="1" t="s">
        <v>61</v>
      </c>
      <c r="J14">
        <v>0</v>
      </c>
      <c r="K14">
        <v>3</v>
      </c>
      <c r="L14">
        <v>1</v>
      </c>
      <c r="M14">
        <v>0</v>
      </c>
      <c r="N14">
        <v>0</v>
      </c>
      <c r="O14">
        <v>200</v>
      </c>
      <c r="P14">
        <v>1000</v>
      </c>
      <c r="Q14">
        <v>3500</v>
      </c>
      <c r="R14">
        <v>3.6735904000000001</v>
      </c>
      <c r="S14" s="2">
        <v>2.01095175E-3</v>
      </c>
      <c r="T14" s="2">
        <v>5.7302185600000002E-6</v>
      </c>
      <c r="U14" s="2">
        <v>-6.8711742500000001E-9</v>
      </c>
      <c r="V14" s="2">
        <v>2.54385734E-12</v>
      </c>
      <c r="W14" s="2">
        <v>16444.998800000001</v>
      </c>
      <c r="X14">
        <v>1.6045643300000001</v>
      </c>
      <c r="Y14">
        <v>2.2857177200000001</v>
      </c>
      <c r="Z14" s="2">
        <v>7.2399003699999999E-3</v>
      </c>
      <c r="AA14" s="2">
        <v>-2.9871434799999999E-6</v>
      </c>
      <c r="AB14" s="2">
        <v>5.9568464400000002E-10</v>
      </c>
      <c r="AC14" s="2">
        <v>-4.6715439400000003E-14</v>
      </c>
      <c r="AD14" s="2">
        <v>16775.584299999999</v>
      </c>
      <c r="AE14">
        <v>8.4800717900000002</v>
      </c>
    </row>
    <row r="15" spans="1:38" x14ac:dyDescent="0.25">
      <c r="A15">
        <v>14</v>
      </c>
      <c r="B15" s="1" t="s">
        <v>21</v>
      </c>
      <c r="C15">
        <f>0.5*($AG$2/D15)*(G15+2)</f>
        <v>2072.1402163621779</v>
      </c>
      <c r="D15">
        <f>(K15*$AI$2 + L15*$AJ$2 + J15*$AH$2 + M15*$AK$2 + N15*$AL$2)/1000</f>
        <v>1.6050000000000002E-2</v>
      </c>
      <c r="E15">
        <f t="shared" si="0"/>
        <v>-4642866.0436137067</v>
      </c>
      <c r="F15" t="s">
        <v>78</v>
      </c>
      <c r="G15">
        <f t="shared" si="1"/>
        <v>6</v>
      </c>
      <c r="H15">
        <v>-74.518000000000001</v>
      </c>
      <c r="I15" s="1" t="s">
        <v>58</v>
      </c>
      <c r="J15">
        <v>0</v>
      </c>
      <c r="K15">
        <v>4</v>
      </c>
      <c r="L15">
        <v>1</v>
      </c>
      <c r="M15">
        <v>0</v>
      </c>
      <c r="N15">
        <v>0</v>
      </c>
      <c r="O15">
        <v>200</v>
      </c>
      <c r="P15">
        <v>1000</v>
      </c>
      <c r="Q15">
        <v>3500</v>
      </c>
      <c r="R15">
        <v>5.14987613</v>
      </c>
      <c r="S15">
        <v>-1.3670978800000001E-2</v>
      </c>
      <c r="T15" s="2">
        <v>4.9180059899999999E-5</v>
      </c>
      <c r="U15" s="2">
        <v>-4.8474302600000002E-8</v>
      </c>
      <c r="V15" s="2">
        <v>1.6669395599999999E-11</v>
      </c>
      <c r="W15" s="2">
        <v>-10246.6476</v>
      </c>
      <c r="X15">
        <v>-4.6413037599999996</v>
      </c>
      <c r="Y15">
        <v>7.4851495000000004E-2</v>
      </c>
      <c r="Z15">
        <v>1.33909467E-2</v>
      </c>
      <c r="AA15" s="2">
        <v>-5.73285809E-6</v>
      </c>
      <c r="AB15" s="2">
        <v>1.22292535E-9</v>
      </c>
      <c r="AC15" s="2">
        <v>-1.0181523E-13</v>
      </c>
      <c r="AD15">
        <v>-9468.3445900000006</v>
      </c>
      <c r="AE15">
        <v>18.437318000000001</v>
      </c>
    </row>
    <row r="16" spans="1:38" x14ac:dyDescent="0.25">
      <c r="A16">
        <v>15</v>
      </c>
      <c r="B16" s="1" t="s">
        <v>4</v>
      </c>
      <c r="C16">
        <f>0.5*($AG$2/D16)*(G16+2)</f>
        <v>1038.9367784197195</v>
      </c>
      <c r="D16">
        <f>(K16*$AI$2 + L16*$AJ$2 + J16*$AH$2 + M16*$AK$2 + N16*$AL$2)/1000</f>
        <v>2.8009999999999997E-2</v>
      </c>
      <c r="E16">
        <f t="shared" si="0"/>
        <v>-3945733.6665476621</v>
      </c>
      <c r="F16" t="s">
        <v>79</v>
      </c>
      <c r="G16">
        <f t="shared" si="1"/>
        <v>5</v>
      </c>
      <c r="H16">
        <v>-110.52</v>
      </c>
      <c r="I16" s="1" t="s">
        <v>61</v>
      </c>
      <c r="J16">
        <v>1</v>
      </c>
      <c r="K16">
        <v>0</v>
      </c>
      <c r="L16">
        <v>1</v>
      </c>
      <c r="M16">
        <v>0</v>
      </c>
      <c r="N16">
        <v>0</v>
      </c>
      <c r="O16">
        <v>200</v>
      </c>
      <c r="P16">
        <v>1000</v>
      </c>
      <c r="Q16">
        <v>3500</v>
      </c>
      <c r="R16">
        <v>3.5795334699999999</v>
      </c>
      <c r="S16" s="2">
        <v>-6.1035368E-4</v>
      </c>
      <c r="T16" s="2">
        <v>1.01681433E-6</v>
      </c>
      <c r="U16" s="2">
        <v>9.0700588399999998E-10</v>
      </c>
      <c r="V16" s="2">
        <v>-9.04424499E-13</v>
      </c>
      <c r="W16" s="2">
        <v>-14344.085999999999</v>
      </c>
      <c r="X16">
        <v>3.50840928</v>
      </c>
      <c r="Y16">
        <v>2.7151856099999998</v>
      </c>
      <c r="Z16" s="2">
        <v>2.0625274300000002E-3</v>
      </c>
      <c r="AA16" s="2">
        <v>-9.9882577100000007E-7</v>
      </c>
      <c r="AB16" s="2">
        <v>2.30053008E-10</v>
      </c>
      <c r="AC16" s="2">
        <v>-2.03647716E-14</v>
      </c>
      <c r="AD16" s="2">
        <v>-14151.8724</v>
      </c>
      <c r="AE16">
        <v>7.8186877199999998</v>
      </c>
    </row>
    <row r="17" spans="1:31" x14ac:dyDescent="0.25">
      <c r="A17">
        <v>16</v>
      </c>
      <c r="B17" s="1" t="s">
        <v>22</v>
      </c>
      <c r="C17">
        <f>0.5*($AG$2/D17)*(G17+2)</f>
        <v>661.2274293009848</v>
      </c>
      <c r="D17">
        <f>(K17*$AI$2 + L17*$AJ$2 + J17*$AH$2 + M17*$AK$2 + N17*$AL$2)/1000</f>
        <v>4.4010000000000001E-2</v>
      </c>
      <c r="E17">
        <f t="shared" si="0"/>
        <v>-8940604.4080890696</v>
      </c>
      <c r="F17" t="s">
        <v>80</v>
      </c>
      <c r="G17">
        <f t="shared" si="1"/>
        <v>5</v>
      </c>
      <c r="H17">
        <v>-393.476</v>
      </c>
      <c r="I17" s="1" t="s">
        <v>61</v>
      </c>
      <c r="J17">
        <v>2</v>
      </c>
      <c r="K17">
        <v>0</v>
      </c>
      <c r="L17">
        <v>1</v>
      </c>
      <c r="M17">
        <v>0</v>
      </c>
      <c r="N17">
        <v>0</v>
      </c>
      <c r="O17">
        <v>200</v>
      </c>
      <c r="P17">
        <v>1000</v>
      </c>
      <c r="Q17">
        <v>3500</v>
      </c>
      <c r="R17">
        <v>2.35677352</v>
      </c>
      <c r="S17" s="2">
        <v>8.9845967700000005E-3</v>
      </c>
      <c r="T17" s="2">
        <v>-7.1235626899999998E-6</v>
      </c>
      <c r="U17" s="2">
        <v>2.4591902199999998E-9</v>
      </c>
      <c r="V17" s="2">
        <v>-1.4369954799999999E-13</v>
      </c>
      <c r="W17" s="2">
        <v>-48371.969700000001</v>
      </c>
      <c r="X17">
        <v>9.9010522200000004</v>
      </c>
      <c r="Y17">
        <v>3.8574602900000001</v>
      </c>
      <c r="Z17" s="2">
        <v>4.4143702599999998E-3</v>
      </c>
      <c r="AA17" s="2">
        <v>-2.2148140400000001E-6</v>
      </c>
      <c r="AB17" s="2">
        <v>5.2349018800000005E-10</v>
      </c>
      <c r="AC17" s="2">
        <v>-4.7208416400000003E-14</v>
      </c>
      <c r="AD17" s="2">
        <v>-48759.165999999997</v>
      </c>
      <c r="AE17">
        <v>2.2716380599999999</v>
      </c>
    </row>
    <row r="18" spans="1:31" x14ac:dyDescent="0.25">
      <c r="A18">
        <v>17</v>
      </c>
      <c r="B18" s="1" t="s">
        <v>23</v>
      </c>
      <c r="C18">
        <f>0.5*($AG$2/D18)*(G18+2)</f>
        <v>1146.0320631499985</v>
      </c>
      <c r="D18">
        <f>(K18*$AI$2 + L18*$AJ$2 + J18*$AH$2 + M18*$AK$2 + N18*$AL$2)/1000</f>
        <v>2.9020000000000001E-2</v>
      </c>
      <c r="E18">
        <f t="shared" si="0"/>
        <v>1438731.9090282563</v>
      </c>
      <c r="F18" t="s">
        <v>81</v>
      </c>
      <c r="G18">
        <f t="shared" si="1"/>
        <v>6</v>
      </c>
      <c r="H18">
        <v>41.752000000000002</v>
      </c>
      <c r="I18" s="1" t="s">
        <v>58</v>
      </c>
      <c r="J18">
        <v>1</v>
      </c>
      <c r="K18">
        <v>1</v>
      </c>
      <c r="L18">
        <v>1</v>
      </c>
      <c r="M18">
        <v>0</v>
      </c>
      <c r="N18">
        <v>0</v>
      </c>
      <c r="O18">
        <v>200</v>
      </c>
      <c r="P18">
        <v>1000</v>
      </c>
      <c r="Q18">
        <v>3500</v>
      </c>
      <c r="R18">
        <v>4.2211858400000004</v>
      </c>
      <c r="S18" s="2">
        <v>-3.24392532E-3</v>
      </c>
      <c r="T18" s="2">
        <v>1.37799446E-5</v>
      </c>
      <c r="U18" s="2">
        <v>-1.3314409300000001E-8</v>
      </c>
      <c r="V18" s="2">
        <v>4.3376886499999999E-12</v>
      </c>
      <c r="W18">
        <v>3839.5649600000002</v>
      </c>
      <c r="X18">
        <v>3.3943724300000002</v>
      </c>
      <c r="Y18">
        <v>2.77217438</v>
      </c>
      <c r="Z18" s="2">
        <v>4.9569552599999997E-3</v>
      </c>
      <c r="AA18" s="2">
        <v>-2.48445613E-6</v>
      </c>
      <c r="AB18" s="2">
        <v>5.8916177800000004E-10</v>
      </c>
      <c r="AC18" s="2">
        <v>-5.3350871099999999E-14</v>
      </c>
      <c r="AD18">
        <v>4011.91815</v>
      </c>
      <c r="AE18">
        <v>9.7983449199999999</v>
      </c>
    </row>
    <row r="19" spans="1:31" x14ac:dyDescent="0.25">
      <c r="A19">
        <v>18</v>
      </c>
      <c r="B19" s="1" t="s">
        <v>24</v>
      </c>
      <c r="C19">
        <f>0.5*($AG$2/D19)*(G19+2)</f>
        <v>1107.4875282255398</v>
      </c>
      <c r="D19">
        <f>(K19*$AI$2 + L19*$AJ$2 + J19*$AH$2 + M19*$AK$2 + N19*$AL$2)/1000</f>
        <v>3.0030000000000001E-2</v>
      </c>
      <c r="E19">
        <f t="shared" si="0"/>
        <v>-3637462.5374625372</v>
      </c>
      <c r="F19" t="s">
        <v>82</v>
      </c>
      <c r="G19">
        <f t="shared" si="1"/>
        <v>6</v>
      </c>
      <c r="H19">
        <v>-109.233</v>
      </c>
      <c r="I19" s="1" t="s">
        <v>58</v>
      </c>
      <c r="J19">
        <v>1</v>
      </c>
      <c r="K19">
        <v>2</v>
      </c>
      <c r="L19">
        <v>1</v>
      </c>
      <c r="M19">
        <v>0</v>
      </c>
      <c r="N19">
        <v>0</v>
      </c>
      <c r="O19">
        <v>200</v>
      </c>
      <c r="P19">
        <v>1000</v>
      </c>
      <c r="Q19">
        <v>3500</v>
      </c>
      <c r="R19">
        <v>4.7937231499999999</v>
      </c>
      <c r="S19" s="2">
        <v>-9.9083336899999999E-3</v>
      </c>
      <c r="T19" s="2">
        <v>3.7322000799999999E-5</v>
      </c>
      <c r="U19" s="2">
        <v>-3.7928526099999998E-8</v>
      </c>
      <c r="V19" s="2">
        <v>1.31772652E-11</v>
      </c>
      <c r="W19" s="2">
        <v>-14308.956700000001</v>
      </c>
      <c r="X19">
        <v>0.60281289999999998</v>
      </c>
      <c r="Y19">
        <v>1.76069008</v>
      </c>
      <c r="Z19" s="2">
        <v>9.20000082E-3</v>
      </c>
      <c r="AA19" s="2">
        <v>-4.4225881299999997E-6</v>
      </c>
      <c r="AB19" s="2">
        <v>1.00641212E-9</v>
      </c>
      <c r="AC19" s="2">
        <v>-8.8385564000000006E-14</v>
      </c>
      <c r="AD19" s="2">
        <v>-13995.8323</v>
      </c>
      <c r="AE19">
        <v>13.656323</v>
      </c>
    </row>
    <row r="20" spans="1:31" x14ac:dyDescent="0.25">
      <c r="A20">
        <v>19</v>
      </c>
      <c r="B20" s="1" t="s">
        <v>25</v>
      </c>
      <c r="C20">
        <f>0.5*($AG$2/D20)*(G20+2)</f>
        <v>1071.4513683187165</v>
      </c>
      <c r="D20">
        <f>(K20*$AI$2 + L20*$AJ$2 + J20*$AH$2 + M20*$AK$2 + N20*$AL$2)/1000</f>
        <v>3.1039999999999998E-2</v>
      </c>
      <c r="E20">
        <f t="shared" si="0"/>
        <v>-536726.80412371142</v>
      </c>
      <c r="F20" t="s">
        <v>83</v>
      </c>
      <c r="G20">
        <f t="shared" si="1"/>
        <v>6</v>
      </c>
      <c r="H20">
        <v>-16.66</v>
      </c>
      <c r="I20" s="1" t="s">
        <v>58</v>
      </c>
      <c r="J20">
        <v>1</v>
      </c>
      <c r="K20">
        <v>3</v>
      </c>
      <c r="L20">
        <v>1</v>
      </c>
      <c r="M20">
        <v>0</v>
      </c>
      <c r="N20">
        <v>0</v>
      </c>
      <c r="O20">
        <v>200</v>
      </c>
      <c r="P20">
        <v>1000</v>
      </c>
      <c r="Q20">
        <v>3500</v>
      </c>
      <c r="R20">
        <v>3.8638891800000001</v>
      </c>
      <c r="S20" s="2">
        <v>5.5967230400000003E-3</v>
      </c>
      <c r="T20" s="2">
        <v>5.9327179099999999E-6</v>
      </c>
      <c r="U20" s="2">
        <v>-1.0453201200000001E-8</v>
      </c>
      <c r="V20" s="2">
        <v>4.3696727800000001E-12</v>
      </c>
      <c r="W20">
        <v>-3193.9136699999999</v>
      </c>
      <c r="X20">
        <v>5.4730224300000003</v>
      </c>
      <c r="Y20">
        <v>3.6926656900000001</v>
      </c>
      <c r="Z20" s="2">
        <v>8.6457679700000008E-3</v>
      </c>
      <c r="AA20" s="2">
        <v>-3.7510112000000001E-6</v>
      </c>
      <c r="AB20" s="2">
        <v>7.8723463599999999E-10</v>
      </c>
      <c r="AC20" s="2">
        <v>-6.4855420100000002E-14</v>
      </c>
      <c r="AD20">
        <v>-3242.5062699999999</v>
      </c>
      <c r="AE20">
        <v>5.8104321499999996</v>
      </c>
    </row>
    <row r="21" spans="1:31" x14ac:dyDescent="0.25">
      <c r="A21">
        <v>20</v>
      </c>
      <c r="B21" s="1" t="s">
        <v>26</v>
      </c>
      <c r="C21">
        <f>0.5*($AG$2/D21)*(G21+2)</f>
        <v>1071.4513683187165</v>
      </c>
      <c r="D21">
        <f>(K21*$AI$2 + L21*$AJ$2 + J21*$AH$2 + M21*$AK$2 + N21*$AL$2)/1000</f>
        <v>3.1039999999999998E-2</v>
      </c>
      <c r="E21">
        <f t="shared" si="0"/>
        <v>694587.62886597938</v>
      </c>
      <c r="F21" t="s">
        <v>84</v>
      </c>
      <c r="G21">
        <f t="shared" si="1"/>
        <v>6</v>
      </c>
      <c r="H21">
        <v>21.56</v>
      </c>
      <c r="I21" s="1" t="s">
        <v>58</v>
      </c>
      <c r="J21">
        <v>1</v>
      </c>
      <c r="K21">
        <v>3</v>
      </c>
      <c r="L21">
        <v>1</v>
      </c>
      <c r="M21">
        <v>0</v>
      </c>
      <c r="N21">
        <v>0</v>
      </c>
      <c r="O21">
        <v>300</v>
      </c>
      <c r="P21">
        <v>1000</v>
      </c>
      <c r="Q21">
        <v>3000</v>
      </c>
      <c r="R21">
        <v>2.106204</v>
      </c>
      <c r="S21" s="2">
        <v>7.2165950000000001E-3</v>
      </c>
      <c r="T21" s="2">
        <v>5.3384719999999999E-6</v>
      </c>
      <c r="U21" s="2">
        <v>-7.3776359999999997E-9</v>
      </c>
      <c r="V21" s="2">
        <v>2.0756099999999999E-12</v>
      </c>
      <c r="W21">
        <v>978.60109999999997</v>
      </c>
      <c r="X21">
        <v>13.152177</v>
      </c>
      <c r="Y21">
        <v>3.7707989999999998</v>
      </c>
      <c r="Z21" s="2">
        <v>7.8714969999999999E-3</v>
      </c>
      <c r="AA21" s="2">
        <v>-2.6563840000000001E-6</v>
      </c>
      <c r="AB21" s="2">
        <v>3.9444309999999999E-10</v>
      </c>
      <c r="AC21" s="2">
        <v>-2.1126160000000001E-14</v>
      </c>
      <c r="AD21">
        <v>127.83252</v>
      </c>
      <c r="AE21">
        <v>2.9295749999999998</v>
      </c>
    </row>
    <row r="22" spans="1:31" x14ac:dyDescent="0.25">
      <c r="A22">
        <v>21</v>
      </c>
      <c r="B22" s="1" t="s">
        <v>27</v>
      </c>
      <c r="C22">
        <f>0.5*($AG$2/D22)*(G22+2)</f>
        <v>1037.6864422032127</v>
      </c>
      <c r="D22">
        <f>(K22*$AI$2 + L22*$AJ$2 + J22*$AH$2 + M22*$AK$2 + N22*$AL$2)/1000</f>
        <v>3.2049999999999995E-2</v>
      </c>
      <c r="E22">
        <f t="shared" si="0"/>
        <v>-6268954.7581903283</v>
      </c>
      <c r="F22" t="s">
        <v>85</v>
      </c>
      <c r="G22">
        <f t="shared" si="1"/>
        <v>6</v>
      </c>
      <c r="H22">
        <v>-200.92</v>
      </c>
      <c r="I22" s="1" t="s">
        <v>58</v>
      </c>
      <c r="J22">
        <v>1</v>
      </c>
      <c r="K22">
        <v>4</v>
      </c>
      <c r="L22">
        <v>1</v>
      </c>
      <c r="M22">
        <v>0</v>
      </c>
      <c r="N22">
        <v>0</v>
      </c>
      <c r="O22">
        <v>200</v>
      </c>
      <c r="P22">
        <v>1000</v>
      </c>
      <c r="Q22">
        <v>3500</v>
      </c>
      <c r="R22">
        <v>5.7153958200000003</v>
      </c>
      <c r="S22">
        <v>-1.5230912900000001E-2</v>
      </c>
      <c r="T22" s="2">
        <v>6.52441155E-5</v>
      </c>
      <c r="U22" s="2">
        <v>-7.1080688900000001E-8</v>
      </c>
      <c r="V22" s="2">
        <v>2.6135269799999999E-11</v>
      </c>
      <c r="W22" s="2">
        <v>-25642.765599999999</v>
      </c>
      <c r="X22">
        <v>-1.5040982300000001</v>
      </c>
      <c r="Y22">
        <v>1.78970791</v>
      </c>
      <c r="Z22">
        <v>1.40938292E-2</v>
      </c>
      <c r="AA22" s="2">
        <v>-6.3650083500000001E-6</v>
      </c>
      <c r="AB22" s="2">
        <v>1.38171085E-9</v>
      </c>
      <c r="AC22" s="2">
        <v>-1.1706021999999999E-13</v>
      </c>
      <c r="AD22" s="2">
        <v>-25374.8747</v>
      </c>
      <c r="AE22">
        <v>14.5023623</v>
      </c>
    </row>
    <row r="23" spans="1:31" x14ac:dyDescent="0.25">
      <c r="A23">
        <v>22</v>
      </c>
      <c r="B23" s="1" t="s">
        <v>28</v>
      </c>
      <c r="C23">
        <f>0.5*($AG$2/D23)*(G23+2)</f>
        <v>1162.6296110082437</v>
      </c>
      <c r="D23">
        <f>(K23*$AI$2 + L23*$AJ$2 + J23*$AH$2 + M23*$AK$2 + N23*$AL$2)/1000</f>
        <v>2.503E-2</v>
      </c>
      <c r="E23">
        <f t="shared" si="0"/>
        <v>22687175.389532562</v>
      </c>
      <c r="F23" t="s">
        <v>86</v>
      </c>
      <c r="G23">
        <f t="shared" si="1"/>
        <v>5</v>
      </c>
      <c r="H23">
        <v>567.86</v>
      </c>
      <c r="I23" s="1" t="s">
        <v>61</v>
      </c>
      <c r="J23">
        <v>0</v>
      </c>
      <c r="K23">
        <v>1</v>
      </c>
      <c r="L23">
        <v>2</v>
      </c>
      <c r="M23">
        <v>0</v>
      </c>
      <c r="N23">
        <v>0</v>
      </c>
      <c r="O23">
        <v>200</v>
      </c>
      <c r="P23">
        <v>1000</v>
      </c>
      <c r="Q23">
        <v>3500</v>
      </c>
      <c r="R23">
        <v>2.8896573299999999</v>
      </c>
      <c r="S23">
        <v>1.3409961099999999E-2</v>
      </c>
      <c r="T23" s="2">
        <v>-2.84769501E-5</v>
      </c>
      <c r="U23" s="2">
        <v>2.9479104500000001E-8</v>
      </c>
      <c r="V23" s="2">
        <v>-1.09331511E-11</v>
      </c>
      <c r="W23" s="2">
        <v>66839.393200000006</v>
      </c>
      <c r="X23">
        <v>6.2229643799999996</v>
      </c>
      <c r="Y23">
        <v>3.1678065200000001</v>
      </c>
      <c r="Z23" s="2">
        <v>4.7522190200000002E-3</v>
      </c>
      <c r="AA23" s="2">
        <v>-1.8378707700000001E-6</v>
      </c>
      <c r="AB23" s="2">
        <v>3.0419025199999998E-10</v>
      </c>
      <c r="AC23" s="2">
        <v>-1.7723276999999999E-14</v>
      </c>
      <c r="AD23" s="2">
        <v>67121.065000000002</v>
      </c>
      <c r="AE23">
        <v>6.6358947500000003</v>
      </c>
    </row>
    <row r="24" spans="1:31" x14ac:dyDescent="0.25">
      <c r="A24">
        <v>23</v>
      </c>
      <c r="B24" s="1" t="s">
        <v>29</v>
      </c>
      <c r="C24">
        <f>0.5*($AG$2/D24)*(G24+2)</f>
        <v>1117.5352981388764</v>
      </c>
      <c r="D24">
        <f>(K24*$AI$2 + L24*$AJ$2 + J24*$AH$2 + M24*$AK$2 + N24*$AL$2)/1000</f>
        <v>2.6040000000000001E-2</v>
      </c>
      <c r="E24">
        <f t="shared" si="0"/>
        <v>8768049.1551459283</v>
      </c>
      <c r="F24" t="s">
        <v>87</v>
      </c>
      <c r="G24">
        <f t="shared" si="1"/>
        <v>5</v>
      </c>
      <c r="H24">
        <v>228.32</v>
      </c>
      <c r="I24" s="1" t="s">
        <v>61</v>
      </c>
      <c r="J24">
        <v>0</v>
      </c>
      <c r="K24">
        <v>2</v>
      </c>
      <c r="L24">
        <v>2</v>
      </c>
      <c r="M24">
        <v>0</v>
      </c>
      <c r="N24">
        <v>0</v>
      </c>
      <c r="O24">
        <v>200</v>
      </c>
      <c r="P24">
        <v>1000</v>
      </c>
      <c r="Q24">
        <v>3500</v>
      </c>
      <c r="R24">
        <v>0.80868109399999999</v>
      </c>
      <c r="S24">
        <v>2.3361562900000001E-2</v>
      </c>
      <c r="T24" s="2">
        <v>-3.5517181499999999E-5</v>
      </c>
      <c r="U24" s="2">
        <v>2.80152437E-8</v>
      </c>
      <c r="V24" s="2">
        <v>-8.5007297399999996E-12</v>
      </c>
      <c r="W24" s="2">
        <v>26428.9807</v>
      </c>
      <c r="X24">
        <v>13.939705099999999</v>
      </c>
      <c r="Y24">
        <v>4.1475696400000004</v>
      </c>
      <c r="Z24" s="2">
        <v>5.9616666400000001E-3</v>
      </c>
      <c r="AA24" s="2">
        <v>-2.37294852E-6</v>
      </c>
      <c r="AB24" s="2">
        <v>4.6741217100000004E-10</v>
      </c>
      <c r="AC24" s="2">
        <v>-3.6123521300000002E-14</v>
      </c>
      <c r="AD24" s="2">
        <v>25935.999199999998</v>
      </c>
      <c r="AE24">
        <v>-1.23028121</v>
      </c>
    </row>
    <row r="25" spans="1:31" x14ac:dyDescent="0.25">
      <c r="A25">
        <v>24</v>
      </c>
      <c r="B25" s="1" t="s">
        <v>30</v>
      </c>
      <c r="C25">
        <f>0.5*($AG$2/D25)*(G25+2)</f>
        <v>1229.4953963997395</v>
      </c>
      <c r="D25">
        <f>(K25*$AI$2 + L25*$AJ$2 + J25*$AH$2 + M25*$AK$2 + N25*$AL$2)/1000</f>
        <v>2.7050000000000001E-2</v>
      </c>
      <c r="E25">
        <f t="shared" si="0"/>
        <v>10987800.369685767</v>
      </c>
      <c r="F25" t="s">
        <v>88</v>
      </c>
      <c r="G25">
        <f t="shared" si="1"/>
        <v>6</v>
      </c>
      <c r="H25">
        <v>297.22000000000003</v>
      </c>
      <c r="I25" s="1" t="s">
        <v>58</v>
      </c>
      <c r="J25">
        <v>0</v>
      </c>
      <c r="K25">
        <v>3</v>
      </c>
      <c r="L25">
        <v>2</v>
      </c>
      <c r="M25">
        <v>0</v>
      </c>
      <c r="N25">
        <v>0</v>
      </c>
      <c r="O25">
        <v>200</v>
      </c>
      <c r="P25">
        <v>1000</v>
      </c>
      <c r="Q25">
        <v>3500</v>
      </c>
      <c r="R25">
        <v>3.21246645</v>
      </c>
      <c r="S25" s="2">
        <v>1.51479162E-3</v>
      </c>
      <c r="T25" s="2">
        <v>2.59209412E-5</v>
      </c>
      <c r="U25" s="2">
        <v>-3.57657847E-8</v>
      </c>
      <c r="V25" s="2">
        <v>1.47150873E-11</v>
      </c>
      <c r="W25" s="2">
        <v>34859.846799999999</v>
      </c>
      <c r="X25">
        <v>8.51054025</v>
      </c>
      <c r="Y25">
        <v>3.016724</v>
      </c>
      <c r="Z25">
        <v>1.0330229200000001E-2</v>
      </c>
      <c r="AA25" s="2">
        <v>-4.6808234899999996E-6</v>
      </c>
      <c r="AB25" s="2">
        <v>1.0176328799999999E-9</v>
      </c>
      <c r="AC25" s="2">
        <v>-8.6260704099999999E-14</v>
      </c>
      <c r="AD25" s="2">
        <v>34612.873899999999</v>
      </c>
      <c r="AE25">
        <v>7.7873237800000004</v>
      </c>
    </row>
    <row r="26" spans="1:31" x14ac:dyDescent="0.25">
      <c r="A26">
        <v>25</v>
      </c>
      <c r="B26" s="1" t="s">
        <v>31</v>
      </c>
      <c r="C26">
        <f>0.5*($AG$2/D26)*(G26+2)</f>
        <v>1185.2405727944747</v>
      </c>
      <c r="D26">
        <f>(K26*$AI$2 + L26*$AJ$2 + J26*$AH$2 + M26*$AK$2 + N26*$AL$2)/1000</f>
        <v>2.8059999999999998E-2</v>
      </c>
      <c r="E26">
        <f t="shared" si="0"/>
        <v>1866714.1838916608</v>
      </c>
      <c r="F26" t="s">
        <v>89</v>
      </c>
      <c r="G26">
        <f t="shared" si="1"/>
        <v>6</v>
      </c>
      <c r="H26">
        <v>52.38</v>
      </c>
      <c r="I26" s="1" t="s">
        <v>58</v>
      </c>
      <c r="J26">
        <v>0</v>
      </c>
      <c r="K26">
        <v>4</v>
      </c>
      <c r="L26">
        <v>2</v>
      </c>
      <c r="M26">
        <v>0</v>
      </c>
      <c r="N26">
        <v>0</v>
      </c>
      <c r="O26">
        <v>200</v>
      </c>
      <c r="P26">
        <v>1000</v>
      </c>
      <c r="Q26">
        <v>3500</v>
      </c>
      <c r="R26">
        <v>3.9592014799999999</v>
      </c>
      <c r="S26" s="2">
        <v>-7.5705224700000004E-3</v>
      </c>
      <c r="T26" s="2">
        <v>5.7099029199999999E-5</v>
      </c>
      <c r="U26" s="2">
        <v>-6.9158875299999999E-8</v>
      </c>
      <c r="V26" s="2">
        <v>2.6988437300000001E-11</v>
      </c>
      <c r="W26">
        <v>5089.7759299999998</v>
      </c>
      <c r="X26">
        <v>4.0973309599999999</v>
      </c>
      <c r="Y26">
        <v>2.0361111599999999</v>
      </c>
      <c r="Z26">
        <v>1.46454151E-2</v>
      </c>
      <c r="AA26" s="2">
        <v>-6.7107791500000002E-6</v>
      </c>
      <c r="AB26" s="2">
        <v>1.4722292300000001E-9</v>
      </c>
      <c r="AC26" s="2">
        <v>-1.25706061E-13</v>
      </c>
      <c r="AD26">
        <v>4939.8861399999996</v>
      </c>
      <c r="AE26">
        <v>10.305369300000001</v>
      </c>
    </row>
    <row r="27" spans="1:31" x14ac:dyDescent="0.25">
      <c r="A27">
        <v>26</v>
      </c>
      <c r="B27" s="1" t="s">
        <v>32</v>
      </c>
      <c r="C27">
        <f>0.5*($AG$2/D27)*(G27+2)</f>
        <v>1144.0609037706556</v>
      </c>
      <c r="D27">
        <f>(K27*$AI$2 + L27*$AJ$2 + J27*$AH$2 + M27*$AK$2 + N27*$AL$2)/1000</f>
        <v>2.9069999999999999E-2</v>
      </c>
      <c r="E27">
        <f t="shared" si="0"/>
        <v>4151702.7863777094</v>
      </c>
      <c r="F27" t="s">
        <v>90</v>
      </c>
      <c r="G27">
        <f t="shared" si="1"/>
        <v>6</v>
      </c>
      <c r="H27">
        <v>120.69</v>
      </c>
      <c r="I27" s="1" t="s">
        <v>58</v>
      </c>
      <c r="J27">
        <v>0</v>
      </c>
      <c r="K27">
        <v>5</v>
      </c>
      <c r="L27">
        <v>2</v>
      </c>
      <c r="M27">
        <v>0</v>
      </c>
      <c r="N27">
        <v>0</v>
      </c>
      <c r="O27">
        <v>200</v>
      </c>
      <c r="P27">
        <v>1000</v>
      </c>
      <c r="Q27">
        <v>3500</v>
      </c>
      <c r="R27">
        <v>4.3064656799999996</v>
      </c>
      <c r="S27" s="2">
        <v>-4.1865889200000004E-3</v>
      </c>
      <c r="T27" s="2">
        <v>4.9714280699999999E-5</v>
      </c>
      <c r="U27" s="2">
        <v>-5.9912660599999996E-8</v>
      </c>
      <c r="V27" s="2">
        <v>2.30509004E-11</v>
      </c>
      <c r="W27" s="2">
        <v>12841.6265</v>
      </c>
      <c r="X27">
        <v>4.7072092400000001</v>
      </c>
      <c r="Y27">
        <v>1.9546564200000001</v>
      </c>
      <c r="Z27">
        <v>1.7397272200000001E-2</v>
      </c>
      <c r="AA27" s="2">
        <v>-7.9820666799999996E-6</v>
      </c>
      <c r="AB27" s="2">
        <v>1.75217689E-9</v>
      </c>
      <c r="AC27" s="2">
        <v>-1.49641576E-13</v>
      </c>
      <c r="AD27" s="2">
        <v>12857.52</v>
      </c>
      <c r="AE27">
        <v>13.4624343</v>
      </c>
    </row>
    <row r="28" spans="1:31" x14ac:dyDescent="0.25">
      <c r="A28">
        <v>27</v>
      </c>
      <c r="B28" s="1" t="s">
        <v>5</v>
      </c>
      <c r="C28">
        <f>0.5*($AG$2/D28)*(G28+2)</f>
        <v>1105.6466247544201</v>
      </c>
      <c r="D28">
        <f>(K28*$AI$2 + L28*$AJ$2 + J28*$AH$2 + M28*$AK$2 + N28*$AL$2)/1000</f>
        <v>3.0079999999999999E-2</v>
      </c>
      <c r="E28">
        <f t="shared" si="0"/>
        <v>-2792885.6382978726</v>
      </c>
      <c r="F28" t="s">
        <v>91</v>
      </c>
      <c r="G28">
        <f t="shared" si="1"/>
        <v>6</v>
      </c>
      <c r="H28">
        <v>-84.01</v>
      </c>
      <c r="I28" s="1" t="s">
        <v>58</v>
      </c>
      <c r="J28">
        <v>0</v>
      </c>
      <c r="K28">
        <v>6</v>
      </c>
      <c r="L28">
        <v>2</v>
      </c>
      <c r="M28">
        <v>0</v>
      </c>
      <c r="N28">
        <v>0</v>
      </c>
      <c r="O28">
        <v>200</v>
      </c>
      <c r="P28">
        <v>1000</v>
      </c>
      <c r="Q28">
        <v>3500</v>
      </c>
      <c r="R28">
        <v>4.2914249199999999</v>
      </c>
      <c r="S28" s="2">
        <v>-5.5015426999999997E-3</v>
      </c>
      <c r="T28" s="2">
        <v>5.9943828800000003E-5</v>
      </c>
      <c r="U28" s="2">
        <v>-7.0846628500000001E-8</v>
      </c>
      <c r="V28" s="2">
        <v>2.6868577099999999E-11</v>
      </c>
      <c r="W28" s="2">
        <v>-11522.2055</v>
      </c>
      <c r="X28">
        <v>2.6668231599999999</v>
      </c>
      <c r="Y28">
        <v>1.0718814999999999</v>
      </c>
      <c r="Z28">
        <v>2.16852677E-2</v>
      </c>
      <c r="AA28" s="2">
        <v>-1.00256067E-5</v>
      </c>
      <c r="AB28" s="2">
        <v>2.21412001E-9</v>
      </c>
      <c r="AC28" s="2">
        <v>-1.9000289E-13</v>
      </c>
      <c r="AD28" s="2">
        <v>-11426.3932</v>
      </c>
      <c r="AE28">
        <v>15.1156107</v>
      </c>
    </row>
    <row r="29" spans="1:31" x14ac:dyDescent="0.25">
      <c r="A29">
        <v>28</v>
      </c>
      <c r="B29" s="1" t="s">
        <v>33</v>
      </c>
      <c r="C29">
        <f>0.5*($AG$2/D29)*(G29+2)</f>
        <v>1328.7195554379928</v>
      </c>
      <c r="D29">
        <f>(K29*$AI$2 + L29*$AJ$2 + J29*$AH$2 + M29*$AK$2 + N29*$AL$2)/1000</f>
        <v>2.503E-2</v>
      </c>
      <c r="E29">
        <f t="shared" si="0"/>
        <v>7117459.0491410308</v>
      </c>
      <c r="F29" t="s">
        <v>92</v>
      </c>
      <c r="G29">
        <f t="shared" si="1"/>
        <v>6</v>
      </c>
      <c r="H29">
        <v>178.15</v>
      </c>
      <c r="I29" s="1" t="s">
        <v>58</v>
      </c>
      <c r="J29">
        <v>0</v>
      </c>
      <c r="K29">
        <v>1</v>
      </c>
      <c r="L29">
        <v>2</v>
      </c>
      <c r="M29">
        <v>0</v>
      </c>
      <c r="N29">
        <v>0</v>
      </c>
      <c r="O29">
        <v>300</v>
      </c>
      <c r="P29">
        <v>1000</v>
      </c>
      <c r="Q29">
        <v>4000</v>
      </c>
      <c r="R29">
        <v>2.2517214000000001</v>
      </c>
      <c r="S29">
        <v>1.7655021E-2</v>
      </c>
      <c r="T29" s="2">
        <v>-2.3729100999999999E-5</v>
      </c>
      <c r="U29" s="2">
        <v>1.7275759000000001E-8</v>
      </c>
      <c r="V29" s="2">
        <v>-5.0664811000000003E-12</v>
      </c>
      <c r="W29" s="2">
        <v>20059.449000000001</v>
      </c>
      <c r="X29">
        <v>12.490417000000001</v>
      </c>
      <c r="Y29">
        <v>5.6282057999999999</v>
      </c>
      <c r="Z29" s="2">
        <v>4.0853401000000003E-3</v>
      </c>
      <c r="AA29" s="2">
        <v>-1.5934547000000001E-6</v>
      </c>
      <c r="AB29" s="2">
        <v>2.8626051999999999E-10</v>
      </c>
      <c r="AC29" s="2">
        <v>-1.9407831999999999E-14</v>
      </c>
      <c r="AD29" s="2">
        <v>19327.215</v>
      </c>
      <c r="AE29">
        <v>-3.9302595</v>
      </c>
    </row>
    <row r="30" spans="1:31" x14ac:dyDescent="0.25">
      <c r="A30">
        <v>29</v>
      </c>
      <c r="B30" s="1" t="s">
        <v>34</v>
      </c>
      <c r="C30">
        <f>0.5*($AG$2/D30)*(G30+2)</f>
        <v>791.10015396320068</v>
      </c>
      <c r="D30">
        <f>(K30*$AI$2 + L30*$AJ$2 + J30*$AH$2 + M30*$AK$2 + N30*$AL$2)/1000</f>
        <v>4.2040000000000001E-2</v>
      </c>
      <c r="E30">
        <f t="shared" si="0"/>
        <v>-1151760.2283539486</v>
      </c>
      <c r="F30" t="s">
        <v>93</v>
      </c>
      <c r="G30">
        <f t="shared" si="1"/>
        <v>6</v>
      </c>
      <c r="H30">
        <v>-48.42</v>
      </c>
      <c r="I30" s="1" t="s">
        <v>58</v>
      </c>
      <c r="J30">
        <v>1</v>
      </c>
      <c r="K30">
        <v>2</v>
      </c>
      <c r="L30">
        <v>2</v>
      </c>
      <c r="M30">
        <v>0</v>
      </c>
      <c r="N30">
        <v>0</v>
      </c>
      <c r="O30">
        <v>200</v>
      </c>
      <c r="P30">
        <v>1000</v>
      </c>
      <c r="Q30">
        <v>3500</v>
      </c>
      <c r="R30">
        <v>2.1358362999999998</v>
      </c>
      <c r="S30">
        <v>1.8118872099999999E-2</v>
      </c>
      <c r="T30" s="2">
        <v>-1.73947474E-5</v>
      </c>
      <c r="U30" s="2">
        <v>9.34397568E-9</v>
      </c>
      <c r="V30" s="2">
        <v>-2.0145761499999999E-12</v>
      </c>
      <c r="W30">
        <v>-7042.9180399999996</v>
      </c>
      <c r="X30">
        <v>12.215648</v>
      </c>
      <c r="Y30">
        <v>4.5112973199999997</v>
      </c>
      <c r="Z30" s="2">
        <v>9.0035974499999994E-3</v>
      </c>
      <c r="AA30" s="2">
        <v>-4.1693963499999999E-6</v>
      </c>
      <c r="AB30" s="2">
        <v>9.2334588199999996E-10</v>
      </c>
      <c r="AC30" s="2">
        <v>-7.9483820099999996E-14</v>
      </c>
      <c r="AD30">
        <v>-7551.0531099999998</v>
      </c>
      <c r="AE30">
        <v>0.63224720499999998</v>
      </c>
    </row>
    <row r="31" spans="1:31" x14ac:dyDescent="0.25">
      <c r="A31">
        <v>30</v>
      </c>
      <c r="B31" s="1" t="s">
        <v>35</v>
      </c>
      <c r="C31">
        <f>0.5*($AG$2/D31)*(G31+2)</f>
        <v>791.10015396320068</v>
      </c>
      <c r="D31">
        <f>(K31*$AI$2 + L31*$AJ$2 + J31*$AH$2 + M31*$AK$2 + N31*$AL$2)/1000</f>
        <v>4.2040000000000001E-2</v>
      </c>
      <c r="E31">
        <f t="shared" si="0"/>
        <v>2207897.240723121</v>
      </c>
      <c r="F31" t="s">
        <v>94</v>
      </c>
      <c r="G31">
        <f t="shared" si="1"/>
        <v>6</v>
      </c>
      <c r="H31">
        <v>92.82</v>
      </c>
      <c r="I31" s="1" t="s">
        <v>58</v>
      </c>
      <c r="J31">
        <v>1</v>
      </c>
      <c r="K31">
        <v>2</v>
      </c>
      <c r="L31">
        <v>2</v>
      </c>
      <c r="M31">
        <v>0</v>
      </c>
      <c r="N31">
        <v>0</v>
      </c>
      <c r="O31">
        <v>300</v>
      </c>
      <c r="P31">
        <v>1000</v>
      </c>
      <c r="Q31">
        <v>5000</v>
      </c>
      <c r="R31">
        <v>1.2423732999999999</v>
      </c>
      <c r="S31">
        <v>3.1072201000000001E-2</v>
      </c>
      <c r="T31" s="2">
        <v>-5.0866864000000001E-5</v>
      </c>
      <c r="U31" s="2">
        <v>4.3137131000000003E-8</v>
      </c>
      <c r="V31" s="2">
        <v>-1.4014593999999999E-11</v>
      </c>
      <c r="W31">
        <v>8031.6143000000002</v>
      </c>
      <c r="X31">
        <v>13.874319</v>
      </c>
      <c r="Y31">
        <v>5.9238290999999998</v>
      </c>
      <c r="Z31" s="2">
        <v>6.7923599999999999E-3</v>
      </c>
      <c r="AA31" s="2">
        <v>-2.5658564000000001E-6</v>
      </c>
      <c r="AB31" s="2">
        <v>4.4987841E-10</v>
      </c>
      <c r="AC31" s="2">
        <v>-2.9940100999999997E-14</v>
      </c>
      <c r="AD31">
        <v>7264.6260000000002</v>
      </c>
      <c r="AE31">
        <v>-7.6017742000000004</v>
      </c>
    </row>
    <row r="32" spans="1:31" x14ac:dyDescent="0.25">
      <c r="A32">
        <v>31</v>
      </c>
      <c r="B32" s="1" t="s">
        <v>36</v>
      </c>
      <c r="C32">
        <f>0.5*($AG$2/D32)*(G32+2)</f>
        <v>1483.6657063085725</v>
      </c>
      <c r="D32">
        <f>(K32*$AI$2 + L32*$AJ$2 + J32*$AH$2 + M32*$AK$2 + N32*$AL$2)/1000</f>
        <v>1.401E-2</v>
      </c>
      <c r="E32">
        <f t="shared" si="0"/>
        <v>33721627.408993579</v>
      </c>
      <c r="F32" t="s">
        <v>95</v>
      </c>
      <c r="G32">
        <f t="shared" si="1"/>
        <v>3</v>
      </c>
      <c r="H32">
        <v>472.44</v>
      </c>
      <c r="I32" s="1" t="s">
        <v>59</v>
      </c>
      <c r="J32">
        <v>0</v>
      </c>
      <c r="K32">
        <v>0</v>
      </c>
      <c r="L32">
        <v>0</v>
      </c>
      <c r="M32">
        <v>1</v>
      </c>
      <c r="N32">
        <v>0</v>
      </c>
      <c r="O32">
        <v>200</v>
      </c>
      <c r="P32">
        <v>1000</v>
      </c>
      <c r="Q32">
        <v>6000</v>
      </c>
      <c r="R32">
        <v>2.5</v>
      </c>
      <c r="S32">
        <v>0</v>
      </c>
      <c r="T32">
        <v>0</v>
      </c>
      <c r="U32">
        <v>0</v>
      </c>
      <c r="V32">
        <v>0</v>
      </c>
      <c r="W32" s="2">
        <v>56104.637000000002</v>
      </c>
      <c r="X32">
        <v>4.1939086999999997</v>
      </c>
      <c r="Y32">
        <v>2.4159429000000001</v>
      </c>
      <c r="Z32" s="2">
        <v>1.7489065000000001E-4</v>
      </c>
      <c r="AA32" s="2">
        <v>-1.1902368999999999E-7</v>
      </c>
      <c r="AB32" s="2">
        <v>3.0226244999999999E-11</v>
      </c>
      <c r="AC32" s="2">
        <v>-2.0360982E-15</v>
      </c>
      <c r="AD32" s="2">
        <v>56133.773000000001</v>
      </c>
      <c r="AE32">
        <v>4.6496095999999998</v>
      </c>
    </row>
    <row r="33" spans="1:31" x14ac:dyDescent="0.25">
      <c r="A33">
        <v>32</v>
      </c>
      <c r="B33" s="1" t="s">
        <v>37</v>
      </c>
      <c r="C33">
        <f>0.5*($AG$2/D33)*(G33+2)</f>
        <v>1937.4580002354419</v>
      </c>
      <c r="D33">
        <f>(K33*$AI$2 + L33*$AJ$2 + J33*$AH$2 + M33*$AK$2 + N33*$AL$2)/1000</f>
        <v>1.502E-2</v>
      </c>
      <c r="E33">
        <f t="shared" si="0"/>
        <v>23887483.355525963</v>
      </c>
      <c r="F33" t="s">
        <v>96</v>
      </c>
      <c r="G33">
        <f t="shared" si="1"/>
        <v>5</v>
      </c>
      <c r="H33">
        <v>358.79</v>
      </c>
      <c r="I33" s="1" t="s">
        <v>61</v>
      </c>
      <c r="J33">
        <v>0</v>
      </c>
      <c r="K33">
        <v>1</v>
      </c>
      <c r="L33">
        <v>0</v>
      </c>
      <c r="M33">
        <v>1</v>
      </c>
      <c r="N33">
        <v>0</v>
      </c>
      <c r="O33">
        <v>200</v>
      </c>
      <c r="P33">
        <v>1000</v>
      </c>
      <c r="Q33">
        <v>6000</v>
      </c>
      <c r="R33">
        <v>3.4929085</v>
      </c>
      <c r="S33" s="2">
        <v>3.1179198E-4</v>
      </c>
      <c r="T33" s="2">
        <v>-1.4890484000000001E-6</v>
      </c>
      <c r="U33" s="2">
        <v>2.4816441999999998E-9</v>
      </c>
      <c r="V33" s="2">
        <v>-1.0356967E-12</v>
      </c>
      <c r="W33" s="2">
        <v>41880.629000000001</v>
      </c>
      <c r="X33">
        <v>1.8483278000000001</v>
      </c>
      <c r="Y33">
        <v>2.7836927999999999</v>
      </c>
      <c r="Z33" s="2">
        <v>1.329843E-3</v>
      </c>
      <c r="AA33" s="2">
        <v>-4.2478046999999998E-7</v>
      </c>
      <c r="AB33" s="2">
        <v>7.8348501E-11</v>
      </c>
      <c r="AC33" s="2">
        <v>-5.5044470000000003E-15</v>
      </c>
      <c r="AD33" s="2">
        <v>42120.847999999998</v>
      </c>
      <c r="AE33">
        <v>5.7407798999999997</v>
      </c>
    </row>
    <row r="34" spans="1:31" x14ac:dyDescent="0.25">
      <c r="A34">
        <v>33</v>
      </c>
      <c r="B34" s="1" t="s">
        <v>38</v>
      </c>
      <c r="C34">
        <f>0.5*($AG$2/D34)*(G34+2)</f>
        <v>2074.7255441430411</v>
      </c>
      <c r="D34">
        <f>(K34*$AI$2 + L34*$AJ$2 + J34*$AH$2 + M34*$AK$2 + N34*$AL$2)/1000</f>
        <v>1.6030000000000003E-2</v>
      </c>
      <c r="E34">
        <f t="shared" ref="E34:E65" si="2">(H34*1000)/D34</f>
        <v>11605115.408608856</v>
      </c>
      <c r="F34" t="s">
        <v>97</v>
      </c>
      <c r="G34">
        <f t="shared" ref="G34:G54" si="3">IF(I34="atomic",3,IF(I34="linear",5,6))</f>
        <v>6</v>
      </c>
      <c r="H34">
        <v>186.03</v>
      </c>
      <c r="I34" s="1" t="s">
        <v>58</v>
      </c>
      <c r="J34">
        <v>0</v>
      </c>
      <c r="K34">
        <v>2</v>
      </c>
      <c r="L34">
        <v>0</v>
      </c>
      <c r="M34">
        <v>1</v>
      </c>
      <c r="N34">
        <v>0</v>
      </c>
      <c r="O34">
        <v>200</v>
      </c>
      <c r="P34">
        <v>1000</v>
      </c>
      <c r="Q34">
        <v>6000</v>
      </c>
      <c r="R34">
        <v>4.2040028999999999</v>
      </c>
      <c r="S34" s="2">
        <v>-2.1061385000000002E-3</v>
      </c>
      <c r="T34" s="2">
        <v>7.1068348000000003E-6</v>
      </c>
      <c r="U34" s="2">
        <v>-5.6115197E-9</v>
      </c>
      <c r="V34" s="2">
        <v>1.6440717000000001E-12</v>
      </c>
      <c r="W34" s="2">
        <v>21885.91</v>
      </c>
      <c r="X34">
        <v>-0.14184247999999999</v>
      </c>
      <c r="Y34">
        <v>2.8347421000000002</v>
      </c>
      <c r="Z34" s="2">
        <v>3.2073081999999999E-3</v>
      </c>
      <c r="AA34" s="2">
        <v>-9.3390804000000001E-7</v>
      </c>
      <c r="AB34" s="2">
        <v>1.3702952999999999E-10</v>
      </c>
      <c r="AC34" s="2">
        <v>-7.9206144000000007E-15</v>
      </c>
      <c r="AD34" s="2">
        <v>22171.956999999999</v>
      </c>
      <c r="AE34">
        <v>6.5204162999999999</v>
      </c>
    </row>
    <row r="35" spans="1:31" x14ac:dyDescent="0.25">
      <c r="A35">
        <v>34</v>
      </c>
      <c r="B35" s="1" t="s">
        <v>39</v>
      </c>
      <c r="C35">
        <f>0.5*($AG$2/D35)*(G35+2)</f>
        <v>1951.7517882988825</v>
      </c>
      <c r="D35">
        <f>(K35*$AI$2 + L35*$AJ$2 + J35*$AH$2 + M35*$AK$2 + N35*$AL$2)/1000</f>
        <v>1.704E-2</v>
      </c>
      <c r="E35">
        <f t="shared" si="2"/>
        <v>-2673474.1784037561</v>
      </c>
      <c r="F35" t="s">
        <v>98</v>
      </c>
      <c r="G35">
        <f t="shared" si="3"/>
        <v>6</v>
      </c>
      <c r="H35">
        <v>-45.555999999999997</v>
      </c>
      <c r="I35" s="1" t="s">
        <v>58</v>
      </c>
      <c r="J35">
        <v>0</v>
      </c>
      <c r="K35">
        <v>3</v>
      </c>
      <c r="L35">
        <v>0</v>
      </c>
      <c r="M35">
        <v>1</v>
      </c>
      <c r="N35">
        <v>0</v>
      </c>
      <c r="O35">
        <v>200</v>
      </c>
      <c r="P35">
        <v>1000</v>
      </c>
      <c r="Q35">
        <v>6000</v>
      </c>
      <c r="R35">
        <v>4.2860274</v>
      </c>
      <c r="S35" s="2">
        <v>-4.6605229999999997E-3</v>
      </c>
      <c r="T35" s="2">
        <v>2.1718513000000001E-5</v>
      </c>
      <c r="U35" s="2">
        <v>-2.2808887E-8</v>
      </c>
      <c r="V35" s="2">
        <v>8.2638045999999998E-12</v>
      </c>
      <c r="W35">
        <v>-6741.7285000000002</v>
      </c>
      <c r="X35">
        <v>-0.62537277000000002</v>
      </c>
      <c r="Y35">
        <v>2.6344520999999999</v>
      </c>
      <c r="Z35" s="2">
        <v>5.6662559999999997E-3</v>
      </c>
      <c r="AA35" s="2">
        <v>-1.7278676E-6</v>
      </c>
      <c r="AB35" s="2">
        <v>2.3867161E-10</v>
      </c>
      <c r="AC35" s="2">
        <v>-1.2578785999999999E-14</v>
      </c>
      <c r="AD35">
        <v>-6544.6958000000004</v>
      </c>
      <c r="AE35">
        <v>6.5662928000000003</v>
      </c>
    </row>
    <row r="36" spans="1:31" x14ac:dyDescent="0.25">
      <c r="A36">
        <v>35</v>
      </c>
      <c r="B36" s="1" t="s">
        <v>40</v>
      </c>
      <c r="C36">
        <f>0.5*($AG$2/D36)*(G36+2)</f>
        <v>1145.6372880679628</v>
      </c>
      <c r="D36">
        <f>(K36*$AI$2 + L36*$AJ$2 + J36*$AH$2 + M36*$AK$2 + N36*$AL$2)/1000</f>
        <v>2.903E-2</v>
      </c>
      <c r="E36">
        <f t="shared" si="2"/>
        <v>8585256.6310713049</v>
      </c>
      <c r="F36" t="s">
        <v>99</v>
      </c>
      <c r="G36">
        <f t="shared" si="3"/>
        <v>6</v>
      </c>
      <c r="H36">
        <v>249.23</v>
      </c>
      <c r="I36" s="1" t="s">
        <v>58</v>
      </c>
      <c r="J36">
        <v>0</v>
      </c>
      <c r="K36">
        <v>1</v>
      </c>
      <c r="L36">
        <v>0</v>
      </c>
      <c r="M36">
        <v>2</v>
      </c>
      <c r="N36">
        <v>0</v>
      </c>
      <c r="O36">
        <v>200</v>
      </c>
      <c r="P36">
        <v>1000</v>
      </c>
      <c r="Q36">
        <v>6000</v>
      </c>
      <c r="R36">
        <v>4.3446927000000004</v>
      </c>
      <c r="S36" s="2">
        <v>-4.8497072E-3</v>
      </c>
      <c r="T36" s="2">
        <v>2.0059459000000001E-5</v>
      </c>
      <c r="U36" s="2">
        <v>-2.1726464000000001E-8</v>
      </c>
      <c r="V36" s="2">
        <v>7.9469539E-12</v>
      </c>
      <c r="W36" s="2">
        <v>28791.973000000002</v>
      </c>
      <c r="X36">
        <v>2.9779409999999999</v>
      </c>
      <c r="Y36">
        <v>3.7667543999999999</v>
      </c>
      <c r="Z36" s="2">
        <v>2.8915082000000002E-3</v>
      </c>
      <c r="AA36" s="2">
        <v>-1.0416619999999999E-6</v>
      </c>
      <c r="AB36" s="2">
        <v>1.6842593999999999E-10</v>
      </c>
      <c r="AC36" s="2">
        <v>-1.0091896E-14</v>
      </c>
      <c r="AD36" s="2">
        <v>28650.697</v>
      </c>
      <c r="AE36">
        <v>4.4705066999999996</v>
      </c>
    </row>
    <row r="37" spans="1:31" x14ac:dyDescent="0.25">
      <c r="A37">
        <v>36</v>
      </c>
      <c r="B37" s="1" t="s">
        <v>41</v>
      </c>
      <c r="C37">
        <f>0.5*($AG$2/D37)*(G37+2)</f>
        <v>969.6974063157727</v>
      </c>
      <c r="D37">
        <f>(K37*$AI$2 + L37*$AJ$2 + J37*$AH$2 + M37*$AK$2 + N37*$AL$2)/1000</f>
        <v>3.0009999999999998E-2</v>
      </c>
      <c r="E37">
        <f t="shared" si="2"/>
        <v>3037087.6374541819</v>
      </c>
      <c r="F37" t="s">
        <v>100</v>
      </c>
      <c r="G37">
        <f t="shared" si="3"/>
        <v>5</v>
      </c>
      <c r="H37">
        <v>91.143000000000001</v>
      </c>
      <c r="I37" s="1" t="s">
        <v>61</v>
      </c>
      <c r="J37">
        <v>1</v>
      </c>
      <c r="K37">
        <v>0</v>
      </c>
      <c r="L37">
        <v>0</v>
      </c>
      <c r="M37">
        <v>1</v>
      </c>
      <c r="N37">
        <v>0</v>
      </c>
      <c r="O37">
        <v>200</v>
      </c>
      <c r="P37">
        <v>1000</v>
      </c>
      <c r="Q37">
        <v>6000</v>
      </c>
      <c r="R37">
        <v>4.2184762999999998</v>
      </c>
      <c r="S37" s="2">
        <v>-4.6389760000000004E-3</v>
      </c>
      <c r="T37" s="2">
        <v>1.1041022E-5</v>
      </c>
      <c r="U37" s="2">
        <v>-9.3361354000000002E-9</v>
      </c>
      <c r="V37" s="2">
        <v>2.8035769999999999E-12</v>
      </c>
      <c r="W37">
        <v>9844.6229999999996</v>
      </c>
      <c r="X37">
        <v>2.2808464000000002</v>
      </c>
      <c r="Y37">
        <v>3.2606055999999999</v>
      </c>
      <c r="Z37" s="2">
        <v>1.1911043E-3</v>
      </c>
      <c r="AA37" s="2">
        <v>-4.2917048000000002E-7</v>
      </c>
      <c r="AB37" s="2">
        <v>6.9457669000000003E-11</v>
      </c>
      <c r="AC37" s="2">
        <v>-4.0336098999999997E-15</v>
      </c>
      <c r="AD37">
        <v>9920.9745999999996</v>
      </c>
      <c r="AE37">
        <v>6.3693027000000004</v>
      </c>
    </row>
    <row r="38" spans="1:31" x14ac:dyDescent="0.25">
      <c r="A38">
        <v>37</v>
      </c>
      <c r="B38" s="1" t="s">
        <v>42</v>
      </c>
      <c r="C38">
        <f>0.5*($AG$2/D38)*(G38+2)</f>
        <v>722.83961035889945</v>
      </c>
      <c r="D38">
        <f>(K38*$AI$2 + L38*$AJ$2 + J38*$AH$2 + M38*$AK$2 + N38*$AL$2)/1000</f>
        <v>4.6009999999999995E-2</v>
      </c>
      <c r="E38">
        <f t="shared" si="2"/>
        <v>740512.93197131064</v>
      </c>
      <c r="F38" t="s">
        <v>101</v>
      </c>
      <c r="G38">
        <f t="shared" si="3"/>
        <v>6</v>
      </c>
      <c r="H38">
        <v>34.070999999999998</v>
      </c>
      <c r="I38" s="1" t="s">
        <v>58</v>
      </c>
      <c r="J38">
        <v>2</v>
      </c>
      <c r="K38">
        <v>0</v>
      </c>
      <c r="L38">
        <v>0</v>
      </c>
      <c r="M38">
        <v>1</v>
      </c>
      <c r="N38">
        <v>0</v>
      </c>
      <c r="O38">
        <v>200</v>
      </c>
      <c r="P38">
        <v>1000</v>
      </c>
      <c r="Q38">
        <v>6000</v>
      </c>
      <c r="R38">
        <v>3.9440312</v>
      </c>
      <c r="S38" s="2">
        <v>-1.585429E-3</v>
      </c>
      <c r="T38" s="2">
        <v>1.6657812000000001E-5</v>
      </c>
      <c r="U38" s="2">
        <v>-2.0475426E-8</v>
      </c>
      <c r="V38" s="2">
        <v>7.8350563999999999E-12</v>
      </c>
      <c r="W38">
        <v>2896.6179000000002</v>
      </c>
      <c r="X38">
        <v>6.3119917000000001</v>
      </c>
      <c r="Y38">
        <v>4.8847541999999997</v>
      </c>
      <c r="Z38" s="2">
        <v>2.1723955999999999E-3</v>
      </c>
      <c r="AA38" s="2">
        <v>-8.2806905999999995E-7</v>
      </c>
      <c r="AB38" s="2">
        <v>1.574751E-10</v>
      </c>
      <c r="AC38" s="2">
        <v>-1.0510895000000001E-14</v>
      </c>
      <c r="AD38">
        <v>2316.4983000000002</v>
      </c>
      <c r="AE38">
        <v>-0.11741695000000001</v>
      </c>
    </row>
    <row r="39" spans="1:31" x14ac:dyDescent="0.25">
      <c r="A39">
        <v>38</v>
      </c>
      <c r="B39" s="1" t="s">
        <v>43</v>
      </c>
      <c r="C39">
        <f>0.5*($AG$2/D39)*(G39+2)</f>
        <v>661.07721861736354</v>
      </c>
      <c r="D39">
        <f>(K39*$AI$2 + L39*$AJ$2 + J39*$AH$2 + M39*$AK$2 + N39*$AL$2)/1000</f>
        <v>4.4019999999999997E-2</v>
      </c>
      <c r="E39">
        <f t="shared" si="2"/>
        <v>1876260.7905497502</v>
      </c>
      <c r="F39" t="s">
        <v>102</v>
      </c>
      <c r="G39">
        <f t="shared" si="3"/>
        <v>5</v>
      </c>
      <c r="H39">
        <v>82.593000000000004</v>
      </c>
      <c r="I39" s="1" t="s">
        <v>61</v>
      </c>
      <c r="J39">
        <v>1</v>
      </c>
      <c r="K39">
        <v>0</v>
      </c>
      <c r="L39">
        <v>0</v>
      </c>
      <c r="M39">
        <v>2</v>
      </c>
      <c r="N39">
        <v>0</v>
      </c>
      <c r="O39">
        <v>200</v>
      </c>
      <c r="P39">
        <v>1000</v>
      </c>
      <c r="Q39">
        <v>6000</v>
      </c>
      <c r="R39">
        <v>2.2571501999999999</v>
      </c>
      <c r="S39">
        <v>1.1304728E-2</v>
      </c>
      <c r="T39" s="2">
        <v>-1.3671318999999999E-5</v>
      </c>
      <c r="U39" s="2">
        <v>9.6819806000000007E-9</v>
      </c>
      <c r="V39" s="2">
        <v>-2.9307182E-12</v>
      </c>
      <c r="W39">
        <v>8741.7744000000002</v>
      </c>
      <c r="X39">
        <v>10.757992</v>
      </c>
      <c r="Y39">
        <v>4.8230728999999997</v>
      </c>
      <c r="Z39" s="2">
        <v>2.6270250999999999E-3</v>
      </c>
      <c r="AA39" s="2">
        <v>-9.5850873999999995E-7</v>
      </c>
      <c r="AB39" s="2">
        <v>1.6000711999999999E-10</v>
      </c>
      <c r="AC39" s="2">
        <v>-9.7752302999999992E-15</v>
      </c>
      <c r="AD39">
        <v>8073.4048000000003</v>
      </c>
      <c r="AE39">
        <v>-2.2017207000000001</v>
      </c>
    </row>
    <row r="40" spans="1:31" x14ac:dyDescent="0.25">
      <c r="A40">
        <v>39</v>
      </c>
      <c r="B40" s="1" t="s">
        <v>44</v>
      </c>
      <c r="C40">
        <f>0.5*($AG$2/D40)*(G40+2)</f>
        <v>1072.1421815800436</v>
      </c>
      <c r="D40">
        <f>(K40*$AI$2 + L40*$AJ$2 + J40*$AH$2 + M40*$AK$2 + N40*$AL$2)/1000</f>
        <v>3.1020000000000002E-2</v>
      </c>
      <c r="E40">
        <f t="shared" si="2"/>
        <v>3448742.7466150867</v>
      </c>
      <c r="F40" t="s">
        <v>103</v>
      </c>
      <c r="G40">
        <f t="shared" si="3"/>
        <v>6</v>
      </c>
      <c r="H40">
        <v>106.98</v>
      </c>
      <c r="I40" s="1" t="s">
        <v>58</v>
      </c>
      <c r="J40">
        <v>1</v>
      </c>
      <c r="K40">
        <v>1</v>
      </c>
      <c r="L40">
        <v>0</v>
      </c>
      <c r="M40">
        <v>1</v>
      </c>
      <c r="N40">
        <v>0</v>
      </c>
      <c r="O40">
        <v>200</v>
      </c>
      <c r="P40">
        <v>1000</v>
      </c>
      <c r="Q40">
        <v>6000</v>
      </c>
      <c r="R40">
        <v>4.5334915999999996</v>
      </c>
      <c r="S40" s="2">
        <v>-5.6696170999999997E-3</v>
      </c>
      <c r="T40" s="2">
        <v>1.8473207E-5</v>
      </c>
      <c r="U40" s="2">
        <v>-1.7137094E-8</v>
      </c>
      <c r="V40" s="2">
        <v>5.5454573000000001E-12</v>
      </c>
      <c r="W40" s="2">
        <v>11548.297</v>
      </c>
      <c r="X40">
        <v>1.7498416999999999</v>
      </c>
      <c r="Y40">
        <v>2.9792508999999998</v>
      </c>
      <c r="Z40" s="2">
        <v>3.4944059000000002E-3</v>
      </c>
      <c r="AA40" s="2">
        <v>-7.8549778000000003E-7</v>
      </c>
      <c r="AB40" s="2">
        <v>5.7479594000000003E-11</v>
      </c>
      <c r="AC40" s="2">
        <v>-1.9335916E-16</v>
      </c>
      <c r="AD40" s="2">
        <v>11750.582</v>
      </c>
      <c r="AE40">
        <v>8.6063728000000008</v>
      </c>
    </row>
    <row r="41" spans="1:31" x14ac:dyDescent="0.25">
      <c r="A41">
        <v>40</v>
      </c>
      <c r="B41" s="1" t="s">
        <v>45</v>
      </c>
      <c r="C41">
        <f>0.5*($AG$2/D41)*(G41+2)</f>
        <v>1118.3942799206895</v>
      </c>
      <c r="D41">
        <f>(K41*$AI$2 + L41*$AJ$2 + J41*$AH$2 + M41*$AK$2 + N41*$AL$2)/1000</f>
        <v>2.6019999999999998E-2</v>
      </c>
      <c r="E41">
        <f t="shared" si="2"/>
        <v>16910837.817063797</v>
      </c>
      <c r="F41" t="s">
        <v>104</v>
      </c>
      <c r="G41">
        <f t="shared" si="3"/>
        <v>5</v>
      </c>
      <c r="H41">
        <v>440.02</v>
      </c>
      <c r="I41" s="1" t="s">
        <v>61</v>
      </c>
      <c r="J41">
        <v>0</v>
      </c>
      <c r="K41">
        <v>0</v>
      </c>
      <c r="L41">
        <v>1</v>
      </c>
      <c r="M41">
        <v>1</v>
      </c>
      <c r="N41">
        <v>0</v>
      </c>
      <c r="O41">
        <v>200</v>
      </c>
      <c r="P41">
        <v>1000</v>
      </c>
      <c r="Q41">
        <v>6000</v>
      </c>
      <c r="R41">
        <v>3.6129351000000001</v>
      </c>
      <c r="S41" s="2">
        <v>-9.5551326999999996E-4</v>
      </c>
      <c r="T41" s="2">
        <v>2.1442977000000001E-6</v>
      </c>
      <c r="U41" s="2">
        <v>-3.1516322999999999E-10</v>
      </c>
      <c r="V41" s="2">
        <v>-4.6430355999999997E-13</v>
      </c>
      <c r="W41" s="2">
        <v>51708.34</v>
      </c>
      <c r="X41">
        <v>3.9804995000000001</v>
      </c>
      <c r="Y41">
        <v>3.7459804999999999</v>
      </c>
      <c r="Z41" s="2">
        <v>4.3450774999999999E-5</v>
      </c>
      <c r="AA41" s="2">
        <v>2.9705983999999999E-7</v>
      </c>
      <c r="AB41" s="2">
        <v>-6.8651805999999999E-11</v>
      </c>
      <c r="AC41" s="2">
        <v>4.4134173000000003E-15</v>
      </c>
      <c r="AD41" s="2">
        <v>51536.188000000002</v>
      </c>
      <c r="AE41">
        <v>2.7867601</v>
      </c>
    </row>
    <row r="42" spans="1:31" x14ac:dyDescent="0.25">
      <c r="A42">
        <v>41</v>
      </c>
      <c r="B42" s="1" t="s">
        <v>6</v>
      </c>
      <c r="C42">
        <f>0.5*($AG$2/D42)*(G42+2)</f>
        <v>1076.604482557763</v>
      </c>
      <c r="D42">
        <f>(K42*$AI$2 + L42*$AJ$2 + J42*$AH$2 + M42*$AK$2 + N42*$AL$2)/1000</f>
        <v>2.7030000000000002E-2</v>
      </c>
      <c r="E42">
        <f t="shared" si="2"/>
        <v>4783462.8190898998</v>
      </c>
      <c r="F42" t="s">
        <v>105</v>
      </c>
      <c r="G42">
        <f t="shared" si="3"/>
        <v>5</v>
      </c>
      <c r="H42">
        <v>129.297</v>
      </c>
      <c r="I42" s="1" t="s">
        <v>61</v>
      </c>
      <c r="J42">
        <v>0</v>
      </c>
      <c r="K42">
        <v>1</v>
      </c>
      <c r="L42">
        <v>1</v>
      </c>
      <c r="M42">
        <v>1</v>
      </c>
      <c r="N42">
        <v>0</v>
      </c>
      <c r="O42">
        <v>200</v>
      </c>
      <c r="P42">
        <v>1000</v>
      </c>
      <c r="Q42">
        <v>6000</v>
      </c>
      <c r="R42">
        <v>2.2589885999999999</v>
      </c>
      <c r="S42">
        <v>1.005117E-2</v>
      </c>
      <c r="T42" s="2">
        <v>-1.3351763E-5</v>
      </c>
      <c r="U42" s="2">
        <v>1.0092349000000001E-8</v>
      </c>
      <c r="V42" s="2">
        <v>-3.0089027999999998E-12</v>
      </c>
      <c r="W42" s="2">
        <v>14712.633</v>
      </c>
      <c r="X42">
        <v>8.9164419000000006</v>
      </c>
      <c r="Y42">
        <v>3.8022391999999998</v>
      </c>
      <c r="Z42" s="2">
        <v>3.1464228000000001E-3</v>
      </c>
      <c r="AA42" s="2">
        <v>-1.0632185E-6</v>
      </c>
      <c r="AB42" s="2">
        <v>1.6619757000000001E-10</v>
      </c>
      <c r="AC42" s="2">
        <v>-9.7997569999999995E-15</v>
      </c>
      <c r="AD42" s="2">
        <v>14407.291999999999</v>
      </c>
      <c r="AE42">
        <v>1.5754600999999999</v>
      </c>
    </row>
    <row r="43" spans="1:31" x14ac:dyDescent="0.25">
      <c r="A43">
        <v>42</v>
      </c>
      <c r="B43" s="1" t="s">
        <v>46</v>
      </c>
      <c r="C43">
        <f>0.5*($AG$2/D43)*(G43+2)</f>
        <v>1186.0859654997489</v>
      </c>
      <c r="D43">
        <f>(K43*$AI$2 + L43*$AJ$2 + J43*$AH$2 + M43*$AK$2 + N43*$AL$2)/1000</f>
        <v>2.8039999999999999E-2</v>
      </c>
      <c r="E43">
        <f t="shared" si="2"/>
        <v>8502853.0670470763</v>
      </c>
      <c r="F43" t="s">
        <v>106</v>
      </c>
      <c r="G43">
        <f t="shared" si="3"/>
        <v>6</v>
      </c>
      <c r="H43">
        <v>238.42</v>
      </c>
      <c r="I43" s="1" t="s">
        <v>58</v>
      </c>
      <c r="J43">
        <v>0</v>
      </c>
      <c r="K43">
        <v>2</v>
      </c>
      <c r="L43">
        <v>1</v>
      </c>
      <c r="M43">
        <v>1</v>
      </c>
      <c r="N43">
        <v>0</v>
      </c>
      <c r="O43">
        <v>300</v>
      </c>
      <c r="P43">
        <v>1000</v>
      </c>
      <c r="Q43">
        <v>4000</v>
      </c>
      <c r="R43">
        <v>2.851661</v>
      </c>
      <c r="S43" s="2">
        <v>5.6952330999999997E-3</v>
      </c>
      <c r="T43" s="2">
        <v>1.07114E-6</v>
      </c>
      <c r="U43" s="2">
        <v>-1.6226120000000001E-9</v>
      </c>
      <c r="V43" s="2">
        <v>-2.3511080999999999E-13</v>
      </c>
      <c r="W43" s="2">
        <v>28637.82</v>
      </c>
      <c r="X43">
        <v>8.9927510999999996</v>
      </c>
      <c r="Y43">
        <v>5.2097030000000002</v>
      </c>
      <c r="Z43" s="2">
        <v>2.9692910999999998E-3</v>
      </c>
      <c r="AA43" s="2">
        <v>-2.8555890999999999E-7</v>
      </c>
      <c r="AB43" s="2">
        <v>-1.6355500000000001E-10</v>
      </c>
      <c r="AC43" s="2">
        <v>3.0432588999999997E-14</v>
      </c>
      <c r="AD43" s="2">
        <v>27677.109</v>
      </c>
      <c r="AE43">
        <v>-4.4444780000000002</v>
      </c>
    </row>
    <row r="44" spans="1:31" x14ac:dyDescent="0.25">
      <c r="A44">
        <v>43</v>
      </c>
      <c r="B44" s="1" t="s">
        <v>47</v>
      </c>
      <c r="C44">
        <f>0.5*($AG$2/D44)*(G44+2)</f>
        <v>810.37647350421435</v>
      </c>
      <c r="D44">
        <f>(K44*$AI$2 + L44*$AJ$2 + J44*$AH$2 + M44*$AK$2 + N44*$AL$2)/1000</f>
        <v>4.104E-2</v>
      </c>
      <c r="E44">
        <f t="shared" si="2"/>
        <v>11335526.315789474</v>
      </c>
      <c r="F44" t="s">
        <v>107</v>
      </c>
      <c r="G44">
        <f t="shared" si="3"/>
        <v>6</v>
      </c>
      <c r="H44">
        <v>465.21</v>
      </c>
      <c r="I44" s="1" t="s">
        <v>58</v>
      </c>
      <c r="J44">
        <v>0</v>
      </c>
      <c r="K44">
        <v>1</v>
      </c>
      <c r="L44">
        <v>1</v>
      </c>
      <c r="M44">
        <v>2</v>
      </c>
      <c r="N44">
        <v>0</v>
      </c>
      <c r="O44">
        <v>300</v>
      </c>
      <c r="P44">
        <v>1000</v>
      </c>
      <c r="Q44">
        <v>5000</v>
      </c>
      <c r="R44">
        <v>2.5243194</v>
      </c>
      <c r="S44">
        <v>1.5960618999999999E-2</v>
      </c>
      <c r="T44" s="2">
        <v>-1.8816353999999999E-5</v>
      </c>
      <c r="U44" s="2">
        <v>1.2125539999999999E-8</v>
      </c>
      <c r="V44" s="2">
        <v>-3.2357378E-12</v>
      </c>
      <c r="W44" s="2">
        <v>54261.983999999997</v>
      </c>
      <c r="X44">
        <v>11.67587</v>
      </c>
      <c r="Y44">
        <v>5.8946361999999999</v>
      </c>
      <c r="Z44" s="2">
        <v>3.9895959000000002E-3</v>
      </c>
      <c r="AA44" s="2">
        <v>-1.598238E-6</v>
      </c>
      <c r="AB44" s="2">
        <v>2.9249395000000001E-10</v>
      </c>
      <c r="AC44" s="2">
        <v>-2.0094686000000001E-14</v>
      </c>
      <c r="AD44" s="2">
        <v>53452.940999999999</v>
      </c>
      <c r="AE44">
        <v>-5.1030502000000002</v>
      </c>
    </row>
    <row r="45" spans="1:31" x14ac:dyDescent="0.25">
      <c r="A45">
        <v>44</v>
      </c>
      <c r="B45" s="1" t="s">
        <v>48</v>
      </c>
      <c r="C45">
        <f>0.5*($AG$2/D45)*(G45+2)</f>
        <v>772.89915111812593</v>
      </c>
      <c r="D45">
        <f>(K45*$AI$2 + L45*$AJ$2 + J45*$AH$2 + M45*$AK$2 + N45*$AL$2)/1000</f>
        <v>4.3029999999999999E-2</v>
      </c>
      <c r="E45">
        <f t="shared" si="2"/>
        <v>3933767.1392052057</v>
      </c>
      <c r="F45" t="s">
        <v>108</v>
      </c>
      <c r="G45">
        <f t="shared" si="3"/>
        <v>6</v>
      </c>
      <c r="H45">
        <v>169.27</v>
      </c>
      <c r="I45" s="1" t="s">
        <v>58</v>
      </c>
      <c r="J45">
        <v>1</v>
      </c>
      <c r="K45">
        <v>1</v>
      </c>
      <c r="L45">
        <v>1</v>
      </c>
      <c r="M45">
        <v>1</v>
      </c>
      <c r="N45">
        <v>0</v>
      </c>
      <c r="O45">
        <v>300</v>
      </c>
      <c r="P45">
        <v>1382</v>
      </c>
      <c r="Q45">
        <v>5000</v>
      </c>
      <c r="R45">
        <v>2.6472798900000001</v>
      </c>
      <c r="S45">
        <v>1.27505342E-2</v>
      </c>
      <c r="T45" s="2">
        <v>-1.0479423599999999E-5</v>
      </c>
      <c r="U45" s="2">
        <v>4.4143283600000001E-9</v>
      </c>
      <c r="V45" s="2">
        <v>-7.5752146600000001E-13</v>
      </c>
      <c r="W45" s="2">
        <v>19299.0252</v>
      </c>
      <c r="X45">
        <v>10.733297200000001</v>
      </c>
      <c r="Y45">
        <v>6.5986045600000001</v>
      </c>
      <c r="Z45" s="2">
        <v>3.02778626E-3</v>
      </c>
      <c r="AA45" s="2">
        <v>-1.0770434599999999E-6</v>
      </c>
      <c r="AB45" s="2">
        <v>1.71666528E-10</v>
      </c>
      <c r="AC45" s="2">
        <v>-1.0143939100000001E-14</v>
      </c>
      <c r="AD45" s="2">
        <v>17966.133900000001</v>
      </c>
      <c r="AE45">
        <v>-10.330659900000001</v>
      </c>
    </row>
    <row r="46" spans="1:31" x14ac:dyDescent="0.25">
      <c r="A46">
        <v>45</v>
      </c>
      <c r="B46" s="1" t="s">
        <v>49</v>
      </c>
      <c r="C46">
        <f>0.5*($AG$2/D46)*(G46+2)</f>
        <v>772.89915111812593</v>
      </c>
      <c r="D46">
        <f>(K46*$AI$2 + L46*$AJ$2 + J46*$AH$2 + M46*$AK$2 + N46*$AL$2)/1000</f>
        <v>4.3029999999999999E-2</v>
      </c>
      <c r="E46">
        <f t="shared" si="2"/>
        <v>-349291.19219149434</v>
      </c>
      <c r="F46" t="s">
        <v>109</v>
      </c>
      <c r="G46">
        <f t="shared" si="3"/>
        <v>6</v>
      </c>
      <c r="H46">
        <v>-15.03</v>
      </c>
      <c r="I46" s="1" t="s">
        <v>58</v>
      </c>
      <c r="J46">
        <v>1</v>
      </c>
      <c r="K46">
        <v>1</v>
      </c>
      <c r="L46">
        <v>1</v>
      </c>
      <c r="M46">
        <v>1</v>
      </c>
      <c r="N46">
        <v>0</v>
      </c>
      <c r="O46">
        <v>300</v>
      </c>
      <c r="P46">
        <v>1368</v>
      </c>
      <c r="Q46">
        <v>5000</v>
      </c>
      <c r="R46">
        <v>3.7860495200000002</v>
      </c>
      <c r="S46" s="2">
        <v>6.8866792199999997E-3</v>
      </c>
      <c r="T46" s="2">
        <v>-3.2148786399999999E-6</v>
      </c>
      <c r="U46" s="2">
        <v>5.1719576699999997E-10</v>
      </c>
      <c r="V46" s="2">
        <v>1.19360788E-14</v>
      </c>
      <c r="W46">
        <v>-2826.9839999999999</v>
      </c>
      <c r="X46">
        <v>5.6329216200000003</v>
      </c>
      <c r="Y46">
        <v>5.8978488499999999</v>
      </c>
      <c r="Z46" s="2">
        <v>3.1678939299999999E-3</v>
      </c>
      <c r="AA46" s="2">
        <v>-1.11801064E-6</v>
      </c>
      <c r="AB46" s="2">
        <v>1.7724314400000001E-10</v>
      </c>
      <c r="AC46" s="2">
        <v>-1.0433917699999999E-14</v>
      </c>
      <c r="AD46">
        <v>-3706.5333099999998</v>
      </c>
      <c r="AE46">
        <v>-6.18167825</v>
      </c>
    </row>
    <row r="47" spans="1:31" x14ac:dyDescent="0.25">
      <c r="A47">
        <v>46</v>
      </c>
      <c r="B47" s="1" t="s">
        <v>50</v>
      </c>
      <c r="C47">
        <f>0.5*($AG$2/D47)*(G47+2)</f>
        <v>772.89915111812593</v>
      </c>
      <c r="D47">
        <f>(K47*$AI$2 + L47*$AJ$2 + J47*$AH$2 + M47*$AK$2 + N47*$AL$2)/1000</f>
        <v>4.3029999999999999E-2</v>
      </c>
      <c r="E47">
        <f t="shared" si="2"/>
        <v>-2763885.6611666279</v>
      </c>
      <c r="F47" t="s">
        <v>110</v>
      </c>
      <c r="G47">
        <f t="shared" si="3"/>
        <v>6</v>
      </c>
      <c r="H47">
        <v>-118.93</v>
      </c>
      <c r="I47" s="1" t="s">
        <v>58</v>
      </c>
      <c r="J47">
        <v>1</v>
      </c>
      <c r="K47">
        <v>1</v>
      </c>
      <c r="L47">
        <v>1</v>
      </c>
      <c r="M47">
        <v>1</v>
      </c>
      <c r="N47">
        <v>0</v>
      </c>
      <c r="O47">
        <v>300</v>
      </c>
      <c r="P47">
        <v>1478</v>
      </c>
      <c r="Q47">
        <v>5000</v>
      </c>
      <c r="R47">
        <v>3.6309631699999998</v>
      </c>
      <c r="S47" s="2">
        <v>7.3028235700000003E-3</v>
      </c>
      <c r="T47" s="2">
        <v>-2.2805000299999999E-6</v>
      </c>
      <c r="U47" s="2">
        <v>-6.6127129800000005E-10</v>
      </c>
      <c r="V47" s="2">
        <v>3.6223575199999999E-13</v>
      </c>
      <c r="W47" s="2">
        <v>-15587.363600000001</v>
      </c>
      <c r="X47">
        <v>6.1945772699999999</v>
      </c>
      <c r="Y47">
        <v>6.2239513400000002</v>
      </c>
      <c r="Z47" s="2">
        <v>3.1786400400000002E-3</v>
      </c>
      <c r="AA47" s="2">
        <v>-1.09378755E-6</v>
      </c>
      <c r="AB47" s="2">
        <v>1.70735163E-10</v>
      </c>
      <c r="AC47" s="2">
        <v>-9.9502195499999995E-15</v>
      </c>
      <c r="AD47" s="2">
        <v>-16659.934399999998</v>
      </c>
      <c r="AE47">
        <v>-8.3822474099999997</v>
      </c>
    </row>
    <row r="48" spans="1:31" x14ac:dyDescent="0.25">
      <c r="A48">
        <v>47</v>
      </c>
      <c r="B48" s="1" t="s">
        <v>51</v>
      </c>
      <c r="C48">
        <f>0.5*($AG$2/D48)*(G48+2)</f>
        <v>692.54210289234516</v>
      </c>
      <c r="D48">
        <f>(K48*$AI$2 + L48*$AJ$2 + J48*$AH$2 + M48*$AK$2 + N48*$AL$2)/1000</f>
        <v>4.2019999999999995E-2</v>
      </c>
      <c r="E48">
        <f t="shared" si="2"/>
        <v>3032603.5221323185</v>
      </c>
      <c r="F48" t="s">
        <v>111</v>
      </c>
      <c r="G48">
        <f t="shared" si="3"/>
        <v>5</v>
      </c>
      <c r="H48">
        <v>127.43</v>
      </c>
      <c r="I48" s="1" t="s">
        <v>61</v>
      </c>
      <c r="J48">
        <v>1</v>
      </c>
      <c r="K48">
        <v>0</v>
      </c>
      <c r="L48">
        <v>1</v>
      </c>
      <c r="M48">
        <v>1</v>
      </c>
      <c r="N48">
        <v>0</v>
      </c>
      <c r="O48">
        <v>200</v>
      </c>
      <c r="P48">
        <v>1000</v>
      </c>
      <c r="Q48">
        <v>6000</v>
      </c>
      <c r="R48">
        <v>2.8269308</v>
      </c>
      <c r="S48" s="2">
        <v>8.8051688000000006E-3</v>
      </c>
      <c r="T48" s="2">
        <v>-8.3866134000000006E-6</v>
      </c>
      <c r="U48" s="2">
        <v>4.8016963999999998E-9</v>
      </c>
      <c r="V48" s="2">
        <v>-1.3313595E-12</v>
      </c>
      <c r="W48" s="2">
        <v>14682.477000000001</v>
      </c>
      <c r="X48">
        <v>9.5504645999999997</v>
      </c>
      <c r="Y48">
        <v>5.1521844999999997</v>
      </c>
      <c r="Z48" s="2">
        <v>2.3051761E-3</v>
      </c>
      <c r="AA48" s="2">
        <v>-8.8033152999999999E-7</v>
      </c>
      <c r="AB48" s="2">
        <v>1.4789097999999999E-10</v>
      </c>
      <c r="AC48" s="2">
        <v>-9.0977996000000005E-15</v>
      </c>
      <c r="AD48" s="2">
        <v>14004.123</v>
      </c>
      <c r="AE48">
        <v>-2.5442659999999999</v>
      </c>
    </row>
    <row r="49" spans="1:31" x14ac:dyDescent="0.25">
      <c r="A49">
        <v>48</v>
      </c>
      <c r="B49" s="1" t="s">
        <v>52</v>
      </c>
      <c r="C49">
        <f>0.5*($AG$2/D49)*(G49+2)</f>
        <v>1038.5659944160006</v>
      </c>
      <c r="D49">
        <f>(K49*$AI$2 + L49*$AJ$2 + J49*$AH$2 + M49*$AK$2 + N49*$AL$2)/1000</f>
        <v>2.802E-2</v>
      </c>
      <c r="E49">
        <f t="shared" si="2"/>
        <v>0</v>
      </c>
      <c r="F49" t="s">
        <v>112</v>
      </c>
      <c r="G49">
        <f t="shared" si="3"/>
        <v>5</v>
      </c>
      <c r="H49">
        <v>0</v>
      </c>
      <c r="I49" s="1" t="s">
        <v>61</v>
      </c>
      <c r="J49">
        <v>0</v>
      </c>
      <c r="K49">
        <v>0</v>
      </c>
      <c r="L49">
        <v>0</v>
      </c>
      <c r="M49">
        <v>2</v>
      </c>
      <c r="N49">
        <v>0</v>
      </c>
      <c r="O49">
        <v>300</v>
      </c>
      <c r="P49">
        <v>1000</v>
      </c>
      <c r="Q49">
        <v>5000</v>
      </c>
      <c r="R49">
        <v>3.2986770000000001</v>
      </c>
      <c r="S49" s="2">
        <v>1.4082404E-3</v>
      </c>
      <c r="T49" s="2">
        <v>-3.9632219999999998E-6</v>
      </c>
      <c r="U49" s="2">
        <v>5.6415150000000002E-9</v>
      </c>
      <c r="V49" s="2">
        <v>-2.4448539999999999E-12</v>
      </c>
      <c r="W49">
        <v>-1020.8999</v>
      </c>
      <c r="X49">
        <v>3.9503720000000002</v>
      </c>
      <c r="Y49">
        <v>2.9266399999999999</v>
      </c>
      <c r="Z49" s="2">
        <v>1.4879768000000001E-3</v>
      </c>
      <c r="AA49" s="2">
        <v>-5.6847600000000001E-7</v>
      </c>
      <c r="AB49" s="2">
        <v>1.0097038E-10</v>
      </c>
      <c r="AC49" s="2">
        <v>-6.7533509999999998E-15</v>
      </c>
      <c r="AD49">
        <v>-922.79769999999996</v>
      </c>
      <c r="AE49">
        <v>5.9805279999999996</v>
      </c>
    </row>
    <row r="50" spans="1:31" x14ac:dyDescent="0.25">
      <c r="A50">
        <v>49</v>
      </c>
      <c r="B50" s="1" t="s">
        <v>53</v>
      </c>
      <c r="C50">
        <f>0.5*($AG$2/D50)*(G50+2)</f>
        <v>520.30429400208004</v>
      </c>
      <c r="D50">
        <f>(K50*$AI$2 + L50*$AJ$2 + J50*$AH$2 + M50*$AK$2 + N50*$AL$2)/1000</f>
        <v>3.9949999999999999E-2</v>
      </c>
      <c r="E50">
        <f t="shared" si="2"/>
        <v>0</v>
      </c>
      <c r="F50" t="s">
        <v>113</v>
      </c>
      <c r="G50">
        <f t="shared" si="3"/>
        <v>3</v>
      </c>
      <c r="H50">
        <v>0</v>
      </c>
      <c r="I50" s="1" t="s">
        <v>59</v>
      </c>
      <c r="J50">
        <v>0</v>
      </c>
      <c r="K50">
        <v>0</v>
      </c>
      <c r="L50">
        <v>0</v>
      </c>
      <c r="M50">
        <v>0</v>
      </c>
      <c r="N50">
        <v>1</v>
      </c>
      <c r="O50">
        <v>300</v>
      </c>
      <c r="P50">
        <v>1000</v>
      </c>
      <c r="Q50">
        <v>5000</v>
      </c>
      <c r="R50">
        <v>2.5</v>
      </c>
      <c r="S50">
        <v>0</v>
      </c>
      <c r="T50">
        <v>0</v>
      </c>
      <c r="U50">
        <v>0</v>
      </c>
      <c r="V50">
        <v>0</v>
      </c>
      <c r="W50">
        <v>-745.375</v>
      </c>
      <c r="X50">
        <v>4.3659999999999997</v>
      </c>
      <c r="Y50">
        <v>2.5</v>
      </c>
      <c r="Z50">
        <v>0</v>
      </c>
      <c r="AA50">
        <v>0</v>
      </c>
      <c r="AB50">
        <v>0</v>
      </c>
      <c r="AC50">
        <v>0</v>
      </c>
      <c r="AD50">
        <v>-745.375</v>
      </c>
      <c r="AE50">
        <v>4.3659999999999997</v>
      </c>
    </row>
    <row r="51" spans="1:31" x14ac:dyDescent="0.25">
      <c r="A51">
        <v>50</v>
      </c>
      <c r="B51" s="1" t="s">
        <v>54</v>
      </c>
      <c r="C51">
        <f>0.5*($AG$2/D51)*(G51+2)</f>
        <v>771.64386247361847</v>
      </c>
      <c r="D51">
        <f>(K51*$AI$2 + L51*$AJ$2 + J51*$AH$2 + M51*$AK$2 + N51*$AL$2)/1000</f>
        <v>4.3099999999999999E-2</v>
      </c>
      <c r="E51">
        <f t="shared" si="2"/>
        <v>2057772.6218097447</v>
      </c>
      <c r="F51" t="s">
        <v>114</v>
      </c>
      <c r="G51">
        <f t="shared" si="3"/>
        <v>6</v>
      </c>
      <c r="H51">
        <v>88.69</v>
      </c>
      <c r="I51" s="1" t="s">
        <v>58</v>
      </c>
      <c r="J51">
        <v>0</v>
      </c>
      <c r="K51">
        <v>7</v>
      </c>
      <c r="L51">
        <v>3</v>
      </c>
      <c r="M51">
        <v>0</v>
      </c>
      <c r="N51">
        <v>0</v>
      </c>
      <c r="O51">
        <v>300</v>
      </c>
      <c r="P51">
        <v>1000</v>
      </c>
      <c r="Q51">
        <v>5000</v>
      </c>
      <c r="R51">
        <v>1.0515517999999999</v>
      </c>
      <c r="S51">
        <v>2.5991980000000001E-2</v>
      </c>
      <c r="T51" s="2">
        <v>2.3800539999999999E-6</v>
      </c>
      <c r="U51" s="2">
        <v>-1.9609569E-8</v>
      </c>
      <c r="V51" s="2">
        <v>9.3732469999999993E-12</v>
      </c>
      <c r="W51" s="2">
        <v>10631.862999999999</v>
      </c>
      <c r="X51">
        <v>21.122558999999999</v>
      </c>
      <c r="Y51">
        <v>7.7026987</v>
      </c>
      <c r="Z51">
        <v>1.6044203E-2</v>
      </c>
      <c r="AA51" s="2">
        <v>-5.2833220000000001E-6</v>
      </c>
      <c r="AB51" s="2">
        <v>7.629859E-10</v>
      </c>
      <c r="AC51" s="2">
        <v>-3.9392284000000002E-14</v>
      </c>
      <c r="AD51">
        <v>8298.4336000000003</v>
      </c>
      <c r="AE51">
        <v>-15.480180000000001</v>
      </c>
    </row>
    <row r="52" spans="1:31" x14ac:dyDescent="0.25">
      <c r="A52">
        <v>51</v>
      </c>
      <c r="B52" s="1" t="s">
        <v>55</v>
      </c>
      <c r="C52">
        <f>0.5*($AG$2/D52)*(G52+2)</f>
        <v>753.9752997645196</v>
      </c>
      <c r="D52">
        <f>(K52*$AI$2 + L52*$AJ$2 + J52*$AH$2 + M52*$AK$2 + N52*$AL$2)/1000</f>
        <v>4.4109999999999996E-2</v>
      </c>
      <c r="E52">
        <f t="shared" si="2"/>
        <v>-2380185.8988891412</v>
      </c>
      <c r="F52" t="s">
        <v>115</v>
      </c>
      <c r="G52">
        <f t="shared" si="3"/>
        <v>6</v>
      </c>
      <c r="H52">
        <v>-104.99</v>
      </c>
      <c r="I52" s="1" t="s">
        <v>58</v>
      </c>
      <c r="J52">
        <v>0</v>
      </c>
      <c r="K52">
        <v>8</v>
      </c>
      <c r="L52">
        <v>3</v>
      </c>
      <c r="M52">
        <v>0</v>
      </c>
      <c r="N52">
        <v>0</v>
      </c>
      <c r="O52">
        <v>300</v>
      </c>
      <c r="P52">
        <v>1000</v>
      </c>
      <c r="Q52">
        <v>5000</v>
      </c>
      <c r="R52">
        <v>0.93355381000000004</v>
      </c>
      <c r="S52">
        <v>2.6424579E-2</v>
      </c>
      <c r="T52" s="2">
        <v>6.1059727000000001E-6</v>
      </c>
      <c r="U52" s="2">
        <v>-2.1977498999999999E-8</v>
      </c>
      <c r="V52" s="2">
        <v>9.5149252999999994E-12</v>
      </c>
      <c r="W52" s="2">
        <v>-13958.52</v>
      </c>
      <c r="X52">
        <v>19.201691</v>
      </c>
      <c r="Y52">
        <v>7.5341367999999997</v>
      </c>
      <c r="Z52">
        <v>1.8872238999999999E-2</v>
      </c>
      <c r="AA52" s="2">
        <v>-6.2718490999999996E-6</v>
      </c>
      <c r="AB52" s="2">
        <v>9.1475649000000003E-10</v>
      </c>
      <c r="AC52" s="2">
        <v>-4.7838069000000002E-14</v>
      </c>
      <c r="AD52" s="2">
        <v>-16467.516</v>
      </c>
      <c r="AE52">
        <v>-17.892348999999999</v>
      </c>
    </row>
    <row r="53" spans="1:31" x14ac:dyDescent="0.25">
      <c r="A53">
        <v>52</v>
      </c>
      <c r="B53" s="1" t="s">
        <v>56</v>
      </c>
      <c r="C53">
        <f>0.5*($AG$2/D53)*(G53+2)</f>
        <v>772.54008066464485</v>
      </c>
      <c r="D53">
        <f>(K53*$AI$2 + L53*$AJ$2 + J53*$AH$2 + M53*$AK$2 + N53*$AL$2)/1000</f>
        <v>4.3049999999999998E-2</v>
      </c>
      <c r="E53">
        <f t="shared" si="2"/>
        <v>377003.4843205575</v>
      </c>
      <c r="F53" t="s">
        <v>116</v>
      </c>
      <c r="G53">
        <f t="shared" si="3"/>
        <v>6</v>
      </c>
      <c r="H53">
        <v>16.23</v>
      </c>
      <c r="I53" s="1" t="s">
        <v>58</v>
      </c>
      <c r="J53">
        <v>1</v>
      </c>
      <c r="K53">
        <v>3</v>
      </c>
      <c r="L53">
        <v>2</v>
      </c>
      <c r="M53">
        <v>0</v>
      </c>
      <c r="N53">
        <v>0</v>
      </c>
      <c r="O53">
        <v>300</v>
      </c>
      <c r="P53">
        <v>1000</v>
      </c>
      <c r="Q53">
        <v>5000</v>
      </c>
      <c r="R53">
        <v>3.409062</v>
      </c>
      <c r="S53">
        <v>1.0738574000000001E-2</v>
      </c>
      <c r="T53" s="2">
        <v>1.891492E-6</v>
      </c>
      <c r="U53" s="2">
        <v>-7.158583E-9</v>
      </c>
      <c r="V53" s="2">
        <v>2.8673849999999999E-12</v>
      </c>
      <c r="W53">
        <v>1521.4766</v>
      </c>
      <c r="X53">
        <v>9.5582899999999995</v>
      </c>
      <c r="Y53">
        <v>5.97567</v>
      </c>
      <c r="Z53" s="2">
        <v>8.1305909999999995E-3</v>
      </c>
      <c r="AA53" s="2">
        <v>-2.7436240000000001E-6</v>
      </c>
      <c r="AB53" s="2">
        <v>4.0703040000000001E-10</v>
      </c>
      <c r="AC53" s="2">
        <v>-2.1760170000000001E-14</v>
      </c>
      <c r="AD53">
        <v>490.3218</v>
      </c>
      <c r="AE53">
        <v>-5.0452510000000004</v>
      </c>
    </row>
    <row r="54" spans="1:31" x14ac:dyDescent="0.25">
      <c r="A54">
        <v>53</v>
      </c>
      <c r="B54" s="1" t="s">
        <v>7</v>
      </c>
      <c r="C54">
        <f>0.5*($AG$2/D54)*(G54+2)</f>
        <v>754.83092311876885</v>
      </c>
      <c r="D54">
        <f>(K54*$AI$2 + L54*$AJ$2 + J54*$AH$2 + M54*$AK$2 + N54*$AL$2)/1000</f>
        <v>4.4060000000000002E-2</v>
      </c>
      <c r="E54">
        <f t="shared" si="2"/>
        <v>-3756922.3785746708</v>
      </c>
      <c r="F54" t="s">
        <v>117</v>
      </c>
      <c r="G54">
        <f t="shared" si="3"/>
        <v>6</v>
      </c>
      <c r="H54">
        <v>-165.53</v>
      </c>
      <c r="I54" s="1" t="s">
        <v>58</v>
      </c>
      <c r="J54">
        <v>1</v>
      </c>
      <c r="K54">
        <v>4</v>
      </c>
      <c r="L54">
        <v>2</v>
      </c>
      <c r="M54">
        <v>0</v>
      </c>
      <c r="N54">
        <v>0</v>
      </c>
      <c r="O54">
        <v>200</v>
      </c>
      <c r="P54">
        <v>1000</v>
      </c>
      <c r="Q54">
        <v>6000</v>
      </c>
      <c r="R54">
        <v>4.7294594999999999</v>
      </c>
      <c r="S54" s="2">
        <v>-3.1932858E-3</v>
      </c>
      <c r="T54" s="2">
        <v>4.7534921000000002E-5</v>
      </c>
      <c r="U54" s="2">
        <v>-5.7458610999999997E-8</v>
      </c>
      <c r="V54" s="2">
        <v>2.1931112000000001E-11</v>
      </c>
      <c r="W54" s="2">
        <v>-21572.878000000001</v>
      </c>
      <c r="X54">
        <v>4.1030158999999999</v>
      </c>
      <c r="Y54">
        <v>5.4041107999999998</v>
      </c>
      <c r="Z54">
        <v>1.1723058999999999E-2</v>
      </c>
      <c r="AA54" s="2">
        <v>-4.2263136999999998E-6</v>
      </c>
      <c r="AB54" s="2">
        <v>6.8372451000000002E-10</v>
      </c>
      <c r="AC54" s="2">
        <v>-4.0984863000000001E-14</v>
      </c>
      <c r="AD54" s="2">
        <v>-22593.121999999999</v>
      </c>
      <c r="AE54">
        <v>-3.4807917000000002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 Hann</dc:creator>
  <cp:lastModifiedBy>Reuben Hann [Researcher, SATM]</cp:lastModifiedBy>
  <dcterms:created xsi:type="dcterms:W3CDTF">2024-03-26T13:54:39Z</dcterms:created>
  <dcterms:modified xsi:type="dcterms:W3CDTF">2024-05-10T15:06:00Z</dcterms:modified>
</cp:coreProperties>
</file>