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pe\Downloads\"/>
    </mc:Choice>
  </mc:AlternateContent>
  <xr:revisionPtr revIDLastSave="0" documentId="8_{77953C03-6742-4D10-9694-93F667A8B77D}" xr6:coauthVersionLast="47" xr6:coauthVersionMax="47" xr10:uidLastSave="{00000000-0000-0000-0000-000000000000}"/>
  <bookViews>
    <workbookView xWindow="-108" yWindow="-108" windowWidth="23256" windowHeight="13896" firstSheet="9" activeTab="10" xr2:uid="{DF3C7A38-2365-4CF9-9233-F92C7E8A731D}"/>
  </bookViews>
  <sheets>
    <sheet name="Teams" sheetId="1" r:id="rId1"/>
    <sheet name="City FPMS" sheetId="22" r:id="rId2"/>
    <sheet name="City Win &amp; Attendance" sheetId="33" r:id="rId3"/>
    <sheet name="City Win" sheetId="31" r:id="rId4"/>
    <sheet name="City Attendance" sheetId="32" r:id="rId5"/>
    <sheet name="FPMS Over Time" sheetId="26" r:id="rId6"/>
    <sheet name="New York" sheetId="2" r:id="rId7"/>
    <sheet name="Los Angeles" sheetId="3" r:id="rId8"/>
    <sheet name="Washington D.C." sheetId="4" r:id="rId9"/>
    <sheet name="Chicago" sheetId="5" r:id="rId10"/>
    <sheet name="Boston" sheetId="6" r:id="rId11"/>
    <sheet name="Dallas" sheetId="7" r:id="rId12"/>
    <sheet name="San Francisco" sheetId="8" r:id="rId13"/>
    <sheet name="Miami" sheetId="9" r:id="rId14"/>
    <sheet name="Philadelphia" sheetId="10" r:id="rId15"/>
    <sheet name="Minneapolis" sheetId="11" r:id="rId16"/>
    <sheet name="Denver" sheetId="12" r:id="rId17"/>
    <sheet name="Detroit" sheetId="13" r:id="rId18"/>
    <sheet name="Toronto" sheetId="14" r:id="rId19"/>
    <sheet name="Houston" sheetId="15" r:id="rId20"/>
    <sheet name="Atlanta" sheetId="16" r:id="rId21"/>
    <sheet name="Seattle" sheetId="17" r:id="rId22"/>
    <sheet name="Phoenix" sheetId="18" r:id="rId23"/>
    <sheet name="Tampa Bay" sheetId="19" r:id="rId24"/>
    <sheet name="Cleveland" sheetId="20" r:id="rId25"/>
    <sheet name="Pittsburgh" sheetId="21" r:id="rId26"/>
  </sheets>
  <definedNames>
    <definedName name="_xlnm._FilterDatabase" localSheetId="4" hidden="1">'City Attendance'!$A$1:$B$21</definedName>
    <definedName name="_xlnm._FilterDatabase" localSheetId="1" hidden="1">'City FPMS'!$A$1:$B$21</definedName>
    <definedName name="_xlnm._FilterDatabase" localSheetId="3" hidden="1">'City Win'!$A$1:$B$21</definedName>
    <definedName name="_xlnm._FilterDatabase" localSheetId="2" hidden="1">'City Win &amp; Attendance'!$A$1:$C$21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1" l="1"/>
  <c r="I2" i="20"/>
  <c r="H2" i="20"/>
  <c r="E2" i="3"/>
  <c r="AV2" i="3"/>
  <c r="Y2" i="21"/>
  <c r="AG2" i="20"/>
  <c r="Y2" i="19"/>
  <c r="AG2" i="18"/>
  <c r="Y2" i="17"/>
  <c r="AG2" i="16"/>
  <c r="AG2" i="15"/>
  <c r="Y2" i="14"/>
  <c r="AG2" i="13"/>
  <c r="AG2" i="12"/>
  <c r="AG2" i="11"/>
  <c r="AG2" i="10"/>
  <c r="AG2" i="9"/>
  <c r="AG2" i="8"/>
  <c r="AG2" i="7"/>
  <c r="AG2" i="6"/>
  <c r="AO2" i="5"/>
  <c r="AG2" i="4"/>
  <c r="AX2" i="3"/>
  <c r="BE2" i="2"/>
  <c r="S25" i="21"/>
  <c r="S24" i="21"/>
  <c r="S23" i="21"/>
  <c r="S22" i="21"/>
  <c r="S21" i="21"/>
  <c r="S20" i="21"/>
  <c r="S19" i="21"/>
  <c r="S18" i="21"/>
  <c r="S17" i="21"/>
  <c r="S16" i="21"/>
  <c r="S15" i="21"/>
  <c r="S14" i="21"/>
  <c r="S13" i="21"/>
  <c r="S12" i="21"/>
  <c r="S11" i="21"/>
  <c r="S10" i="21"/>
  <c r="S9" i="21"/>
  <c r="S8" i="21"/>
  <c r="S7" i="21"/>
  <c r="S4" i="21"/>
  <c r="S3" i="21"/>
  <c r="S2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4" i="21"/>
  <c r="M3" i="21"/>
  <c r="M2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4" i="21"/>
  <c r="E3" i="21"/>
  <c r="E2" i="21"/>
  <c r="AA25" i="20"/>
  <c r="AA24" i="20"/>
  <c r="AA23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4" i="20"/>
  <c r="AA3" i="20"/>
  <c r="AA2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4" i="20"/>
  <c r="U3" i="20"/>
  <c r="U2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4" i="20"/>
  <c r="M3" i="20"/>
  <c r="M2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4" i="20"/>
  <c r="E3" i="20"/>
  <c r="E2" i="20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4" i="19"/>
  <c r="S3" i="19"/>
  <c r="S2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4" i="19"/>
  <c r="M3" i="19"/>
  <c r="M2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" i="19"/>
  <c r="E3" i="19"/>
  <c r="E2" i="19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4" i="18"/>
  <c r="AA3" i="18"/>
  <c r="AA2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4" i="18"/>
  <c r="U3" i="18"/>
  <c r="U2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4" i="18"/>
  <c r="M3" i="18"/>
  <c r="M2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4" i="18"/>
  <c r="E3" i="18"/>
  <c r="E2" i="18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4" i="17"/>
  <c r="S3" i="17"/>
  <c r="S2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4" i="17"/>
  <c r="M3" i="17"/>
  <c r="M2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4" i="17"/>
  <c r="E3" i="17"/>
  <c r="E2" i="17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AA7" i="16" s="1"/>
  <c r="U4" i="16"/>
  <c r="U3" i="16"/>
  <c r="U2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4" i="16"/>
  <c r="M3" i="16"/>
  <c r="M2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4" i="16"/>
  <c r="E3" i="16"/>
  <c r="E2" i="16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4" i="15"/>
  <c r="AA3" i="15"/>
  <c r="AA2" i="15"/>
  <c r="AA25" i="16"/>
  <c r="AA24" i="16"/>
  <c r="AA23" i="16"/>
  <c r="AA9" i="16"/>
  <c r="AA8" i="16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4" i="15"/>
  <c r="U3" i="15"/>
  <c r="U2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4" i="15"/>
  <c r="M3" i="15"/>
  <c r="M2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4" i="15"/>
  <c r="E3" i="15"/>
  <c r="E2" i="15"/>
  <c r="S2" i="14"/>
  <c r="S3" i="14"/>
  <c r="S4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4" i="14"/>
  <c r="M3" i="14"/>
  <c r="M2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" i="14"/>
  <c r="E3" i="14"/>
  <c r="E2" i="14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4" i="13"/>
  <c r="AA3" i="13"/>
  <c r="AA2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4" i="13"/>
  <c r="U3" i="13"/>
  <c r="U2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4" i="13"/>
  <c r="M3" i="13"/>
  <c r="M2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4" i="13"/>
  <c r="E3" i="13"/>
  <c r="E2" i="13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4" i="12"/>
  <c r="AA3" i="12"/>
  <c r="AA2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4" i="12"/>
  <c r="U3" i="12"/>
  <c r="U2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4" i="12"/>
  <c r="M3" i="12"/>
  <c r="M2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4" i="12"/>
  <c r="E3" i="12"/>
  <c r="E2" i="12"/>
  <c r="AA25" i="11"/>
  <c r="AA24" i="11"/>
  <c r="AA23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4" i="11"/>
  <c r="AA3" i="11"/>
  <c r="AA2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4" i="11"/>
  <c r="U3" i="11"/>
  <c r="U2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4" i="11"/>
  <c r="M3" i="11"/>
  <c r="M2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4" i="11"/>
  <c r="E3" i="11"/>
  <c r="E2" i="11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4" i="10"/>
  <c r="AA3" i="10"/>
  <c r="AA2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4" i="10"/>
  <c r="U3" i="10"/>
  <c r="U2" i="10"/>
  <c r="M17" i="10"/>
  <c r="M16" i="10"/>
  <c r="M15" i="10"/>
  <c r="M14" i="10"/>
  <c r="M13" i="10"/>
  <c r="M12" i="10"/>
  <c r="M11" i="10"/>
  <c r="E25" i="10"/>
  <c r="E24" i="10"/>
  <c r="E23" i="10"/>
  <c r="E22" i="10"/>
  <c r="E18" i="10"/>
  <c r="E17" i="10"/>
  <c r="E11" i="10"/>
  <c r="E10" i="10"/>
  <c r="E9" i="10"/>
  <c r="E8" i="10"/>
  <c r="E7" i="10"/>
  <c r="E6" i="10"/>
  <c r="E4" i="10"/>
  <c r="E3" i="10"/>
  <c r="E2" i="10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4" i="9"/>
  <c r="AA3" i="9"/>
  <c r="AA2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4" i="9"/>
  <c r="U3" i="9"/>
  <c r="U2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4" i="9"/>
  <c r="M3" i="9"/>
  <c r="M2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4" i="9"/>
  <c r="E3" i="9"/>
  <c r="E2" i="9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4" i="8"/>
  <c r="AA3" i="8"/>
  <c r="AA2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4" i="8"/>
  <c r="U3" i="8"/>
  <c r="U2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4" i="8"/>
  <c r="M3" i="8"/>
  <c r="M2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E2" i="8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4" i="7"/>
  <c r="AA3" i="7"/>
  <c r="AA2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4" i="7"/>
  <c r="U3" i="7"/>
  <c r="U2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4" i="7"/>
  <c r="M3" i="7"/>
  <c r="M2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4" i="7"/>
  <c r="E3" i="7"/>
  <c r="E2" i="7"/>
  <c r="AA3" i="6"/>
  <c r="AA4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" i="6"/>
  <c r="AI3" i="5"/>
  <c r="AI4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" i="5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4" i="6"/>
  <c r="U3" i="6"/>
  <c r="U2" i="6"/>
  <c r="M6" i="6"/>
  <c r="E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4" i="6"/>
  <c r="M3" i="6"/>
  <c r="M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4" i="6"/>
  <c r="E3" i="6"/>
  <c r="E2" i="6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4" i="5"/>
  <c r="AC3" i="5"/>
  <c r="AC2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4" i="5"/>
  <c r="U3" i="5"/>
  <c r="U2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4" i="5"/>
  <c r="M3" i="5"/>
  <c r="M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4" i="5"/>
  <c r="E3" i="5"/>
  <c r="E2" i="5"/>
  <c r="AA22" i="4"/>
  <c r="AA23" i="4"/>
  <c r="AA24" i="4"/>
  <c r="AA25" i="4"/>
  <c r="AA21" i="4"/>
  <c r="AA3" i="4"/>
  <c r="AA4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4" i="4"/>
  <c r="U3" i="4"/>
  <c r="U2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4" i="4"/>
  <c r="M3" i="4"/>
  <c r="M2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AR3" i="3"/>
  <c r="AR4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4" i="3"/>
  <c r="AK3" i="3"/>
  <c r="AK2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4" i="3"/>
  <c r="AC3" i="3"/>
  <c r="AC2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4" i="3"/>
  <c r="U3" i="3"/>
  <c r="U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4" i="3"/>
  <c r="M3" i="3"/>
  <c r="M2" i="3"/>
  <c r="E9" i="3"/>
  <c r="E8" i="3"/>
  <c r="E7" i="3"/>
  <c r="E6" i="3"/>
  <c r="E4" i="3"/>
  <c r="E3" i="3"/>
  <c r="AY3" i="2"/>
  <c r="AY4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4" i="2"/>
  <c r="AS3" i="2"/>
  <c r="AS2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4" i="2"/>
  <c r="AK3" i="2"/>
  <c r="AK2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4" i="2"/>
  <c r="AC3" i="2"/>
  <c r="AC2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4" i="2"/>
  <c r="U3" i="2"/>
  <c r="U2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4" i="2"/>
  <c r="M3" i="2"/>
  <c r="M2" i="2"/>
  <c r="C3" i="9"/>
  <c r="C3" i="2"/>
  <c r="E3" i="2" s="1"/>
  <c r="Q2" i="7"/>
  <c r="I25" i="11"/>
  <c r="Y7" i="13"/>
  <c r="Q2" i="14"/>
  <c r="I9" i="14"/>
  <c r="I23" i="14"/>
  <c r="I24" i="14"/>
  <c r="I25" i="14"/>
  <c r="Q25" i="16"/>
  <c r="Q19" i="17"/>
  <c r="I4" i="17"/>
  <c r="I2" i="17"/>
  <c r="Q2" i="17"/>
  <c r="U2" i="17" s="1"/>
  <c r="Y9" i="18"/>
  <c r="Y10" i="18"/>
  <c r="Y11" i="18"/>
  <c r="Y12" i="18"/>
  <c r="Y16" i="20"/>
  <c r="Y17" i="20"/>
  <c r="Q9" i="20"/>
  <c r="Q10" i="20"/>
  <c r="Q25" i="20"/>
  <c r="I7" i="20"/>
  <c r="I8" i="21"/>
  <c r="I10" i="21"/>
  <c r="C4" i="20"/>
  <c r="C3" i="20"/>
  <c r="C2" i="20"/>
  <c r="C4" i="19"/>
  <c r="C3" i="19"/>
  <c r="C2" i="19"/>
  <c r="C4" i="18"/>
  <c r="C3" i="18"/>
  <c r="C2" i="18"/>
  <c r="C4" i="17"/>
  <c r="C3" i="17"/>
  <c r="C2" i="17"/>
  <c r="C4" i="16"/>
  <c r="C3" i="16"/>
  <c r="C2" i="16"/>
  <c r="C4" i="15"/>
  <c r="C3" i="15"/>
  <c r="C2" i="15"/>
  <c r="C4" i="13"/>
  <c r="H5" i="13"/>
  <c r="C3" i="13"/>
  <c r="C2" i="13"/>
  <c r="C4" i="12"/>
  <c r="C3" i="12"/>
  <c r="C2" i="12"/>
  <c r="C4" i="11"/>
  <c r="C3" i="11"/>
  <c r="C2" i="11"/>
  <c r="C4" i="10"/>
  <c r="C3" i="10"/>
  <c r="C2" i="10"/>
  <c r="C4" i="9"/>
  <c r="I4" i="9" s="1"/>
  <c r="C2" i="9"/>
  <c r="I2" i="9" s="1"/>
  <c r="C4" i="8"/>
  <c r="I4" i="8" s="1"/>
  <c r="C3" i="8"/>
  <c r="I3" i="8" s="1"/>
  <c r="C2" i="8"/>
  <c r="C4" i="7"/>
  <c r="C3" i="7"/>
  <c r="C2" i="7"/>
  <c r="C4" i="6"/>
  <c r="I4" i="6" s="1"/>
  <c r="C3" i="6"/>
  <c r="C2" i="6"/>
  <c r="I2" i="6" s="1"/>
  <c r="C4" i="5"/>
  <c r="C3" i="5"/>
  <c r="C2" i="5"/>
  <c r="C4" i="4"/>
  <c r="C3" i="4"/>
  <c r="C2" i="4"/>
  <c r="C4" i="3"/>
  <c r="I4" i="3" s="1"/>
  <c r="C3" i="3"/>
  <c r="C2" i="3"/>
  <c r="C4" i="2"/>
  <c r="E4" i="2" s="1"/>
  <c r="C2" i="2"/>
  <c r="E2" i="2" s="1"/>
  <c r="K4" i="2"/>
  <c r="K3" i="2"/>
  <c r="K2" i="2"/>
  <c r="C4" i="21"/>
  <c r="I4" i="21" s="1"/>
  <c r="C3" i="21"/>
  <c r="C2" i="21"/>
  <c r="I2" i="21" s="1"/>
  <c r="K3" i="21"/>
  <c r="K4" i="21"/>
  <c r="K6" i="21"/>
  <c r="K7" i="21"/>
  <c r="K8" i="21"/>
  <c r="K9" i="21"/>
  <c r="K10" i="21"/>
  <c r="K11" i="21"/>
  <c r="K12" i="21"/>
  <c r="K13" i="21"/>
  <c r="K14" i="21"/>
  <c r="Q14" i="21" s="1"/>
  <c r="K15" i="21"/>
  <c r="Q15" i="21" s="1"/>
  <c r="K16" i="21"/>
  <c r="Q16" i="21" s="1"/>
  <c r="K17" i="21"/>
  <c r="Q17" i="21" s="1"/>
  <c r="K18" i="21"/>
  <c r="Q18" i="21" s="1"/>
  <c r="K19" i="21"/>
  <c r="Q19" i="21" s="1"/>
  <c r="K20" i="21"/>
  <c r="K21" i="21"/>
  <c r="K22" i="21"/>
  <c r="K23" i="21"/>
  <c r="K24" i="21"/>
  <c r="K25" i="21"/>
  <c r="K2" i="21"/>
  <c r="C7" i="21"/>
  <c r="C8" i="21"/>
  <c r="C9" i="21"/>
  <c r="C10" i="21"/>
  <c r="C11" i="21"/>
  <c r="I11" i="21" s="1"/>
  <c r="C12" i="21"/>
  <c r="I12" i="21" s="1"/>
  <c r="C13" i="21"/>
  <c r="C14" i="21"/>
  <c r="C15" i="21"/>
  <c r="I15" i="21" s="1"/>
  <c r="C16" i="21"/>
  <c r="C17" i="21"/>
  <c r="C18" i="21"/>
  <c r="C19" i="21"/>
  <c r="C20" i="21"/>
  <c r="C21" i="21"/>
  <c r="C22" i="21"/>
  <c r="C23" i="21"/>
  <c r="C24" i="21"/>
  <c r="I24" i="21" s="1"/>
  <c r="C25" i="21"/>
  <c r="I25" i="21" s="1"/>
  <c r="C6" i="21"/>
  <c r="I6" i="21" s="1"/>
  <c r="S3" i="20"/>
  <c r="S4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" i="20"/>
  <c r="K3" i="20"/>
  <c r="K4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" i="20"/>
  <c r="C7" i="20"/>
  <c r="C8" i="20"/>
  <c r="C9" i="20"/>
  <c r="C10" i="20"/>
  <c r="C11" i="20"/>
  <c r="C12" i="20"/>
  <c r="C13" i="20"/>
  <c r="C14" i="20"/>
  <c r="I14" i="20" s="1"/>
  <c r="C15" i="20"/>
  <c r="I15" i="20" s="1"/>
  <c r="C16" i="20"/>
  <c r="C17" i="20"/>
  <c r="C18" i="20"/>
  <c r="C19" i="20"/>
  <c r="C20" i="20"/>
  <c r="C21" i="20"/>
  <c r="C22" i="20"/>
  <c r="C23" i="20"/>
  <c r="C24" i="20"/>
  <c r="C25" i="20"/>
  <c r="C6" i="20"/>
  <c r="K3" i="19"/>
  <c r="K4" i="19"/>
  <c r="K6" i="19"/>
  <c r="K7" i="19"/>
  <c r="K8" i="19"/>
  <c r="K9" i="19"/>
  <c r="K10" i="19"/>
  <c r="K11" i="19"/>
  <c r="K12" i="19"/>
  <c r="K13" i="19"/>
  <c r="K14" i="19"/>
  <c r="K15" i="19"/>
  <c r="K16" i="19"/>
  <c r="Q16" i="19" s="1"/>
  <c r="K17" i="19"/>
  <c r="Q17" i="19" s="1"/>
  <c r="K18" i="19"/>
  <c r="K19" i="19"/>
  <c r="K20" i="19"/>
  <c r="K21" i="19"/>
  <c r="K22" i="19"/>
  <c r="K23" i="19"/>
  <c r="K24" i="19"/>
  <c r="K25" i="19"/>
  <c r="K2" i="19"/>
  <c r="C7" i="19"/>
  <c r="C8" i="19"/>
  <c r="C9" i="19"/>
  <c r="C10" i="19"/>
  <c r="C11" i="19"/>
  <c r="C12" i="19"/>
  <c r="I12" i="19" s="1"/>
  <c r="C13" i="19"/>
  <c r="I13" i="19" s="1"/>
  <c r="C14" i="19"/>
  <c r="C15" i="19"/>
  <c r="C16" i="19"/>
  <c r="C17" i="19"/>
  <c r="I17" i="19" s="1"/>
  <c r="C18" i="19"/>
  <c r="I18" i="19" s="1"/>
  <c r="C19" i="19"/>
  <c r="I19" i="19" s="1"/>
  <c r="C20" i="19"/>
  <c r="C21" i="19"/>
  <c r="I21" i="19" s="1"/>
  <c r="C22" i="19"/>
  <c r="C23" i="19"/>
  <c r="C24" i="19"/>
  <c r="C25" i="19"/>
  <c r="C6" i="19"/>
  <c r="S3" i="18"/>
  <c r="S4" i="18"/>
  <c r="Y4" i="18" s="1"/>
  <c r="S7" i="18"/>
  <c r="S8" i="18"/>
  <c r="Y8" i="18" s="1"/>
  <c r="S9" i="18"/>
  <c r="S10" i="18"/>
  <c r="S11" i="18"/>
  <c r="S12" i="18"/>
  <c r="S13" i="18"/>
  <c r="S14" i="18"/>
  <c r="S15" i="18"/>
  <c r="Y15" i="18" s="1"/>
  <c r="S16" i="18"/>
  <c r="S17" i="18"/>
  <c r="S18" i="18"/>
  <c r="S19" i="18"/>
  <c r="S20" i="18"/>
  <c r="S21" i="18"/>
  <c r="S22" i="18"/>
  <c r="S23" i="18"/>
  <c r="S24" i="18"/>
  <c r="Y24" i="18" s="1"/>
  <c r="S25" i="18"/>
  <c r="S2" i="18"/>
  <c r="Y2" i="18" s="1"/>
  <c r="K3" i="18"/>
  <c r="K4" i="18"/>
  <c r="Q4" i="18" s="1"/>
  <c r="K6" i="18"/>
  <c r="K7" i="18"/>
  <c r="K8" i="18"/>
  <c r="K9" i="18"/>
  <c r="K10" i="18"/>
  <c r="K11" i="18"/>
  <c r="K12" i="18"/>
  <c r="K13" i="18"/>
  <c r="K14" i="18"/>
  <c r="K15" i="18"/>
  <c r="Q15" i="18" s="1"/>
  <c r="K16" i="18"/>
  <c r="Q16" i="18" s="1"/>
  <c r="K17" i="18"/>
  <c r="K18" i="18"/>
  <c r="K19" i="18"/>
  <c r="K20" i="18"/>
  <c r="K21" i="18"/>
  <c r="K22" i="18"/>
  <c r="K23" i="18"/>
  <c r="K24" i="18"/>
  <c r="K25" i="18"/>
  <c r="K2" i="18"/>
  <c r="C7" i="18"/>
  <c r="C8" i="18"/>
  <c r="C9" i="18"/>
  <c r="C10" i="18"/>
  <c r="C11" i="18"/>
  <c r="I11" i="18" s="1"/>
  <c r="C12" i="18"/>
  <c r="I12" i="18" s="1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6" i="18"/>
  <c r="K3" i="17"/>
  <c r="K4" i="17"/>
  <c r="K6" i="17"/>
  <c r="K7" i="17"/>
  <c r="K8" i="17"/>
  <c r="K9" i="17"/>
  <c r="K10" i="17"/>
  <c r="K11" i="17"/>
  <c r="Q11" i="17" s="1"/>
  <c r="K12" i="17"/>
  <c r="K13" i="17"/>
  <c r="K14" i="17"/>
  <c r="K15" i="17"/>
  <c r="K16" i="17"/>
  <c r="K17" i="17"/>
  <c r="K18" i="17"/>
  <c r="Q18" i="17" s="1"/>
  <c r="K19" i="17"/>
  <c r="K20" i="17"/>
  <c r="K21" i="17"/>
  <c r="K22" i="17"/>
  <c r="K23" i="17"/>
  <c r="K24" i="17"/>
  <c r="K25" i="17"/>
  <c r="K2" i="17"/>
  <c r="C7" i="17"/>
  <c r="C8" i="17"/>
  <c r="C9" i="17"/>
  <c r="I9" i="17" s="1"/>
  <c r="C10" i="17"/>
  <c r="I10" i="17" s="1"/>
  <c r="C11" i="17"/>
  <c r="I11" i="17" s="1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I25" i="17" s="1"/>
  <c r="C6" i="17"/>
  <c r="I6" i="17" s="1"/>
  <c r="S3" i="16"/>
  <c r="S4" i="16"/>
  <c r="S7" i="16"/>
  <c r="Y7" i="16" s="1"/>
  <c r="S8" i="16"/>
  <c r="S9" i="16"/>
  <c r="S10" i="16"/>
  <c r="S11" i="16"/>
  <c r="S12" i="16"/>
  <c r="S13" i="16"/>
  <c r="S14" i="16"/>
  <c r="S15" i="16"/>
  <c r="Y15" i="16" s="1"/>
  <c r="S16" i="16"/>
  <c r="Y16" i="16" s="1"/>
  <c r="S17" i="16"/>
  <c r="S18" i="16"/>
  <c r="S19" i="16"/>
  <c r="S20" i="16"/>
  <c r="S21" i="16"/>
  <c r="S22" i="16"/>
  <c r="Y22" i="16" s="1"/>
  <c r="S23" i="16"/>
  <c r="Y23" i="16" s="1"/>
  <c r="S24" i="16"/>
  <c r="S25" i="16"/>
  <c r="S2" i="16"/>
  <c r="K3" i="16"/>
  <c r="K4" i="16"/>
  <c r="K6" i="16"/>
  <c r="K7" i="16"/>
  <c r="K8" i="16"/>
  <c r="Q8" i="16" s="1"/>
  <c r="K9" i="16"/>
  <c r="Q9" i="16" s="1"/>
  <c r="K10" i="16"/>
  <c r="Q10" i="16" s="1"/>
  <c r="K11" i="16"/>
  <c r="Q11" i="16" s="1"/>
  <c r="K12" i="16"/>
  <c r="K13" i="16"/>
  <c r="K14" i="16"/>
  <c r="K15" i="16"/>
  <c r="Q15" i="16" s="1"/>
  <c r="K16" i="16"/>
  <c r="Q16" i="16" s="1"/>
  <c r="K17" i="16"/>
  <c r="K18" i="16"/>
  <c r="K19" i="16"/>
  <c r="K20" i="16"/>
  <c r="K21" i="16"/>
  <c r="K22" i="16"/>
  <c r="K23" i="16"/>
  <c r="K24" i="16"/>
  <c r="Q24" i="16" s="1"/>
  <c r="K25" i="16"/>
  <c r="K2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6" i="16"/>
  <c r="S3" i="15"/>
  <c r="S4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K3" i="15"/>
  <c r="K4" i="15"/>
  <c r="K6" i="15"/>
  <c r="K7" i="15"/>
  <c r="K8" i="15"/>
  <c r="K9" i="15"/>
  <c r="K10" i="15"/>
  <c r="K11" i="15"/>
  <c r="Q11" i="15" s="1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6" i="15"/>
  <c r="K3" i="14"/>
  <c r="Q3" i="14" s="1"/>
  <c r="K4" i="14"/>
  <c r="Q4" i="14" s="1"/>
  <c r="K7" i="14"/>
  <c r="K8" i="14"/>
  <c r="K9" i="14"/>
  <c r="K10" i="14"/>
  <c r="K11" i="14"/>
  <c r="K12" i="14"/>
  <c r="K13" i="14"/>
  <c r="K14" i="14"/>
  <c r="Q14" i="14" s="1"/>
  <c r="K15" i="14"/>
  <c r="K16" i="14"/>
  <c r="Q16" i="14" s="1"/>
  <c r="K17" i="14"/>
  <c r="Q17" i="14" s="1"/>
  <c r="K18" i="14"/>
  <c r="Q18" i="14" s="1"/>
  <c r="K19" i="14"/>
  <c r="Q19" i="14" s="1"/>
  <c r="K20" i="14"/>
  <c r="Q20" i="14" s="1"/>
  <c r="K21" i="14"/>
  <c r="Q21" i="14" s="1"/>
  <c r="K22" i="14"/>
  <c r="Q22" i="14" s="1"/>
  <c r="K23" i="14"/>
  <c r="K24" i="14"/>
  <c r="K25" i="14"/>
  <c r="K2" i="14"/>
  <c r="C3" i="14"/>
  <c r="C4" i="14"/>
  <c r="C6" i="14"/>
  <c r="C7" i="14"/>
  <c r="I7" i="14" s="1"/>
  <c r="C8" i="14"/>
  <c r="C9" i="14"/>
  <c r="C10" i="14"/>
  <c r="I10" i="14" s="1"/>
  <c r="C11" i="14"/>
  <c r="I11" i="14" s="1"/>
  <c r="C12" i="14"/>
  <c r="I12" i="14" s="1"/>
  <c r="C13" i="14"/>
  <c r="I13" i="14" s="1"/>
  <c r="C14" i="14"/>
  <c r="I14" i="14" s="1"/>
  <c r="C15" i="14"/>
  <c r="I15" i="14" s="1"/>
  <c r="C16" i="14"/>
  <c r="C17" i="14"/>
  <c r="C18" i="14"/>
  <c r="C19" i="14"/>
  <c r="C20" i="14"/>
  <c r="C21" i="14"/>
  <c r="C22" i="14"/>
  <c r="C23" i="14"/>
  <c r="C24" i="14"/>
  <c r="C25" i="14"/>
  <c r="C2" i="14"/>
  <c r="I2" i="14" s="1"/>
  <c r="K3" i="13"/>
  <c r="K4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" i="13"/>
  <c r="C7" i="13"/>
  <c r="C8" i="13"/>
  <c r="C9" i="13"/>
  <c r="C10" i="13"/>
  <c r="C11" i="13"/>
  <c r="C12" i="13"/>
  <c r="C13" i="13"/>
  <c r="C14" i="13"/>
  <c r="C15" i="13"/>
  <c r="I15" i="13" s="1"/>
  <c r="C16" i="13"/>
  <c r="I16" i="13" s="1"/>
  <c r="C17" i="13"/>
  <c r="I17" i="13" s="1"/>
  <c r="C18" i="13"/>
  <c r="C19" i="13"/>
  <c r="C20" i="13"/>
  <c r="C21" i="13"/>
  <c r="C22" i="13"/>
  <c r="C23" i="13"/>
  <c r="C24" i="13"/>
  <c r="C25" i="13"/>
  <c r="C6" i="13"/>
  <c r="S3" i="13"/>
  <c r="S4" i="13"/>
  <c r="Y4" i="13" s="1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" i="13"/>
  <c r="S3" i="12"/>
  <c r="S4" i="12"/>
  <c r="S7" i="12"/>
  <c r="S8" i="12"/>
  <c r="S9" i="12"/>
  <c r="S10" i="12"/>
  <c r="S11" i="12"/>
  <c r="S12" i="12"/>
  <c r="S13" i="12"/>
  <c r="Y13" i="12" s="1"/>
  <c r="S14" i="12"/>
  <c r="S15" i="12"/>
  <c r="S16" i="12"/>
  <c r="S17" i="12"/>
  <c r="S18" i="12"/>
  <c r="S19" i="12"/>
  <c r="S20" i="12"/>
  <c r="S21" i="12"/>
  <c r="S22" i="12"/>
  <c r="S23" i="12"/>
  <c r="S24" i="12"/>
  <c r="S25" i="12"/>
  <c r="S2" i="12"/>
  <c r="K3" i="12"/>
  <c r="K4" i="12"/>
  <c r="K6" i="12"/>
  <c r="Q6" i="12" s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Q22" i="12" s="1"/>
  <c r="K23" i="12"/>
  <c r="K24" i="12"/>
  <c r="K25" i="12"/>
  <c r="K2" i="12"/>
  <c r="C7" i="12"/>
  <c r="C8" i="12"/>
  <c r="C9" i="12"/>
  <c r="C10" i="12"/>
  <c r="C11" i="12"/>
  <c r="C12" i="12"/>
  <c r="C13" i="12"/>
  <c r="C14" i="12"/>
  <c r="C15" i="12"/>
  <c r="C16" i="12"/>
  <c r="I16" i="12" s="1"/>
  <c r="C17" i="12"/>
  <c r="I17" i="12" s="1"/>
  <c r="C18" i="12"/>
  <c r="I18" i="12" s="1"/>
  <c r="C19" i="12"/>
  <c r="C20" i="12"/>
  <c r="C21" i="12"/>
  <c r="C22" i="12"/>
  <c r="C23" i="12"/>
  <c r="C24" i="12"/>
  <c r="C25" i="12"/>
  <c r="C6" i="12"/>
  <c r="S3" i="11"/>
  <c r="S4" i="11"/>
  <c r="S7" i="11"/>
  <c r="S8" i="11"/>
  <c r="Y8" i="11" s="1"/>
  <c r="S9" i="11"/>
  <c r="S10" i="11"/>
  <c r="S11" i="11"/>
  <c r="Y11" i="11" s="1"/>
  <c r="S12" i="11"/>
  <c r="S13" i="11"/>
  <c r="Y13" i="11" s="1"/>
  <c r="S14" i="11"/>
  <c r="S15" i="11"/>
  <c r="S16" i="11"/>
  <c r="S17" i="11"/>
  <c r="S18" i="11"/>
  <c r="S19" i="11"/>
  <c r="S20" i="11"/>
  <c r="S21" i="11"/>
  <c r="S22" i="11"/>
  <c r="Y22" i="11" s="1"/>
  <c r="S23" i="11"/>
  <c r="S24" i="11"/>
  <c r="Y24" i="11" s="1"/>
  <c r="S25" i="11"/>
  <c r="S2" i="11"/>
  <c r="K3" i="11"/>
  <c r="Q3" i="11" s="1"/>
  <c r="K4" i="11"/>
  <c r="K6" i="11"/>
  <c r="K7" i="11"/>
  <c r="K8" i="11"/>
  <c r="K9" i="11"/>
  <c r="K10" i="11"/>
  <c r="K11" i="11"/>
  <c r="K12" i="11"/>
  <c r="K13" i="11"/>
  <c r="K14" i="11"/>
  <c r="K15" i="11"/>
  <c r="Q15" i="11" s="1"/>
  <c r="K16" i="11"/>
  <c r="K17" i="11"/>
  <c r="Q17" i="11" s="1"/>
  <c r="K18" i="11"/>
  <c r="K19" i="11"/>
  <c r="K20" i="11"/>
  <c r="Q20" i="11" s="1"/>
  <c r="K21" i="11"/>
  <c r="K22" i="11"/>
  <c r="K23" i="11"/>
  <c r="K24" i="11"/>
  <c r="K25" i="11"/>
  <c r="K2" i="11"/>
  <c r="C7" i="11"/>
  <c r="C8" i="11"/>
  <c r="C9" i="11"/>
  <c r="C10" i="11"/>
  <c r="C11" i="11"/>
  <c r="I11" i="11" s="1"/>
  <c r="C12" i="11"/>
  <c r="C13" i="11"/>
  <c r="I13" i="11" s="1"/>
  <c r="C14" i="11"/>
  <c r="I14" i="11" s="1"/>
  <c r="C15" i="11"/>
  <c r="I15" i="11" s="1"/>
  <c r="C16" i="11"/>
  <c r="I16" i="11" s="1"/>
  <c r="C17" i="11"/>
  <c r="C18" i="11"/>
  <c r="C19" i="11"/>
  <c r="I19" i="11" s="1"/>
  <c r="C20" i="11"/>
  <c r="C21" i="11"/>
  <c r="I21" i="11" s="1"/>
  <c r="C22" i="11"/>
  <c r="I22" i="11" s="1"/>
  <c r="C23" i="11"/>
  <c r="C24" i="11"/>
  <c r="C25" i="11"/>
  <c r="C6" i="11"/>
  <c r="S3" i="10"/>
  <c r="S4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" i="10"/>
  <c r="K3" i="10"/>
  <c r="M3" i="10" s="1"/>
  <c r="K4" i="10"/>
  <c r="M4" i="10" s="1"/>
  <c r="K6" i="10"/>
  <c r="M6" i="10" s="1"/>
  <c r="K7" i="10"/>
  <c r="M7" i="10" s="1"/>
  <c r="K8" i="10"/>
  <c r="M8" i="10" s="1"/>
  <c r="K9" i="10"/>
  <c r="M9" i="10" s="1"/>
  <c r="K10" i="10"/>
  <c r="M10" i="10" s="1"/>
  <c r="K11" i="10"/>
  <c r="K12" i="10"/>
  <c r="K13" i="10"/>
  <c r="K14" i="10"/>
  <c r="K15" i="10"/>
  <c r="K16" i="10"/>
  <c r="K17" i="10"/>
  <c r="K18" i="10"/>
  <c r="M18" i="10" s="1"/>
  <c r="K19" i="10"/>
  <c r="M19" i="10" s="1"/>
  <c r="K20" i="10"/>
  <c r="M20" i="10" s="1"/>
  <c r="K21" i="10"/>
  <c r="M21" i="10" s="1"/>
  <c r="K22" i="10"/>
  <c r="M22" i="10" s="1"/>
  <c r="K23" i="10"/>
  <c r="M23" i="10" s="1"/>
  <c r="K24" i="10"/>
  <c r="M24" i="10" s="1"/>
  <c r="K25" i="10"/>
  <c r="M25" i="10" s="1"/>
  <c r="K2" i="10"/>
  <c r="M2" i="10" s="1"/>
  <c r="H2" i="10"/>
  <c r="C7" i="10"/>
  <c r="C8" i="10"/>
  <c r="C9" i="10"/>
  <c r="C10" i="10"/>
  <c r="C11" i="10"/>
  <c r="C12" i="10"/>
  <c r="E12" i="10" s="1"/>
  <c r="C13" i="10"/>
  <c r="E13" i="10" s="1"/>
  <c r="C14" i="10"/>
  <c r="E14" i="10" s="1"/>
  <c r="C15" i="10"/>
  <c r="E15" i="10" s="1"/>
  <c r="C16" i="10"/>
  <c r="E16" i="10" s="1"/>
  <c r="C17" i="10"/>
  <c r="C18" i="10"/>
  <c r="C19" i="10"/>
  <c r="E19" i="10" s="1"/>
  <c r="C20" i="10"/>
  <c r="E20" i="10" s="1"/>
  <c r="C21" i="10"/>
  <c r="E21" i="10" s="1"/>
  <c r="C22" i="10"/>
  <c r="C23" i="10"/>
  <c r="C24" i="10"/>
  <c r="C25" i="10"/>
  <c r="C6" i="10"/>
  <c r="S3" i="9"/>
  <c r="S4" i="9"/>
  <c r="Y4" i="9" s="1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" i="9"/>
  <c r="K25" i="9"/>
  <c r="Q25" i="9" s="1"/>
  <c r="K3" i="9"/>
  <c r="K4" i="9"/>
  <c r="K6" i="9"/>
  <c r="K7" i="9"/>
  <c r="K8" i="9"/>
  <c r="K9" i="9"/>
  <c r="K10" i="9"/>
  <c r="K11" i="9"/>
  <c r="K12" i="9"/>
  <c r="Q12" i="9" s="1"/>
  <c r="K13" i="9"/>
  <c r="Q13" i="9" s="1"/>
  <c r="K14" i="9"/>
  <c r="Q14" i="9" s="1"/>
  <c r="K15" i="9"/>
  <c r="Q15" i="9" s="1"/>
  <c r="K16" i="9"/>
  <c r="K17" i="9"/>
  <c r="K18" i="9"/>
  <c r="K19" i="9"/>
  <c r="K20" i="9"/>
  <c r="K21" i="9"/>
  <c r="K22" i="9"/>
  <c r="K23" i="9"/>
  <c r="K24" i="9"/>
  <c r="K2" i="9"/>
  <c r="C7" i="9"/>
  <c r="I7" i="9" s="1"/>
  <c r="C8" i="9"/>
  <c r="I8" i="9" s="1"/>
  <c r="C9" i="9"/>
  <c r="I9" i="9" s="1"/>
  <c r="C10" i="9"/>
  <c r="I10" i="9" s="1"/>
  <c r="C11" i="9"/>
  <c r="I11" i="9" s="1"/>
  <c r="C12" i="9"/>
  <c r="I12" i="9" s="1"/>
  <c r="C13" i="9"/>
  <c r="C14" i="9"/>
  <c r="C15" i="9"/>
  <c r="C16" i="9"/>
  <c r="I16" i="9" s="1"/>
  <c r="C17" i="9"/>
  <c r="C18" i="9"/>
  <c r="C19" i="9"/>
  <c r="C20" i="9"/>
  <c r="I20" i="9" s="1"/>
  <c r="C21" i="9"/>
  <c r="I21" i="9" s="1"/>
  <c r="C22" i="9"/>
  <c r="I22" i="9" s="1"/>
  <c r="C23" i="9"/>
  <c r="I23" i="9" s="1"/>
  <c r="C24" i="9"/>
  <c r="I24" i="9" s="1"/>
  <c r="C25" i="9"/>
  <c r="I25" i="9" s="1"/>
  <c r="C6" i="9"/>
  <c r="I6" i="9" s="1"/>
  <c r="S3" i="8"/>
  <c r="S4" i="8"/>
  <c r="Y4" i="8" s="1"/>
  <c r="S7" i="8"/>
  <c r="S8" i="8"/>
  <c r="Y8" i="8" s="1"/>
  <c r="S9" i="8"/>
  <c r="Y9" i="8" s="1"/>
  <c r="S10" i="8"/>
  <c r="Y10" i="8" s="1"/>
  <c r="S11" i="8"/>
  <c r="Y11" i="8" s="1"/>
  <c r="S12" i="8"/>
  <c r="Y12" i="8" s="1"/>
  <c r="S13" i="8"/>
  <c r="Y13" i="8" s="1"/>
  <c r="S14" i="8"/>
  <c r="S15" i="8"/>
  <c r="S16" i="8"/>
  <c r="S17" i="8"/>
  <c r="S18" i="8"/>
  <c r="S19" i="8"/>
  <c r="S20" i="8"/>
  <c r="Y20" i="8" s="1"/>
  <c r="S21" i="8"/>
  <c r="Y21" i="8" s="1"/>
  <c r="S22" i="8"/>
  <c r="Y22" i="8" s="1"/>
  <c r="S23" i="8"/>
  <c r="S24" i="8"/>
  <c r="Y24" i="8" s="1"/>
  <c r="S25" i="8"/>
  <c r="Y25" i="8" s="1"/>
  <c r="S2" i="8"/>
  <c r="Y2" i="8" s="1"/>
  <c r="K3" i="8"/>
  <c r="Q3" i="8" s="1"/>
  <c r="K4" i="8"/>
  <c r="Q4" i="8" s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" i="8"/>
  <c r="C7" i="8"/>
  <c r="C8" i="8"/>
  <c r="C9" i="8"/>
  <c r="C10" i="8"/>
  <c r="C11" i="8"/>
  <c r="C12" i="8"/>
  <c r="C13" i="8"/>
  <c r="C14" i="8"/>
  <c r="C15" i="8"/>
  <c r="C16" i="8"/>
  <c r="I16" i="8" s="1"/>
  <c r="C17" i="8"/>
  <c r="I17" i="8" s="1"/>
  <c r="C18" i="8"/>
  <c r="I18" i="8" s="1"/>
  <c r="C19" i="8"/>
  <c r="C20" i="8"/>
  <c r="C21" i="8"/>
  <c r="C22" i="8"/>
  <c r="C23" i="8"/>
  <c r="C24" i="8"/>
  <c r="C25" i="8"/>
  <c r="C6" i="8"/>
  <c r="S3" i="7"/>
  <c r="S4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K3" i="7"/>
  <c r="K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Q25" i="7" s="1"/>
  <c r="K2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S3" i="6"/>
  <c r="S4" i="6"/>
  <c r="S7" i="6"/>
  <c r="Y7" i="6" s="1"/>
  <c r="S8" i="6"/>
  <c r="Y8" i="6" s="1"/>
  <c r="S9" i="6"/>
  <c r="Y9" i="6" s="1"/>
  <c r="S10" i="6"/>
  <c r="Y10" i="6" s="1"/>
  <c r="S11" i="6"/>
  <c r="S12" i="6"/>
  <c r="S13" i="6"/>
  <c r="S14" i="6"/>
  <c r="Y14" i="6" s="1"/>
  <c r="S15" i="6"/>
  <c r="Y15" i="6" s="1"/>
  <c r="S16" i="6"/>
  <c r="S17" i="6"/>
  <c r="S18" i="6"/>
  <c r="S19" i="6"/>
  <c r="S20" i="6"/>
  <c r="S21" i="6"/>
  <c r="Y21" i="6" s="1"/>
  <c r="S22" i="6"/>
  <c r="Y22" i="6" s="1"/>
  <c r="S23" i="6"/>
  <c r="Y23" i="6" s="1"/>
  <c r="S24" i="6"/>
  <c r="Y24" i="6" s="1"/>
  <c r="S25" i="6"/>
  <c r="Y25" i="6" s="1"/>
  <c r="S2" i="6"/>
  <c r="Y2" i="6" s="1"/>
  <c r="K3" i="6"/>
  <c r="K4" i="6"/>
  <c r="K6" i="6"/>
  <c r="Q6" i="6" s="1"/>
  <c r="K7" i="6"/>
  <c r="Q7" i="6" s="1"/>
  <c r="K8" i="6"/>
  <c r="Q8" i="6" s="1"/>
  <c r="K9" i="6"/>
  <c r="K10" i="6"/>
  <c r="K11" i="6"/>
  <c r="K12" i="6"/>
  <c r="K13" i="6"/>
  <c r="K14" i="6"/>
  <c r="Q14" i="6" s="1"/>
  <c r="K15" i="6"/>
  <c r="Q15" i="6" s="1"/>
  <c r="K16" i="6"/>
  <c r="Q16" i="6" s="1"/>
  <c r="K17" i="6"/>
  <c r="Q17" i="6" s="1"/>
  <c r="K18" i="6"/>
  <c r="Q18" i="6" s="1"/>
  <c r="K19" i="6"/>
  <c r="Q19" i="6" s="1"/>
  <c r="K20" i="6"/>
  <c r="K21" i="6"/>
  <c r="K22" i="6"/>
  <c r="Q22" i="6" s="1"/>
  <c r="K23" i="6"/>
  <c r="Q23" i="6" s="1"/>
  <c r="K24" i="6"/>
  <c r="Q24" i="6" s="1"/>
  <c r="K25" i="6"/>
  <c r="K2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I20" i="6" s="1"/>
  <c r="C21" i="6"/>
  <c r="C22" i="6"/>
  <c r="C23" i="6"/>
  <c r="C24" i="6"/>
  <c r="C25" i="6"/>
  <c r="C6" i="6"/>
  <c r="I6" i="6" s="1"/>
  <c r="AA3" i="5"/>
  <c r="AA4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" i="5"/>
  <c r="S3" i="5"/>
  <c r="S4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K3" i="5"/>
  <c r="K4" i="5"/>
  <c r="K6" i="5"/>
  <c r="K7" i="5"/>
  <c r="K8" i="5"/>
  <c r="K9" i="5"/>
  <c r="Q9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Q22" i="5" s="1"/>
  <c r="K23" i="5"/>
  <c r="Q23" i="5" s="1"/>
  <c r="K24" i="5"/>
  <c r="Q24" i="5" s="1"/>
  <c r="K25" i="5"/>
  <c r="K2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I20" i="5" s="1"/>
  <c r="C21" i="5"/>
  <c r="C22" i="5"/>
  <c r="C23" i="5"/>
  <c r="C24" i="5"/>
  <c r="C25" i="5"/>
  <c r="C6" i="5"/>
  <c r="S3" i="4"/>
  <c r="Y3" i="4" s="1"/>
  <c r="S4" i="4"/>
  <c r="Y4" i="4" s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Y19" i="4" s="1"/>
  <c r="S20" i="4"/>
  <c r="Y20" i="4" s="1"/>
  <c r="S21" i="4"/>
  <c r="Y21" i="4" s="1"/>
  <c r="S22" i="4"/>
  <c r="Y22" i="4" s="1"/>
  <c r="S23" i="4"/>
  <c r="S24" i="4"/>
  <c r="S25" i="4"/>
  <c r="S2" i="4"/>
  <c r="K3" i="4"/>
  <c r="K4" i="4"/>
  <c r="K6" i="4"/>
  <c r="K7" i="4"/>
  <c r="K8" i="4"/>
  <c r="K9" i="4"/>
  <c r="K10" i="4"/>
  <c r="K11" i="4"/>
  <c r="K12" i="4"/>
  <c r="Q12" i="4" s="1"/>
  <c r="K13" i="4"/>
  <c r="Q13" i="4" s="1"/>
  <c r="K14" i="4"/>
  <c r="Q14" i="4" s="1"/>
  <c r="K15" i="4"/>
  <c r="Q15" i="4" s="1"/>
  <c r="K16" i="4"/>
  <c r="K17" i="4"/>
  <c r="K18" i="4"/>
  <c r="K19" i="4"/>
  <c r="K20" i="4"/>
  <c r="K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AI3" i="3"/>
  <c r="AI4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" i="3"/>
  <c r="S3" i="3"/>
  <c r="S4" i="3"/>
  <c r="Y4" i="3" s="1"/>
  <c r="S6" i="3"/>
  <c r="Y6" i="3" s="1"/>
  <c r="S7" i="3"/>
  <c r="S8" i="3"/>
  <c r="S9" i="3"/>
  <c r="S10" i="3"/>
  <c r="S11" i="3"/>
  <c r="S12" i="3"/>
  <c r="S13" i="3"/>
  <c r="Y13" i="3" s="1"/>
  <c r="S14" i="3"/>
  <c r="Y14" i="3" s="1"/>
  <c r="S15" i="3"/>
  <c r="S16" i="3"/>
  <c r="S17" i="3"/>
  <c r="S18" i="3"/>
  <c r="S19" i="3"/>
  <c r="S20" i="3"/>
  <c r="Y20" i="3" s="1"/>
  <c r="S21" i="3"/>
  <c r="Y21" i="3" s="1"/>
  <c r="S22" i="3"/>
  <c r="Y22" i="3" s="1"/>
  <c r="S23" i="3"/>
  <c r="S24" i="3"/>
  <c r="S25" i="3"/>
  <c r="S2" i="3"/>
  <c r="K3" i="3"/>
  <c r="K4" i="3"/>
  <c r="K6" i="3"/>
  <c r="Q6" i="3" s="1"/>
  <c r="K7" i="3"/>
  <c r="Q7" i="3" s="1"/>
  <c r="K8" i="3"/>
  <c r="K9" i="3"/>
  <c r="K10" i="3"/>
  <c r="K11" i="3"/>
  <c r="K12" i="3"/>
  <c r="Q12" i="3" s="1"/>
  <c r="K13" i="3"/>
  <c r="Q13" i="3" s="1"/>
  <c r="K14" i="3"/>
  <c r="Q14" i="3" s="1"/>
  <c r="K15" i="3"/>
  <c r="Q15" i="3" s="1"/>
  <c r="K16" i="3"/>
  <c r="K17" i="3"/>
  <c r="K18" i="3"/>
  <c r="K19" i="3"/>
  <c r="K20" i="3"/>
  <c r="K21" i="3"/>
  <c r="Q21" i="3" s="1"/>
  <c r="K22" i="3"/>
  <c r="Q22" i="3" s="1"/>
  <c r="K23" i="3"/>
  <c r="Q23" i="3" s="1"/>
  <c r="K24" i="3"/>
  <c r="K25" i="3"/>
  <c r="K2" i="3"/>
  <c r="C6" i="3"/>
  <c r="C7" i="3"/>
  <c r="C8" i="3"/>
  <c r="C9" i="3"/>
  <c r="AA3" i="3"/>
  <c r="AA4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" i="3"/>
  <c r="AQ3" i="2"/>
  <c r="AQ4" i="2"/>
  <c r="AW4" i="2" s="1"/>
  <c r="AQ7" i="2"/>
  <c r="AW7" i="2" s="1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W22" i="2" s="1"/>
  <c r="AQ23" i="2"/>
  <c r="AW23" i="2" s="1"/>
  <c r="AQ24" i="2"/>
  <c r="AQ25" i="2"/>
  <c r="AQ2" i="2"/>
  <c r="AI3" i="2"/>
  <c r="AI4" i="2"/>
  <c r="AI7" i="2"/>
  <c r="AI8" i="2"/>
  <c r="AI9" i="2"/>
  <c r="AI10" i="2"/>
  <c r="AO10" i="2" s="1"/>
  <c r="AI11" i="2"/>
  <c r="AI12" i="2"/>
  <c r="AI13" i="2"/>
  <c r="AI14" i="2"/>
  <c r="AI15" i="2"/>
  <c r="AI16" i="2"/>
  <c r="AO16" i="2" s="1"/>
  <c r="AI17" i="2"/>
  <c r="AO17" i="2" s="1"/>
  <c r="AI18" i="2"/>
  <c r="AI19" i="2"/>
  <c r="AI20" i="2"/>
  <c r="AI21" i="2"/>
  <c r="AI22" i="2"/>
  <c r="AI23" i="2"/>
  <c r="AI24" i="2"/>
  <c r="AI25" i="2"/>
  <c r="AI2" i="2"/>
  <c r="AA3" i="2"/>
  <c r="AA4" i="2"/>
  <c r="AA6" i="2"/>
  <c r="AA7" i="2"/>
  <c r="AA8" i="2"/>
  <c r="AA9" i="2"/>
  <c r="AG9" i="2" s="1"/>
  <c r="AA10" i="2"/>
  <c r="AG10" i="2" s="1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G25" i="2" s="1"/>
  <c r="AA2" i="2"/>
  <c r="AG2" i="2" s="1"/>
  <c r="S3" i="2"/>
  <c r="S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Y18" i="2" s="1"/>
  <c r="S19" i="2"/>
  <c r="Y19" i="2" s="1"/>
  <c r="S20" i="2"/>
  <c r="S21" i="2"/>
  <c r="S22" i="2"/>
  <c r="S23" i="2"/>
  <c r="S24" i="2"/>
  <c r="S25" i="2"/>
  <c r="S2" i="2"/>
  <c r="K7" i="2"/>
  <c r="K8" i="2"/>
  <c r="K9" i="2"/>
  <c r="K10" i="2"/>
  <c r="K11" i="2"/>
  <c r="K12" i="2"/>
  <c r="Q12" i="2" s="1"/>
  <c r="K13" i="2"/>
  <c r="Q13" i="2" s="1"/>
  <c r="K14" i="2"/>
  <c r="Q14" i="2" s="1"/>
  <c r="K15" i="2"/>
  <c r="Q15" i="2" s="1"/>
  <c r="K16" i="2"/>
  <c r="K17" i="2"/>
  <c r="K18" i="2"/>
  <c r="K19" i="2"/>
  <c r="K20" i="2"/>
  <c r="K21" i="2"/>
  <c r="K22" i="2"/>
  <c r="Q22" i="2" s="1"/>
  <c r="K23" i="2"/>
  <c r="K24" i="2"/>
  <c r="K25" i="2"/>
  <c r="K6" i="2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E13" i="2" s="1"/>
  <c r="C14" i="2"/>
  <c r="C15" i="2"/>
  <c r="C16" i="2"/>
  <c r="C17" i="2"/>
  <c r="C18" i="2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6" i="2"/>
  <c r="E6" i="2" s="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" i="21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Y18" i="20" s="1"/>
  <c r="X19" i="20"/>
  <c r="X20" i="20"/>
  <c r="X21" i="20"/>
  <c r="X22" i="20"/>
  <c r="X23" i="20"/>
  <c r="X24" i="20"/>
  <c r="X25" i="20"/>
  <c r="P3" i="20"/>
  <c r="P4" i="20"/>
  <c r="P5" i="20"/>
  <c r="P6" i="20"/>
  <c r="P7" i="20"/>
  <c r="P8" i="20"/>
  <c r="P9" i="20"/>
  <c r="P10" i="20"/>
  <c r="P11" i="20"/>
  <c r="Q11" i="20" s="1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X2" i="20"/>
  <c r="P2" i="20"/>
  <c r="P3" i="19"/>
  <c r="P4" i="19"/>
  <c r="P5" i="19"/>
  <c r="P6" i="19"/>
  <c r="P7" i="19"/>
  <c r="P8" i="19"/>
  <c r="P9" i="19"/>
  <c r="P10" i="19"/>
  <c r="P11" i="19"/>
  <c r="P12" i="19"/>
  <c r="Q12" i="19" s="1"/>
  <c r="P13" i="19"/>
  <c r="Q13" i="19" s="1"/>
  <c r="P14" i="19"/>
  <c r="Q14" i="19" s="1"/>
  <c r="P15" i="19"/>
  <c r="Q15" i="19" s="1"/>
  <c r="P16" i="19"/>
  <c r="P17" i="19"/>
  <c r="P18" i="19"/>
  <c r="P19" i="19"/>
  <c r="P20" i="19"/>
  <c r="P21" i="19"/>
  <c r="P22" i="19"/>
  <c r="P23" i="19"/>
  <c r="P24" i="19"/>
  <c r="P25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P2" i="19"/>
  <c r="H2" i="19"/>
  <c r="T2" i="19" s="1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X2" i="18"/>
  <c r="P2" i="18"/>
  <c r="H2" i="18"/>
  <c r="P3" i="17"/>
  <c r="P4" i="17"/>
  <c r="P5" i="17"/>
  <c r="T5" i="17" s="1"/>
  <c r="P6" i="17"/>
  <c r="T6" i="17" s="1"/>
  <c r="P7" i="17"/>
  <c r="Q7" i="17" s="1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T21" i="17" s="1"/>
  <c r="P22" i="17"/>
  <c r="T22" i="17" s="1"/>
  <c r="P23" i="17"/>
  <c r="Q23" i="17" s="1"/>
  <c r="P24" i="17"/>
  <c r="P25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P2" i="17"/>
  <c r="H2" i="17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H3" i="16"/>
  <c r="H4" i="16"/>
  <c r="H5" i="16"/>
  <c r="H6" i="16"/>
  <c r="H7" i="16"/>
  <c r="H8" i="16"/>
  <c r="I8" i="16" s="1"/>
  <c r="H9" i="16"/>
  <c r="I9" i="16" s="1"/>
  <c r="H10" i="16"/>
  <c r="I10" i="16" s="1"/>
  <c r="H11" i="16"/>
  <c r="I11" i="16" s="1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X2" i="16"/>
  <c r="P2" i="16"/>
  <c r="H2" i="16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Y19" i="15" s="1"/>
  <c r="X20" i="15"/>
  <c r="X21" i="15"/>
  <c r="X22" i="15"/>
  <c r="X23" i="15"/>
  <c r="X24" i="15"/>
  <c r="X25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I17" i="15" s="1"/>
  <c r="H18" i="15"/>
  <c r="H19" i="15"/>
  <c r="H20" i="15"/>
  <c r="H21" i="15"/>
  <c r="H22" i="15"/>
  <c r="H23" i="15"/>
  <c r="P3" i="15"/>
  <c r="P4" i="15"/>
  <c r="P5" i="15"/>
  <c r="P6" i="15"/>
  <c r="P7" i="15"/>
  <c r="P8" i="15"/>
  <c r="Q8" i="15" s="1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X2" i="15"/>
  <c r="P2" i="15"/>
  <c r="H2" i="15"/>
  <c r="P3" i="14"/>
  <c r="P4" i="14"/>
  <c r="P5" i="14"/>
  <c r="P6" i="14"/>
  <c r="P7" i="14"/>
  <c r="P8" i="14"/>
  <c r="P9" i="14"/>
  <c r="P10" i="14"/>
  <c r="T10" i="14" s="1"/>
  <c r="P11" i="14"/>
  <c r="Q11" i="14" s="1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H3" i="14"/>
  <c r="I3" i="14" s="1"/>
  <c r="H4" i="14"/>
  <c r="I4" i="14" s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I19" i="14" s="1"/>
  <c r="H20" i="14"/>
  <c r="I20" i="14" s="1"/>
  <c r="H21" i="14"/>
  <c r="H22" i="14"/>
  <c r="H23" i="14"/>
  <c r="H24" i="14"/>
  <c r="H25" i="14"/>
  <c r="P2" i="14"/>
  <c r="H2" i="14"/>
  <c r="T2" i="14" s="1"/>
  <c r="H3" i="13"/>
  <c r="H4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Q17" i="13" s="1"/>
  <c r="P18" i="13"/>
  <c r="P19" i="13"/>
  <c r="P20" i="13"/>
  <c r="P21" i="13"/>
  <c r="P22" i="13"/>
  <c r="P23" i="13"/>
  <c r="P24" i="13"/>
  <c r="P25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" i="13"/>
  <c r="P2" i="13"/>
  <c r="H2" i="13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Y19" i="12" s="1"/>
  <c r="X20" i="12"/>
  <c r="Y20" i="12" s="1"/>
  <c r="X21" i="12"/>
  <c r="Y21" i="12" s="1"/>
  <c r="X22" i="12"/>
  <c r="Y22" i="12" s="1"/>
  <c r="X23" i="12"/>
  <c r="Y23" i="12" s="1"/>
  <c r="X24" i="12"/>
  <c r="Y24" i="12" s="1"/>
  <c r="X25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H3" i="12"/>
  <c r="H4" i="12"/>
  <c r="H5" i="12"/>
  <c r="H6" i="12"/>
  <c r="H7" i="12"/>
  <c r="H8" i="12"/>
  <c r="H9" i="12"/>
  <c r="H10" i="12"/>
  <c r="I10" i="12" s="1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X2" i="12"/>
  <c r="P2" i="12"/>
  <c r="H2" i="12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X2" i="11"/>
  <c r="P2" i="11"/>
  <c r="H2" i="11"/>
  <c r="I2" i="11" s="1"/>
  <c r="X3" i="10"/>
  <c r="X4" i="10"/>
  <c r="X5" i="10"/>
  <c r="X6" i="10"/>
  <c r="X7" i="10"/>
  <c r="X8" i="10"/>
  <c r="X9" i="10"/>
  <c r="Y9" i="10" s="1"/>
  <c r="X10" i="10"/>
  <c r="Y10" i="10" s="1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Y25" i="10" s="1"/>
  <c r="X2" i="10"/>
  <c r="Y2" i="10" s="1"/>
  <c r="P3" i="10"/>
  <c r="P4" i="10"/>
  <c r="P5" i="10"/>
  <c r="P6" i="10"/>
  <c r="P7" i="10"/>
  <c r="Q7" i="10" s="1"/>
  <c r="P8" i="10"/>
  <c r="Q8" i="10" s="1"/>
  <c r="P9" i="10"/>
  <c r="P10" i="10"/>
  <c r="P11" i="10"/>
  <c r="P12" i="10"/>
  <c r="P13" i="10"/>
  <c r="Q13" i="10" s="1"/>
  <c r="P14" i="10"/>
  <c r="P15" i="10"/>
  <c r="P16" i="10"/>
  <c r="P17" i="10"/>
  <c r="P18" i="10"/>
  <c r="Q18" i="10" s="1"/>
  <c r="P19" i="10"/>
  <c r="P20" i="10"/>
  <c r="P21" i="10"/>
  <c r="P22" i="10"/>
  <c r="P23" i="10"/>
  <c r="Q23" i="10" s="1"/>
  <c r="P24" i="10"/>
  <c r="Q24" i="10" s="1"/>
  <c r="P25" i="10"/>
  <c r="P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I24" i="10" s="1"/>
  <c r="H25" i="10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" i="9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Q16" i="8" s="1"/>
  <c r="P17" i="8"/>
  <c r="P18" i="8"/>
  <c r="P19" i="8"/>
  <c r="P20" i="8"/>
  <c r="P21" i="8"/>
  <c r="P22" i="8"/>
  <c r="P23" i="8"/>
  <c r="P24" i="8"/>
  <c r="P25" i="8"/>
  <c r="P2" i="8"/>
  <c r="H3" i="8"/>
  <c r="H4" i="8"/>
  <c r="H5" i="8"/>
  <c r="H6" i="8"/>
  <c r="I6" i="8" s="1"/>
  <c r="H7" i="8"/>
  <c r="H8" i="8"/>
  <c r="H9" i="8"/>
  <c r="H10" i="8"/>
  <c r="H11" i="8"/>
  <c r="H12" i="8"/>
  <c r="I12" i="8" s="1"/>
  <c r="H13" i="8"/>
  <c r="I13" i="8" s="1"/>
  <c r="H14" i="8"/>
  <c r="I14" i="8" s="1"/>
  <c r="H15" i="8"/>
  <c r="H16" i="8"/>
  <c r="H17" i="8"/>
  <c r="H18" i="8"/>
  <c r="H19" i="8"/>
  <c r="H20" i="8"/>
  <c r="H21" i="8"/>
  <c r="H22" i="8"/>
  <c r="H23" i="8"/>
  <c r="H24" i="8"/>
  <c r="H25" i="8"/>
  <c r="H2" i="8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" i="7"/>
  <c r="P3" i="7"/>
  <c r="P4" i="7"/>
  <c r="P5" i="7"/>
  <c r="P6" i="7"/>
  <c r="P7" i="7"/>
  <c r="P8" i="7"/>
  <c r="P9" i="7"/>
  <c r="P10" i="7"/>
  <c r="Q10" i="7" s="1"/>
  <c r="P11" i="7"/>
  <c r="Q11" i="7" s="1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X3" i="6"/>
  <c r="Y3" i="6" s="1"/>
  <c r="X4" i="6"/>
  <c r="Y4" i="6" s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Y18" i="6" s="1"/>
  <c r="AC18" i="6" s="1"/>
  <c r="X19" i="6"/>
  <c r="Y19" i="6" s="1"/>
  <c r="X20" i="6"/>
  <c r="Y20" i="6" s="1"/>
  <c r="X21" i="6"/>
  <c r="X22" i="6"/>
  <c r="X23" i="6"/>
  <c r="X24" i="6"/>
  <c r="X25" i="6"/>
  <c r="X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" i="6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G16" i="5" s="1"/>
  <c r="AF17" i="5"/>
  <c r="AG17" i="5" s="1"/>
  <c r="AF18" i="5"/>
  <c r="AF19" i="5"/>
  <c r="AF20" i="5"/>
  <c r="AF21" i="5"/>
  <c r="AF22" i="5"/>
  <c r="AF23" i="5"/>
  <c r="AF24" i="5"/>
  <c r="AF25" i="5"/>
  <c r="AF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AB24" i="4" s="1"/>
  <c r="X25" i="4"/>
  <c r="AB25" i="4" s="1"/>
  <c r="X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4" s="1"/>
  <c r="H23" i="4"/>
  <c r="H24" i="4"/>
  <c r="H25" i="4"/>
  <c r="H2" i="4"/>
  <c r="AN25" i="3"/>
  <c r="AN3" i="3"/>
  <c r="AN4" i="3"/>
  <c r="AN5" i="3"/>
  <c r="AN6" i="3"/>
  <c r="AN7" i="3"/>
  <c r="AO7" i="3" s="1"/>
  <c r="AN8" i="3"/>
  <c r="AO8" i="3" s="1"/>
  <c r="AN9" i="3"/>
  <c r="AO9" i="3" s="1"/>
  <c r="AN10" i="3"/>
  <c r="AN11" i="3"/>
  <c r="AN12" i="3"/>
  <c r="AN13" i="3"/>
  <c r="AN14" i="3"/>
  <c r="AN15" i="3"/>
  <c r="AN16" i="3"/>
  <c r="AO16" i="3" s="1"/>
  <c r="AN17" i="3"/>
  <c r="AO17" i="3" s="1"/>
  <c r="AN18" i="3"/>
  <c r="AN19" i="3"/>
  <c r="AN20" i="3"/>
  <c r="AN21" i="3"/>
  <c r="AN22" i="3"/>
  <c r="AN23" i="3"/>
  <c r="AO23" i="3" s="1"/>
  <c r="AN24" i="3"/>
  <c r="AO24" i="3" s="1"/>
  <c r="AN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G16" i="3" s="1"/>
  <c r="AF17" i="3"/>
  <c r="AF18" i="3"/>
  <c r="AF19" i="3"/>
  <c r="AF20" i="3"/>
  <c r="AF21" i="3"/>
  <c r="AF22" i="3"/>
  <c r="AF23" i="3"/>
  <c r="AF24" i="3"/>
  <c r="AF25" i="3"/>
  <c r="AF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" i="3"/>
  <c r="P3" i="3"/>
  <c r="Q3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H2" i="3"/>
  <c r="H3" i="3"/>
  <c r="H4" i="3"/>
  <c r="H5" i="3"/>
  <c r="H6" i="3"/>
  <c r="I6" i="3" s="1"/>
  <c r="H7" i="3"/>
  <c r="I7" i="3" s="1"/>
  <c r="H8" i="3"/>
  <c r="I8" i="3" s="1"/>
  <c r="H9" i="3"/>
  <c r="I9" i="3" s="1"/>
  <c r="AV3" i="2"/>
  <c r="AV4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" i="2"/>
  <c r="AN3" i="2"/>
  <c r="AO3" i="2" s="1"/>
  <c r="AN4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O21" i="2" s="1"/>
  <c r="AN22" i="2"/>
  <c r="AN23" i="2"/>
  <c r="AN24" i="2"/>
  <c r="AN25" i="2"/>
  <c r="AN2" i="2"/>
  <c r="AF3" i="2"/>
  <c r="AF4" i="2"/>
  <c r="AF6" i="2"/>
  <c r="AF7" i="2"/>
  <c r="AF8" i="2"/>
  <c r="AF9" i="2"/>
  <c r="AF10" i="2"/>
  <c r="AF11" i="2"/>
  <c r="AF12" i="2"/>
  <c r="AF13" i="2"/>
  <c r="AF14" i="2"/>
  <c r="AG14" i="2" s="1"/>
  <c r="AF15" i="2"/>
  <c r="AF16" i="2"/>
  <c r="AF17" i="2"/>
  <c r="AF18" i="2"/>
  <c r="AF19" i="2"/>
  <c r="AF20" i="2"/>
  <c r="AF21" i="2"/>
  <c r="AF22" i="2"/>
  <c r="AF23" i="2"/>
  <c r="AF24" i="2"/>
  <c r="AF25" i="2"/>
  <c r="AF2" i="2"/>
  <c r="X3" i="2"/>
  <c r="X4" i="2"/>
  <c r="X6" i="2"/>
  <c r="X7" i="2"/>
  <c r="Y7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Y23" i="2" s="1"/>
  <c r="X24" i="2"/>
  <c r="X25" i="2"/>
  <c r="X2" i="2"/>
  <c r="P2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H3" i="2"/>
  <c r="H4" i="2"/>
  <c r="H6" i="2"/>
  <c r="H7" i="2"/>
  <c r="I7" i="2" s="1"/>
  <c r="H8" i="2"/>
  <c r="I8" i="2" s="1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I21" i="2" s="1"/>
  <c r="H22" i="2"/>
  <c r="I22" i="2" s="1"/>
  <c r="H23" i="2"/>
  <c r="I23" i="2" s="1"/>
  <c r="H24" i="2"/>
  <c r="I24" i="2" s="1"/>
  <c r="H25" i="2"/>
  <c r="H2" i="2"/>
  <c r="I2" i="2" s="1"/>
  <c r="AA21" i="16" l="1"/>
  <c r="AA22" i="16"/>
  <c r="AA17" i="16"/>
  <c r="AA18" i="16"/>
  <c r="AA2" i="16"/>
  <c r="AA19" i="16"/>
  <c r="AA3" i="16"/>
  <c r="AA20" i="16"/>
  <c r="AA4" i="16"/>
  <c r="AA10" i="16"/>
  <c r="AA11" i="16"/>
  <c r="AA12" i="16"/>
  <c r="AA13" i="16"/>
  <c r="AA14" i="16"/>
  <c r="AA15" i="16"/>
  <c r="AA16" i="16"/>
  <c r="Y11" i="10"/>
  <c r="Y20" i="10"/>
  <c r="I23" i="10"/>
  <c r="I7" i="10"/>
  <c r="Y19" i="10"/>
  <c r="I4" i="10"/>
  <c r="Y4" i="10"/>
  <c r="I22" i="10"/>
  <c r="I7" i="21"/>
  <c r="Q25" i="21"/>
  <c r="U25" i="21" s="1"/>
  <c r="Q9" i="21"/>
  <c r="Q13" i="21"/>
  <c r="I22" i="21"/>
  <c r="T2" i="21"/>
  <c r="T10" i="21"/>
  <c r="Q24" i="21"/>
  <c r="U24" i="21" s="1"/>
  <c r="Q8" i="21"/>
  <c r="U8" i="21" s="1"/>
  <c r="I9" i="21"/>
  <c r="U9" i="21" s="1"/>
  <c r="Q12" i="21"/>
  <c r="U12" i="21" s="1"/>
  <c r="Q23" i="21"/>
  <c r="U23" i="21" s="1"/>
  <c r="Q7" i="21"/>
  <c r="U7" i="21" s="1"/>
  <c r="I23" i="21"/>
  <c r="I16" i="21"/>
  <c r="Q20" i="21"/>
  <c r="U20" i="21" s="1"/>
  <c r="Q3" i="21"/>
  <c r="Q11" i="21"/>
  <c r="U11" i="21" s="1"/>
  <c r="I21" i="21"/>
  <c r="I20" i="21"/>
  <c r="I19" i="21"/>
  <c r="I18" i="21"/>
  <c r="Q22" i="21"/>
  <c r="U22" i="21" s="1"/>
  <c r="Q6" i="21"/>
  <c r="I17" i="21"/>
  <c r="U17" i="21" s="1"/>
  <c r="Q21" i="21"/>
  <c r="Q4" i="21"/>
  <c r="U4" i="21" s="1"/>
  <c r="U18" i="21"/>
  <c r="U16" i="21"/>
  <c r="I3" i="21"/>
  <c r="U3" i="21" s="1"/>
  <c r="I13" i="21"/>
  <c r="U15" i="21"/>
  <c r="I14" i="21"/>
  <c r="U14" i="21" s="1"/>
  <c r="U19" i="21"/>
  <c r="Q2" i="21"/>
  <c r="U2" i="21" s="1"/>
  <c r="Q10" i="21"/>
  <c r="U10" i="21" s="1"/>
  <c r="Y2" i="20"/>
  <c r="Y25" i="20"/>
  <c r="I13" i="20"/>
  <c r="Y24" i="20"/>
  <c r="Q16" i="20"/>
  <c r="Y7" i="20"/>
  <c r="I11" i="20"/>
  <c r="I10" i="20"/>
  <c r="I25" i="20"/>
  <c r="AC25" i="20" s="1"/>
  <c r="I9" i="20"/>
  <c r="I24" i="20"/>
  <c r="Q19" i="20"/>
  <c r="Y10" i="20"/>
  <c r="AC10" i="20" s="1"/>
  <c r="Q18" i="20"/>
  <c r="Y9" i="20"/>
  <c r="AC9" i="20" s="1"/>
  <c r="Q17" i="20"/>
  <c r="AC17" i="20" s="1"/>
  <c r="Y8" i="20"/>
  <c r="I12" i="20"/>
  <c r="Y23" i="20"/>
  <c r="I23" i="20"/>
  <c r="I22" i="20"/>
  <c r="I21" i="20"/>
  <c r="Y22" i="20"/>
  <c r="Q14" i="20"/>
  <c r="Q12" i="20"/>
  <c r="Q8" i="20"/>
  <c r="Y15" i="20"/>
  <c r="Q23" i="20"/>
  <c r="AC23" i="20" s="1"/>
  <c r="Q2" i="20"/>
  <c r="I18" i="20"/>
  <c r="Q22" i="20"/>
  <c r="Q6" i="20"/>
  <c r="Y13" i="20"/>
  <c r="Q24" i="20"/>
  <c r="Q7" i="20"/>
  <c r="I17" i="20"/>
  <c r="Q21" i="20"/>
  <c r="Q4" i="20"/>
  <c r="Y12" i="20"/>
  <c r="AC7" i="20"/>
  <c r="Q15" i="20"/>
  <c r="Y4" i="20"/>
  <c r="Y21" i="20"/>
  <c r="AC21" i="20" s="1"/>
  <c r="Y3" i="20"/>
  <c r="Q13" i="20"/>
  <c r="Y20" i="20"/>
  <c r="AC20" i="20" s="1"/>
  <c r="I8" i="20"/>
  <c r="Y19" i="20"/>
  <c r="I20" i="20"/>
  <c r="I4" i="20"/>
  <c r="I19" i="20"/>
  <c r="Y14" i="20"/>
  <c r="I16" i="20"/>
  <c r="Q20" i="20"/>
  <c r="Q3" i="20"/>
  <c r="Y11" i="20"/>
  <c r="AC12" i="20"/>
  <c r="AC16" i="20"/>
  <c r="AC15" i="20"/>
  <c r="AC14" i="20"/>
  <c r="AC11" i="20"/>
  <c r="I6" i="20"/>
  <c r="I3" i="20"/>
  <c r="T5" i="19"/>
  <c r="I11" i="19"/>
  <c r="I6" i="19"/>
  <c r="I10" i="19"/>
  <c r="T6" i="19"/>
  <c r="I25" i="19"/>
  <c r="I9" i="19"/>
  <c r="T7" i="19"/>
  <c r="I24" i="19"/>
  <c r="I8" i="19"/>
  <c r="I23" i="19"/>
  <c r="I7" i="19"/>
  <c r="U17" i="19"/>
  <c r="I22" i="19"/>
  <c r="Q2" i="19"/>
  <c r="Q22" i="19"/>
  <c r="U22" i="19" s="1"/>
  <c r="I20" i="19"/>
  <c r="I4" i="19"/>
  <c r="Q21" i="19"/>
  <c r="U21" i="19" s="1"/>
  <c r="Q4" i="19"/>
  <c r="I3" i="19"/>
  <c r="Q10" i="19"/>
  <c r="I16" i="19"/>
  <c r="U16" i="19" s="1"/>
  <c r="Q20" i="19"/>
  <c r="U20" i="19" s="1"/>
  <c r="Q3" i="19"/>
  <c r="U3" i="19" s="1"/>
  <c r="U14" i="19"/>
  <c r="Q25" i="19"/>
  <c r="Q9" i="19"/>
  <c r="U9" i="19" s="1"/>
  <c r="I15" i="19"/>
  <c r="U15" i="19" s="1"/>
  <c r="Q19" i="19"/>
  <c r="U19" i="19" s="1"/>
  <c r="Q23" i="19"/>
  <c r="U23" i="19" s="1"/>
  <c r="Q7" i="19"/>
  <c r="U7" i="19" s="1"/>
  <c r="Q6" i="19"/>
  <c r="Q11" i="19"/>
  <c r="Q24" i="19"/>
  <c r="Q8" i="19"/>
  <c r="I14" i="19"/>
  <c r="Q18" i="19"/>
  <c r="I2" i="19"/>
  <c r="U13" i="19"/>
  <c r="U11" i="19"/>
  <c r="U4" i="19"/>
  <c r="U12" i="19"/>
  <c r="U10" i="19"/>
  <c r="U25" i="19"/>
  <c r="U18" i="19"/>
  <c r="I21" i="18"/>
  <c r="Y16" i="18"/>
  <c r="Y22" i="18"/>
  <c r="Q6" i="18"/>
  <c r="Q3" i="18"/>
  <c r="Y25" i="18"/>
  <c r="Y14" i="18"/>
  <c r="Y13" i="18"/>
  <c r="Q21" i="18"/>
  <c r="Q18" i="18"/>
  <c r="Q17" i="18"/>
  <c r="I25" i="18"/>
  <c r="Q13" i="18"/>
  <c r="I24" i="18"/>
  <c r="Q12" i="18"/>
  <c r="AC12" i="18" s="1"/>
  <c r="I23" i="18"/>
  <c r="I7" i="18"/>
  <c r="Y18" i="18"/>
  <c r="Q22" i="18"/>
  <c r="Q20" i="18"/>
  <c r="Q19" i="18"/>
  <c r="I4" i="18"/>
  <c r="I9" i="18"/>
  <c r="Y20" i="18"/>
  <c r="I3" i="18"/>
  <c r="I8" i="18"/>
  <c r="Y19" i="18"/>
  <c r="I22" i="18"/>
  <c r="Q2" i="18"/>
  <c r="AC2" i="18" s="1"/>
  <c r="Y17" i="18"/>
  <c r="Q11" i="18"/>
  <c r="AC11" i="18" s="1"/>
  <c r="Q10" i="18"/>
  <c r="Q9" i="18"/>
  <c r="Q24" i="18"/>
  <c r="Q7" i="18"/>
  <c r="Q25" i="18"/>
  <c r="I20" i="18"/>
  <c r="Q8" i="18"/>
  <c r="I19" i="18"/>
  <c r="Q23" i="18"/>
  <c r="I18" i="18"/>
  <c r="I17" i="18"/>
  <c r="I16" i="18"/>
  <c r="I2" i="18"/>
  <c r="I15" i="18"/>
  <c r="AC15" i="18" s="1"/>
  <c r="I14" i="18"/>
  <c r="I13" i="18"/>
  <c r="AC13" i="18" s="1"/>
  <c r="Y23" i="18"/>
  <c r="AC23" i="18" s="1"/>
  <c r="Y7" i="18"/>
  <c r="I6" i="18"/>
  <c r="I10" i="18"/>
  <c r="Q14" i="18"/>
  <c r="Y21" i="18"/>
  <c r="Y3" i="18"/>
  <c r="AC4" i="18"/>
  <c r="AC8" i="18"/>
  <c r="AC16" i="18"/>
  <c r="Q10" i="17"/>
  <c r="I18" i="17"/>
  <c r="I17" i="17"/>
  <c r="Q4" i="17"/>
  <c r="U4" i="17" s="1"/>
  <c r="I3" i="17"/>
  <c r="Q3" i="17"/>
  <c r="U3" i="17" s="1"/>
  <c r="I19" i="17"/>
  <c r="Q15" i="17"/>
  <c r="U10" i="17"/>
  <c r="Q14" i="17"/>
  <c r="Q13" i="17"/>
  <c r="I24" i="17"/>
  <c r="U24" i="17" s="1"/>
  <c r="I8" i="17"/>
  <c r="U8" i="17" s="1"/>
  <c r="Q12" i="17"/>
  <c r="U19" i="17"/>
  <c r="I23" i="17"/>
  <c r="U23" i="17" s="1"/>
  <c r="I7" i="17"/>
  <c r="U7" i="17" s="1"/>
  <c r="U18" i="17"/>
  <c r="I22" i="17"/>
  <c r="I21" i="17"/>
  <c r="Q25" i="17"/>
  <c r="U25" i="17" s="1"/>
  <c r="Q9" i="17"/>
  <c r="U9" i="17" s="1"/>
  <c r="I20" i="17"/>
  <c r="Q24" i="17"/>
  <c r="Q8" i="17"/>
  <c r="Q21" i="17"/>
  <c r="I16" i="17"/>
  <c r="Q20" i="17"/>
  <c r="U20" i="17" s="1"/>
  <c r="I15" i="17"/>
  <c r="I14" i="17"/>
  <c r="I13" i="17"/>
  <c r="Q17" i="17"/>
  <c r="U17" i="17" s="1"/>
  <c r="I12" i="17"/>
  <c r="Q16" i="17"/>
  <c r="U11" i="17"/>
  <c r="T2" i="17"/>
  <c r="Q22" i="17"/>
  <c r="Q6" i="17"/>
  <c r="Q21" i="16"/>
  <c r="Q4" i="16"/>
  <c r="Y12" i="16"/>
  <c r="Q20" i="16"/>
  <c r="Y11" i="16"/>
  <c r="AC11" i="16" s="1"/>
  <c r="Y20" i="16"/>
  <c r="Y19" i="16"/>
  <c r="I12" i="16"/>
  <c r="AC12" i="16" s="1"/>
  <c r="Q17" i="16"/>
  <c r="Y24" i="16"/>
  <c r="Y8" i="16"/>
  <c r="AC8" i="16" s="1"/>
  <c r="Y4" i="16"/>
  <c r="AC4" i="16" s="1"/>
  <c r="I6" i="16"/>
  <c r="Q14" i="16"/>
  <c r="Y21" i="16"/>
  <c r="Y3" i="16"/>
  <c r="Y18" i="16"/>
  <c r="I21" i="16"/>
  <c r="Y17" i="16"/>
  <c r="Q13" i="16"/>
  <c r="I13" i="16"/>
  <c r="I7" i="16"/>
  <c r="Q12" i="16"/>
  <c r="I2" i="16"/>
  <c r="I25" i="16"/>
  <c r="I3" i="16"/>
  <c r="I24" i="16"/>
  <c r="AC24" i="16" s="1"/>
  <c r="I4" i="16"/>
  <c r="I23" i="16"/>
  <c r="I22" i="16"/>
  <c r="Q2" i="16"/>
  <c r="Q23" i="16"/>
  <c r="Q6" i="16"/>
  <c r="Q3" i="16"/>
  <c r="I15" i="16"/>
  <c r="AC15" i="16" s="1"/>
  <c r="Q19" i="16"/>
  <c r="Y2" i="16"/>
  <c r="Y10" i="16"/>
  <c r="AC10" i="16" s="1"/>
  <c r="I20" i="16"/>
  <c r="AC20" i="16" s="1"/>
  <c r="I19" i="16"/>
  <c r="I18" i="16"/>
  <c r="Q7" i="16"/>
  <c r="Y14" i="16"/>
  <c r="I17" i="16"/>
  <c r="Q22" i="16"/>
  <c r="Y13" i="16"/>
  <c r="I16" i="16"/>
  <c r="AC16" i="16" s="1"/>
  <c r="I14" i="16"/>
  <c r="Q18" i="16"/>
  <c r="Y25" i="16"/>
  <c r="AC25" i="16" s="1"/>
  <c r="Y9" i="16"/>
  <c r="AC9" i="16" s="1"/>
  <c r="Q25" i="15"/>
  <c r="Q9" i="15"/>
  <c r="Q10" i="15"/>
  <c r="Y18" i="15"/>
  <c r="Q24" i="15"/>
  <c r="Q23" i="15"/>
  <c r="Q7" i="15"/>
  <c r="Q22" i="15"/>
  <c r="Q6" i="15"/>
  <c r="Y3" i="15"/>
  <c r="Y17" i="15"/>
  <c r="Q4" i="15"/>
  <c r="Q20" i="15"/>
  <c r="Q19" i="15"/>
  <c r="AC19" i="15" s="1"/>
  <c r="I3" i="15"/>
  <c r="Q18" i="15"/>
  <c r="I6" i="15"/>
  <c r="Y16" i="15"/>
  <c r="Y15" i="15"/>
  <c r="Y14" i="15"/>
  <c r="Q3" i="15"/>
  <c r="Q17" i="15"/>
  <c r="Q21" i="15"/>
  <c r="I11" i="15"/>
  <c r="Q16" i="15"/>
  <c r="U2" i="14"/>
  <c r="U4" i="14"/>
  <c r="U20" i="14"/>
  <c r="I21" i="14"/>
  <c r="U21" i="14" s="1"/>
  <c r="Q12" i="14"/>
  <c r="I8" i="14"/>
  <c r="Q15" i="14"/>
  <c r="U15" i="14" s="1"/>
  <c r="I22" i="14"/>
  <c r="U22" i="14" s="1"/>
  <c r="I6" i="14"/>
  <c r="Q13" i="14"/>
  <c r="U13" i="14" s="1"/>
  <c r="U3" i="14"/>
  <c r="U14" i="14"/>
  <c r="U12" i="14"/>
  <c r="U19" i="14"/>
  <c r="U11" i="14"/>
  <c r="Q23" i="14"/>
  <c r="U23" i="14" s="1"/>
  <c r="Q7" i="14"/>
  <c r="U7" i="14"/>
  <c r="Q25" i="14"/>
  <c r="U25" i="14" s="1"/>
  <c r="Q24" i="14"/>
  <c r="U24" i="14" s="1"/>
  <c r="Q9" i="14"/>
  <c r="U9" i="14" s="1"/>
  <c r="I18" i="14"/>
  <c r="U18" i="14" s="1"/>
  <c r="Q8" i="14"/>
  <c r="I16" i="14"/>
  <c r="U16" i="14" s="1"/>
  <c r="I17" i="14"/>
  <c r="U17" i="14" s="1"/>
  <c r="I14" i="13"/>
  <c r="Q18" i="13"/>
  <c r="I13" i="13"/>
  <c r="I12" i="13"/>
  <c r="I11" i="13"/>
  <c r="Q6" i="13"/>
  <c r="Q21" i="13"/>
  <c r="Q3" i="13"/>
  <c r="Q19" i="13"/>
  <c r="I10" i="13"/>
  <c r="I2" i="13"/>
  <c r="Y13" i="13"/>
  <c r="Y12" i="13"/>
  <c r="Q22" i="13"/>
  <c r="Q4" i="13"/>
  <c r="Q20" i="13"/>
  <c r="Y24" i="13"/>
  <c r="I9" i="13"/>
  <c r="Y2" i="13"/>
  <c r="Y20" i="13"/>
  <c r="Q2" i="13"/>
  <c r="Y11" i="13"/>
  <c r="AC11" i="13" s="1"/>
  <c r="Y10" i="13"/>
  <c r="Y25" i="13"/>
  <c r="Y9" i="13"/>
  <c r="Y8" i="13"/>
  <c r="Y23" i="13"/>
  <c r="Y19" i="13"/>
  <c r="AC19" i="13" s="1"/>
  <c r="I25" i="13"/>
  <c r="Q13" i="13"/>
  <c r="I3" i="13"/>
  <c r="Q12" i="13"/>
  <c r="AC12" i="13" s="1"/>
  <c r="Q11" i="13"/>
  <c r="Y22" i="13"/>
  <c r="Q16" i="13"/>
  <c r="Y21" i="13"/>
  <c r="Y3" i="13"/>
  <c r="Q15" i="13"/>
  <c r="I6" i="13"/>
  <c r="Q14" i="13"/>
  <c r="AC14" i="13" s="1"/>
  <c r="I8" i="13"/>
  <c r="I7" i="13"/>
  <c r="Y16" i="13"/>
  <c r="AC16" i="13" s="1"/>
  <c r="Q10" i="13"/>
  <c r="Y15" i="13"/>
  <c r="AC15" i="13" s="1"/>
  <c r="I21" i="13"/>
  <c r="Q25" i="13"/>
  <c r="AC25" i="13" s="1"/>
  <c r="Q9" i="13"/>
  <c r="I24" i="13"/>
  <c r="I23" i="13"/>
  <c r="I22" i="13"/>
  <c r="Y14" i="13"/>
  <c r="I20" i="13"/>
  <c r="Q24" i="13"/>
  <c r="AC24" i="13" s="1"/>
  <c r="Q8" i="13"/>
  <c r="Y18" i="13"/>
  <c r="Y17" i="13"/>
  <c r="AC17" i="13" s="1"/>
  <c r="I4" i="13"/>
  <c r="I19" i="13"/>
  <c r="Q23" i="13"/>
  <c r="AC23" i="13" s="1"/>
  <c r="Q7" i="13"/>
  <c r="I18" i="13"/>
  <c r="AC13" i="13"/>
  <c r="AC9" i="13"/>
  <c r="Y9" i="12"/>
  <c r="Y8" i="12"/>
  <c r="AC8" i="12" s="1"/>
  <c r="Y3" i="12"/>
  <c r="AC3" i="12" s="1"/>
  <c r="I14" i="12"/>
  <c r="I22" i="12"/>
  <c r="AC22" i="12" s="1"/>
  <c r="Q2" i="12"/>
  <c r="Q10" i="12"/>
  <c r="Y17" i="12"/>
  <c r="I2" i="12"/>
  <c r="Y4" i="12"/>
  <c r="I13" i="12"/>
  <c r="I21" i="12"/>
  <c r="Q25" i="12"/>
  <c r="Q9" i="12"/>
  <c r="Y16" i="12"/>
  <c r="I3" i="12"/>
  <c r="Y7" i="12"/>
  <c r="I12" i="12"/>
  <c r="I20" i="12"/>
  <c r="Q24" i="12"/>
  <c r="Q8" i="12"/>
  <c r="Y15" i="12"/>
  <c r="I4" i="12"/>
  <c r="I11" i="12"/>
  <c r="Y25" i="12"/>
  <c r="I19" i="12"/>
  <c r="Q23" i="12"/>
  <c r="Q7" i="12"/>
  <c r="Y14" i="12"/>
  <c r="Q21" i="12"/>
  <c r="AC21" i="12" s="1"/>
  <c r="Y12" i="12"/>
  <c r="Q20" i="12"/>
  <c r="AC20" i="12" s="1"/>
  <c r="Q3" i="12"/>
  <c r="Q19" i="12"/>
  <c r="Y10" i="12"/>
  <c r="AC10" i="12" s="1"/>
  <c r="Q18" i="12"/>
  <c r="Q17" i="12"/>
  <c r="AC17" i="12" s="1"/>
  <c r="Q16" i="12"/>
  <c r="Q15" i="12"/>
  <c r="AC15" i="12" s="1"/>
  <c r="I6" i="12"/>
  <c r="Q14" i="12"/>
  <c r="I25" i="12"/>
  <c r="I9" i="12"/>
  <c r="Q13" i="12"/>
  <c r="AC13" i="12" s="1"/>
  <c r="Q4" i="12"/>
  <c r="AC4" i="12" s="1"/>
  <c r="Y11" i="12"/>
  <c r="Y2" i="12"/>
  <c r="AC2" i="12" s="1"/>
  <c r="I24" i="12"/>
  <c r="I8" i="12"/>
  <c r="Q12" i="12"/>
  <c r="I15" i="12"/>
  <c r="I23" i="12"/>
  <c r="I7" i="12"/>
  <c r="Q11" i="12"/>
  <c r="Y18" i="12"/>
  <c r="Q16" i="11"/>
  <c r="Y23" i="11"/>
  <c r="Y7" i="11"/>
  <c r="AC7" i="11" s="1"/>
  <c r="I6" i="11"/>
  <c r="I10" i="11"/>
  <c r="Q14" i="11"/>
  <c r="Y21" i="11"/>
  <c r="Y3" i="11"/>
  <c r="I9" i="11"/>
  <c r="Q13" i="11"/>
  <c r="AC13" i="11" s="1"/>
  <c r="Y20" i="11"/>
  <c r="AC20" i="11" s="1"/>
  <c r="I20" i="11"/>
  <c r="Y4" i="11"/>
  <c r="I24" i="11"/>
  <c r="I8" i="11"/>
  <c r="Q12" i="11"/>
  <c r="Y19" i="11"/>
  <c r="I7" i="11"/>
  <c r="Q23" i="11"/>
  <c r="I23" i="11"/>
  <c r="Q11" i="11"/>
  <c r="AC11" i="11" s="1"/>
  <c r="Y18" i="11"/>
  <c r="I3" i="11"/>
  <c r="I18" i="11"/>
  <c r="Q6" i="11"/>
  <c r="Q10" i="11"/>
  <c r="Y17" i="11"/>
  <c r="I4" i="11"/>
  <c r="Y14" i="11"/>
  <c r="AC14" i="11" s="1"/>
  <c r="Q7" i="11"/>
  <c r="Q22" i="11"/>
  <c r="AC22" i="11" s="1"/>
  <c r="AC23" i="11"/>
  <c r="I12" i="11"/>
  <c r="Q19" i="11"/>
  <c r="AC19" i="11" s="1"/>
  <c r="Y10" i="11"/>
  <c r="Q18" i="11"/>
  <c r="Y25" i="11"/>
  <c r="Y9" i="11"/>
  <c r="AC3" i="11"/>
  <c r="Y2" i="11"/>
  <c r="Q25" i="11"/>
  <c r="Q9" i="11"/>
  <c r="Y16" i="11"/>
  <c r="AC16" i="11" s="1"/>
  <c r="Q24" i="11"/>
  <c r="Q8" i="11"/>
  <c r="Y15" i="11"/>
  <c r="AC15" i="11" s="1"/>
  <c r="Q2" i="11"/>
  <c r="I17" i="11"/>
  <c r="Q21" i="11"/>
  <c r="Q4" i="11"/>
  <c r="Y12" i="11"/>
  <c r="I20" i="10"/>
  <c r="Q12" i="10"/>
  <c r="I11" i="10"/>
  <c r="Y12" i="10"/>
  <c r="I21" i="10"/>
  <c r="I19" i="10"/>
  <c r="I6" i="10"/>
  <c r="I10" i="10"/>
  <c r="I18" i="10"/>
  <c r="Q2" i="10"/>
  <c r="Q10" i="10"/>
  <c r="Y18" i="10"/>
  <c r="AC18" i="10" s="1"/>
  <c r="I25" i="10"/>
  <c r="I9" i="10"/>
  <c r="I2" i="10"/>
  <c r="I12" i="10"/>
  <c r="Q25" i="10"/>
  <c r="AC25" i="10" s="1"/>
  <c r="Q9" i="10"/>
  <c r="Y17" i="10"/>
  <c r="I8" i="10"/>
  <c r="I3" i="10"/>
  <c r="Y14" i="10"/>
  <c r="I17" i="10"/>
  <c r="Q22" i="10"/>
  <c r="Q6" i="10"/>
  <c r="Y13" i="10"/>
  <c r="Y21" i="10"/>
  <c r="Q4" i="10"/>
  <c r="Q16" i="10"/>
  <c r="Y24" i="10"/>
  <c r="AC24" i="10" s="1"/>
  <c r="Y8" i="10"/>
  <c r="I15" i="10"/>
  <c r="Q20" i="10"/>
  <c r="Q3" i="10"/>
  <c r="Y3" i="10"/>
  <c r="Q11" i="10"/>
  <c r="AC11" i="10" s="1"/>
  <c r="Y15" i="10"/>
  <c r="I16" i="10"/>
  <c r="Q15" i="10"/>
  <c r="Y23" i="10"/>
  <c r="AC23" i="10" s="1"/>
  <c r="Y7" i="10"/>
  <c r="I14" i="10"/>
  <c r="Q19" i="10"/>
  <c r="Y16" i="10"/>
  <c r="Q17" i="10"/>
  <c r="Q21" i="10"/>
  <c r="Q14" i="10"/>
  <c r="Y22" i="10"/>
  <c r="I13" i="10"/>
  <c r="AC20" i="10"/>
  <c r="AC7" i="10"/>
  <c r="AC12" i="10"/>
  <c r="I3" i="9"/>
  <c r="Q2" i="9"/>
  <c r="Q24" i="9"/>
  <c r="Y3" i="9"/>
  <c r="Q11" i="9"/>
  <c r="Y19" i="9"/>
  <c r="Q19" i="9"/>
  <c r="Y11" i="9"/>
  <c r="AC11" i="9" s="1"/>
  <c r="Y18" i="9"/>
  <c r="I15" i="9"/>
  <c r="Q18" i="9"/>
  <c r="Y10" i="9"/>
  <c r="Q9" i="9"/>
  <c r="Y17" i="9"/>
  <c r="I14" i="9"/>
  <c r="Q17" i="9"/>
  <c r="AC17" i="9" s="1"/>
  <c r="Y25" i="9"/>
  <c r="AC25" i="9" s="1"/>
  <c r="Y9" i="9"/>
  <c r="Q10" i="9"/>
  <c r="Y2" i="9"/>
  <c r="Q8" i="9"/>
  <c r="Y16" i="9"/>
  <c r="I13" i="9"/>
  <c r="Q16" i="9"/>
  <c r="AC16" i="9" s="1"/>
  <c r="Y24" i="9"/>
  <c r="AC24" i="9" s="1"/>
  <c r="Y8" i="9"/>
  <c r="AC8" i="9" s="1"/>
  <c r="Y22" i="9"/>
  <c r="I19" i="9"/>
  <c r="Q22" i="9"/>
  <c r="Q6" i="9"/>
  <c r="Y14" i="9"/>
  <c r="AC14" i="9" s="1"/>
  <c r="Y7" i="9"/>
  <c r="Y21" i="9"/>
  <c r="I18" i="9"/>
  <c r="Q21" i="9"/>
  <c r="AC21" i="9" s="1"/>
  <c r="Q4" i="9"/>
  <c r="AC4" i="9" s="1"/>
  <c r="Y13" i="9"/>
  <c r="AC2" i="9"/>
  <c r="AC13" i="9"/>
  <c r="Y23" i="9"/>
  <c r="Q23" i="9"/>
  <c r="AC23" i="9" s="1"/>
  <c r="Q7" i="9"/>
  <c r="Y15" i="9"/>
  <c r="Y20" i="9"/>
  <c r="I17" i="9"/>
  <c r="Q20" i="9"/>
  <c r="AC20" i="9" s="1"/>
  <c r="Q3" i="9"/>
  <c r="AC3" i="9" s="1"/>
  <c r="Y12" i="9"/>
  <c r="AC12" i="9" s="1"/>
  <c r="I10" i="8"/>
  <c r="Q12" i="8"/>
  <c r="I11" i="8"/>
  <c r="I25" i="8"/>
  <c r="I24" i="8"/>
  <c r="I8" i="8"/>
  <c r="I9" i="8"/>
  <c r="I15" i="8"/>
  <c r="I19" i="8"/>
  <c r="Y14" i="8"/>
  <c r="AC14" i="8"/>
  <c r="AC13" i="8"/>
  <c r="AC12" i="8"/>
  <c r="Q20" i="8"/>
  <c r="Q19" i="8"/>
  <c r="AC19" i="8" s="1"/>
  <c r="AC2" i="8"/>
  <c r="Q18" i="8"/>
  <c r="Q17" i="8"/>
  <c r="Y23" i="8"/>
  <c r="Y7" i="8"/>
  <c r="I2" i="8"/>
  <c r="Q6" i="8"/>
  <c r="Q21" i="8"/>
  <c r="Q15" i="8"/>
  <c r="Y19" i="8"/>
  <c r="Y3" i="8"/>
  <c r="AC3" i="8" s="1"/>
  <c r="I23" i="8"/>
  <c r="I7" i="8"/>
  <c r="Q11" i="8"/>
  <c r="AC11" i="8" s="1"/>
  <c r="Y18" i="8"/>
  <c r="Q23" i="8"/>
  <c r="Q7" i="8"/>
  <c r="Q22" i="8"/>
  <c r="Q14" i="8"/>
  <c r="Q13" i="8"/>
  <c r="I22" i="8"/>
  <c r="Q2" i="8"/>
  <c r="Q10" i="8"/>
  <c r="AC10" i="8" s="1"/>
  <c r="Y17" i="8"/>
  <c r="I21" i="8"/>
  <c r="Q25" i="8"/>
  <c r="AC25" i="8" s="1"/>
  <c r="Q9" i="8"/>
  <c r="AC9" i="8" s="1"/>
  <c r="Y16" i="8"/>
  <c r="AC16" i="8" s="1"/>
  <c r="I20" i="8"/>
  <c r="Q24" i="8"/>
  <c r="AC24" i="8" s="1"/>
  <c r="Q8" i="8"/>
  <c r="Y15" i="8"/>
  <c r="AC4" i="8"/>
  <c r="Y15" i="7"/>
  <c r="I10" i="7"/>
  <c r="Q22" i="7"/>
  <c r="Q6" i="7"/>
  <c r="Y14" i="7"/>
  <c r="AC14" i="7" s="1"/>
  <c r="I25" i="7"/>
  <c r="I9" i="7"/>
  <c r="AC9" i="7" s="1"/>
  <c r="Q21" i="7"/>
  <c r="Y13" i="7"/>
  <c r="I24" i="7"/>
  <c r="I8" i="7"/>
  <c r="I18" i="7"/>
  <c r="Q23" i="7"/>
  <c r="Q4" i="7"/>
  <c r="Y12" i="7"/>
  <c r="I23" i="7"/>
  <c r="I7" i="7"/>
  <c r="I17" i="7"/>
  <c r="Q9" i="7"/>
  <c r="Q7" i="7"/>
  <c r="I6" i="7"/>
  <c r="Q14" i="7"/>
  <c r="I22" i="7"/>
  <c r="Q17" i="7"/>
  <c r="Q16" i="7"/>
  <c r="I19" i="7"/>
  <c r="I16" i="7"/>
  <c r="Q3" i="7"/>
  <c r="Y25" i="7"/>
  <c r="AC25" i="7" s="1"/>
  <c r="I15" i="7"/>
  <c r="Y21" i="7"/>
  <c r="AC21" i="7" s="1"/>
  <c r="Y3" i="7"/>
  <c r="I14" i="7"/>
  <c r="Q13" i="7"/>
  <c r="Y20" i="7"/>
  <c r="I13" i="7"/>
  <c r="Q12" i="7"/>
  <c r="Y19" i="7"/>
  <c r="I12" i="7"/>
  <c r="Q20" i="7"/>
  <c r="AC20" i="7" s="1"/>
  <c r="Y18" i="7"/>
  <c r="Q19" i="7"/>
  <c r="Y11" i="7"/>
  <c r="Y17" i="7"/>
  <c r="AC17" i="7" s="1"/>
  <c r="I2" i="7"/>
  <c r="Q18" i="7"/>
  <c r="AC18" i="7" s="1"/>
  <c r="Y2" i="7"/>
  <c r="AC2" i="7" s="1"/>
  <c r="Y10" i="7"/>
  <c r="AC10" i="7" s="1"/>
  <c r="I21" i="7"/>
  <c r="Y9" i="7"/>
  <c r="I20" i="7"/>
  <c r="Y24" i="7"/>
  <c r="Y8" i="7"/>
  <c r="I3" i="7"/>
  <c r="Y23" i="7"/>
  <c r="Y7" i="7"/>
  <c r="I4" i="7"/>
  <c r="Q24" i="7"/>
  <c r="Q8" i="7"/>
  <c r="Y16" i="7"/>
  <c r="AC16" i="7" s="1"/>
  <c r="I11" i="7"/>
  <c r="AC11" i="7" s="1"/>
  <c r="Q15" i="7"/>
  <c r="Y22" i="7"/>
  <c r="AC22" i="7" s="1"/>
  <c r="Y4" i="7"/>
  <c r="AC4" i="7" s="1"/>
  <c r="AC7" i="7"/>
  <c r="I25" i="6"/>
  <c r="Q13" i="6"/>
  <c r="Q25" i="6"/>
  <c r="Q9" i="6"/>
  <c r="AC9" i="6" s="1"/>
  <c r="Y17" i="6"/>
  <c r="I19" i="6"/>
  <c r="Y16" i="6"/>
  <c r="I3" i="6"/>
  <c r="Q11" i="6"/>
  <c r="Q10" i="6"/>
  <c r="I16" i="6"/>
  <c r="AC16" i="6" s="1"/>
  <c r="I9" i="6"/>
  <c r="I24" i="6"/>
  <c r="AC24" i="6" s="1"/>
  <c r="I8" i="6"/>
  <c r="AC8" i="6" s="1"/>
  <c r="Q12" i="6"/>
  <c r="I17" i="6"/>
  <c r="AC17" i="6" s="1"/>
  <c r="Y13" i="6"/>
  <c r="Q4" i="6"/>
  <c r="AC4" i="6" s="1"/>
  <c r="I14" i="6"/>
  <c r="AC14" i="6" s="1"/>
  <c r="Y11" i="6"/>
  <c r="I23" i="6"/>
  <c r="AC23" i="6" s="1"/>
  <c r="I7" i="6"/>
  <c r="AC7" i="6" s="1"/>
  <c r="I22" i="6"/>
  <c r="AC22" i="6" s="1"/>
  <c r="Q2" i="6"/>
  <c r="AC2" i="6" s="1"/>
  <c r="Q21" i="6"/>
  <c r="I15" i="6"/>
  <c r="AC15" i="6" s="1"/>
  <c r="Q20" i="6"/>
  <c r="AC20" i="6" s="1"/>
  <c r="Y12" i="6"/>
  <c r="AC25" i="6"/>
  <c r="Q3" i="6"/>
  <c r="AC3" i="6" s="1"/>
  <c r="I13" i="6"/>
  <c r="I12" i="6"/>
  <c r="I11" i="6"/>
  <c r="I10" i="6"/>
  <c r="I21" i="6"/>
  <c r="AC19" i="6"/>
  <c r="Q21" i="5"/>
  <c r="Q20" i="5"/>
  <c r="Y16" i="5"/>
  <c r="AJ12" i="5"/>
  <c r="Q18" i="5"/>
  <c r="I10" i="5"/>
  <c r="Y21" i="5"/>
  <c r="Q7" i="5"/>
  <c r="I25" i="5"/>
  <c r="Q13" i="5"/>
  <c r="AK13" i="5" s="1"/>
  <c r="AG11" i="5"/>
  <c r="I14" i="5"/>
  <c r="Q6" i="5"/>
  <c r="Y14" i="5"/>
  <c r="I24" i="5"/>
  <c r="I8" i="5"/>
  <c r="Q12" i="5"/>
  <c r="AG2" i="5"/>
  <c r="AG10" i="5"/>
  <c r="Y3" i="5"/>
  <c r="Y13" i="5"/>
  <c r="AG21" i="5"/>
  <c r="AK21" i="5" s="1"/>
  <c r="I23" i="5"/>
  <c r="I7" i="5"/>
  <c r="Q11" i="5"/>
  <c r="AG25" i="5"/>
  <c r="AG9" i="5"/>
  <c r="I6" i="5"/>
  <c r="Y4" i="5"/>
  <c r="Y20" i="5"/>
  <c r="Q4" i="5"/>
  <c r="Y12" i="5"/>
  <c r="AJ20" i="5"/>
  <c r="I22" i="5"/>
  <c r="Q2" i="5"/>
  <c r="Q10" i="5"/>
  <c r="AJ15" i="5"/>
  <c r="AJ14" i="5"/>
  <c r="AJ13" i="5"/>
  <c r="AG13" i="5"/>
  <c r="I16" i="5"/>
  <c r="Q8" i="5"/>
  <c r="Q14" i="5"/>
  <c r="AG12" i="5"/>
  <c r="I3" i="5"/>
  <c r="I15" i="5"/>
  <c r="Y15" i="5"/>
  <c r="I9" i="5"/>
  <c r="I4" i="5"/>
  <c r="Q19" i="5"/>
  <c r="Q3" i="5"/>
  <c r="Y11" i="5"/>
  <c r="I21" i="5"/>
  <c r="Q25" i="5"/>
  <c r="AG23" i="5"/>
  <c r="AG18" i="5"/>
  <c r="Y2" i="5"/>
  <c r="Y10" i="5"/>
  <c r="AG22" i="5"/>
  <c r="Y25" i="5"/>
  <c r="Y9" i="5"/>
  <c r="AJ8" i="5"/>
  <c r="AK11" i="5"/>
  <c r="AJ6" i="5"/>
  <c r="AJ19" i="5"/>
  <c r="AJ18" i="5"/>
  <c r="AG4" i="5"/>
  <c r="AJ17" i="5"/>
  <c r="AG20" i="5"/>
  <c r="I19" i="5"/>
  <c r="Y19" i="5"/>
  <c r="AJ11" i="5"/>
  <c r="I13" i="5"/>
  <c r="Q17" i="5"/>
  <c r="Y24" i="5"/>
  <c r="Y8" i="5"/>
  <c r="AG15" i="5"/>
  <c r="AJ7" i="5"/>
  <c r="AG8" i="5"/>
  <c r="AG19" i="5"/>
  <c r="I18" i="5"/>
  <c r="Y18" i="5"/>
  <c r="AJ2" i="5"/>
  <c r="AJ10" i="5"/>
  <c r="I12" i="5"/>
  <c r="Q16" i="5"/>
  <c r="Y23" i="5"/>
  <c r="Y7" i="5"/>
  <c r="AG14" i="5"/>
  <c r="AJ24" i="5"/>
  <c r="AJ23" i="5"/>
  <c r="AJ22" i="5"/>
  <c r="AJ5" i="5"/>
  <c r="AJ4" i="5"/>
  <c r="AG24" i="5"/>
  <c r="AK24" i="5" s="1"/>
  <c r="AJ3" i="5"/>
  <c r="AG7" i="5"/>
  <c r="AJ16" i="5"/>
  <c r="I17" i="5"/>
  <c r="Y17" i="5"/>
  <c r="AJ25" i="5"/>
  <c r="AJ9" i="5"/>
  <c r="I11" i="5"/>
  <c r="Q15" i="5"/>
  <c r="Y22" i="5"/>
  <c r="Y6" i="5"/>
  <c r="I2" i="5"/>
  <c r="AK25" i="5"/>
  <c r="AJ21" i="5"/>
  <c r="AG3" i="5"/>
  <c r="I9" i="4"/>
  <c r="I7" i="4"/>
  <c r="Q19" i="4"/>
  <c r="I23" i="4"/>
  <c r="Q10" i="4"/>
  <c r="I24" i="4"/>
  <c r="I8" i="4"/>
  <c r="Q9" i="4"/>
  <c r="Y16" i="4"/>
  <c r="Y15" i="4"/>
  <c r="Y2" i="4"/>
  <c r="Y10" i="4"/>
  <c r="Q18" i="4"/>
  <c r="Y25" i="4"/>
  <c r="AC25" i="4" s="1"/>
  <c r="Y9" i="4"/>
  <c r="I2" i="4"/>
  <c r="I6" i="4"/>
  <c r="Q8" i="4"/>
  <c r="Q17" i="4"/>
  <c r="Y24" i="4"/>
  <c r="Y8" i="4"/>
  <c r="Q16" i="4"/>
  <c r="Y23" i="4"/>
  <c r="AC23" i="4" s="1"/>
  <c r="Y7" i="4"/>
  <c r="Q7" i="4"/>
  <c r="AC7" i="4" s="1"/>
  <c r="AB23" i="4"/>
  <c r="AB22" i="4"/>
  <c r="Q11" i="4"/>
  <c r="Y18" i="4"/>
  <c r="AB21" i="4"/>
  <c r="Y17" i="4"/>
  <c r="Q6" i="4"/>
  <c r="Y12" i="4"/>
  <c r="I21" i="4"/>
  <c r="AC21" i="4" s="1"/>
  <c r="Y14" i="4"/>
  <c r="I20" i="4"/>
  <c r="Y13" i="4"/>
  <c r="Q4" i="4"/>
  <c r="I25" i="4"/>
  <c r="AC24" i="4"/>
  <c r="I3" i="4"/>
  <c r="I16" i="4"/>
  <c r="I12" i="4"/>
  <c r="I10" i="4"/>
  <c r="AC10" i="4" s="1"/>
  <c r="I19" i="4"/>
  <c r="AC19" i="4" s="1"/>
  <c r="I17" i="4"/>
  <c r="I15" i="4"/>
  <c r="I13" i="4"/>
  <c r="I18" i="4"/>
  <c r="AC22" i="4"/>
  <c r="I14" i="4"/>
  <c r="I11" i="4"/>
  <c r="Q2" i="4"/>
  <c r="I4" i="4"/>
  <c r="Q20" i="4"/>
  <c r="AC20" i="4" s="1"/>
  <c r="Q3" i="4"/>
  <c r="Y11" i="4"/>
  <c r="AC3" i="4"/>
  <c r="AC16" i="4"/>
  <c r="I2" i="3"/>
  <c r="AO15" i="3"/>
  <c r="Q4" i="3"/>
  <c r="Y12" i="3"/>
  <c r="Q20" i="3"/>
  <c r="AO2" i="3"/>
  <c r="AO18" i="3"/>
  <c r="Q24" i="3"/>
  <c r="Q8" i="3"/>
  <c r="Y15" i="3"/>
  <c r="Q19" i="3"/>
  <c r="AO4" i="3"/>
  <c r="Q10" i="3"/>
  <c r="AO21" i="3"/>
  <c r="Q9" i="3"/>
  <c r="AG12" i="3"/>
  <c r="AG7" i="3"/>
  <c r="Q11" i="3"/>
  <c r="Y19" i="3"/>
  <c r="Y3" i="3"/>
  <c r="AO25" i="3"/>
  <c r="AG14" i="3"/>
  <c r="AO22" i="3"/>
  <c r="Q2" i="3"/>
  <c r="Y18" i="3"/>
  <c r="AG13" i="3"/>
  <c r="AO3" i="3"/>
  <c r="Q25" i="3"/>
  <c r="Y17" i="3"/>
  <c r="AO20" i="3"/>
  <c r="AT20" i="3" s="1"/>
  <c r="AO19" i="3"/>
  <c r="AG3" i="3"/>
  <c r="AO10" i="3"/>
  <c r="AG4" i="3"/>
  <c r="Q16" i="3"/>
  <c r="Y23" i="3"/>
  <c r="Y7" i="3"/>
  <c r="I3" i="3"/>
  <c r="AG24" i="3"/>
  <c r="AG22" i="3"/>
  <c r="AG21" i="3"/>
  <c r="AG8" i="3"/>
  <c r="AG23" i="3"/>
  <c r="AG15" i="3"/>
  <c r="AT15" i="3" s="1"/>
  <c r="AG11" i="3"/>
  <c r="AG2" i="3"/>
  <c r="AG10" i="3"/>
  <c r="AG9" i="3"/>
  <c r="Y11" i="3"/>
  <c r="AO14" i="3"/>
  <c r="Q18" i="3"/>
  <c r="Y10" i="3"/>
  <c r="AO13" i="3"/>
  <c r="Q17" i="3"/>
  <c r="Y25" i="3"/>
  <c r="Y9" i="3"/>
  <c r="AG20" i="3"/>
  <c r="AO12" i="3"/>
  <c r="Y24" i="3"/>
  <c r="Y8" i="3"/>
  <c r="AG19" i="3"/>
  <c r="AO11" i="3"/>
  <c r="AG18" i="3"/>
  <c r="AG17" i="3"/>
  <c r="AG25" i="3"/>
  <c r="Y2" i="3"/>
  <c r="Y16" i="3"/>
  <c r="AT16" i="3" s="1"/>
  <c r="Y17" i="2"/>
  <c r="AG24" i="2"/>
  <c r="AG8" i="2"/>
  <c r="AO15" i="2"/>
  <c r="AW21" i="2"/>
  <c r="AW3" i="2"/>
  <c r="Y16" i="2"/>
  <c r="AG23" i="2"/>
  <c r="AG7" i="2"/>
  <c r="AO14" i="2"/>
  <c r="AW20" i="2"/>
  <c r="AO13" i="2"/>
  <c r="AO12" i="2"/>
  <c r="I20" i="2"/>
  <c r="Q25" i="2"/>
  <c r="Q9" i="2"/>
  <c r="AG3" i="2"/>
  <c r="AO11" i="2"/>
  <c r="AG18" i="2"/>
  <c r="AO25" i="2"/>
  <c r="I14" i="2"/>
  <c r="Q18" i="2"/>
  <c r="Q17" i="2"/>
  <c r="AW25" i="2"/>
  <c r="I16" i="2"/>
  <c r="AO24" i="2"/>
  <c r="Y25" i="2"/>
  <c r="Y9" i="2"/>
  <c r="AG16" i="2"/>
  <c r="AO23" i="2"/>
  <c r="AO7" i="2"/>
  <c r="Q16" i="2"/>
  <c r="Y20" i="2"/>
  <c r="Y3" i="2"/>
  <c r="AG11" i="2"/>
  <c r="AO18" i="2"/>
  <c r="AW24" i="2"/>
  <c r="AW8" i="2"/>
  <c r="Q2" i="2"/>
  <c r="Y6" i="2"/>
  <c r="AO20" i="2"/>
  <c r="Y11" i="2"/>
  <c r="AO9" i="2"/>
  <c r="I4" i="2"/>
  <c r="I18" i="2"/>
  <c r="Y10" i="2"/>
  <c r="AG17" i="2"/>
  <c r="AO8" i="2"/>
  <c r="I3" i="2"/>
  <c r="AG4" i="2"/>
  <c r="I17" i="2"/>
  <c r="Y2" i="2"/>
  <c r="AG20" i="2"/>
  <c r="AW12" i="2"/>
  <c r="Y22" i="2"/>
  <c r="AG13" i="2"/>
  <c r="AG15" i="2"/>
  <c r="Y12" i="2"/>
  <c r="AG19" i="2"/>
  <c r="AO2" i="2"/>
  <c r="I15" i="2"/>
  <c r="Q19" i="2"/>
  <c r="AW14" i="2"/>
  <c r="BA14" i="2" s="1"/>
  <c r="I13" i="2"/>
  <c r="Q21" i="2"/>
  <c r="AW13" i="2"/>
  <c r="I10" i="2"/>
  <c r="E18" i="2"/>
  <c r="Q20" i="2"/>
  <c r="I9" i="2"/>
  <c r="E17" i="2"/>
  <c r="E16" i="2"/>
  <c r="AW11" i="2"/>
  <c r="AW2" i="2"/>
  <c r="AW10" i="2"/>
  <c r="I25" i="2"/>
  <c r="E15" i="2"/>
  <c r="E14" i="2"/>
  <c r="I6" i="2"/>
  <c r="I12" i="2"/>
  <c r="Y24" i="2"/>
  <c r="Y8" i="2"/>
  <c r="AO22" i="2"/>
  <c r="AO4" i="2"/>
  <c r="E12" i="2"/>
  <c r="Q3" i="2"/>
  <c r="Y4" i="2"/>
  <c r="AG12" i="2"/>
  <c r="AO19" i="2"/>
  <c r="AW9" i="2"/>
  <c r="Q4" i="2"/>
  <c r="Q11" i="2"/>
  <c r="Y15" i="2"/>
  <c r="AG22" i="2"/>
  <c r="AG6" i="2"/>
  <c r="AW19" i="2"/>
  <c r="BA19" i="2" s="1"/>
  <c r="Y21" i="2"/>
  <c r="Q6" i="2"/>
  <c r="Q10" i="2"/>
  <c r="Y14" i="2"/>
  <c r="AG21" i="2"/>
  <c r="AW18" i="2"/>
  <c r="Y13" i="2"/>
  <c r="AW17" i="2"/>
  <c r="Q24" i="2"/>
  <c r="Q8" i="2"/>
  <c r="AW16" i="2"/>
  <c r="Q23" i="2"/>
  <c r="Q7" i="2"/>
  <c r="AW15" i="2"/>
  <c r="BA15" i="2" s="1"/>
  <c r="I11" i="2"/>
  <c r="I20" i="15"/>
  <c r="I19" i="15"/>
  <c r="I18" i="15"/>
  <c r="Y10" i="15"/>
  <c r="I13" i="15"/>
  <c r="Y25" i="15"/>
  <c r="AC25" i="15" s="1"/>
  <c r="I12" i="15"/>
  <c r="Y8" i="15"/>
  <c r="I2" i="15"/>
  <c r="Q15" i="15"/>
  <c r="Y23" i="15"/>
  <c r="AC23" i="15" s="1"/>
  <c r="Y7" i="15"/>
  <c r="AC7" i="15" s="1"/>
  <c r="I10" i="15"/>
  <c r="Q14" i="15"/>
  <c r="Y22" i="15"/>
  <c r="I4" i="15"/>
  <c r="I9" i="15"/>
  <c r="Q13" i="15"/>
  <c r="Y21" i="15"/>
  <c r="I8" i="15"/>
  <c r="Q12" i="15"/>
  <c r="Y20" i="15"/>
  <c r="Y4" i="15"/>
  <c r="I22" i="15"/>
  <c r="I21" i="15"/>
  <c r="Q2" i="15"/>
  <c r="Y13" i="15"/>
  <c r="I16" i="15"/>
  <c r="Y12" i="15"/>
  <c r="I15" i="15"/>
  <c r="Y11" i="15"/>
  <c r="I14" i="15"/>
  <c r="Y2" i="15"/>
  <c r="Y9" i="15"/>
  <c r="Y24" i="15"/>
  <c r="AC24" i="15" s="1"/>
  <c r="I23" i="15"/>
  <c r="I7" i="15"/>
  <c r="Q10" i="14"/>
  <c r="U10" i="14" s="1"/>
  <c r="T6" i="14"/>
  <c r="T5" i="14"/>
  <c r="T20" i="14"/>
  <c r="T22" i="14"/>
  <c r="T21" i="14"/>
  <c r="T19" i="14"/>
  <c r="T23" i="17"/>
  <c r="T7" i="17"/>
  <c r="T4" i="19"/>
  <c r="T10" i="19"/>
  <c r="T9" i="19"/>
  <c r="T8" i="19"/>
  <c r="T13" i="21"/>
  <c r="T16" i="21"/>
  <c r="T25" i="21"/>
  <c r="T24" i="21"/>
  <c r="T17" i="21"/>
  <c r="T9" i="21"/>
  <c r="T8" i="21"/>
  <c r="T18" i="21"/>
  <c r="AB10" i="20"/>
  <c r="AB9" i="20"/>
  <c r="AB8" i="20"/>
  <c r="AB21" i="20"/>
  <c r="AB22" i="20"/>
  <c r="T19" i="19"/>
  <c r="T23" i="19"/>
  <c r="T22" i="19"/>
  <c r="T21" i="19"/>
  <c r="T11" i="19"/>
  <c r="T3" i="19"/>
  <c r="T25" i="19"/>
  <c r="T24" i="19"/>
  <c r="T20" i="19"/>
  <c r="AB17" i="18"/>
  <c r="AB18" i="18"/>
  <c r="AB13" i="18"/>
  <c r="AB16" i="18"/>
  <c r="AB15" i="18"/>
  <c r="AB14" i="18"/>
  <c r="T11" i="17"/>
  <c r="T10" i="17"/>
  <c r="T25" i="17"/>
  <c r="T9" i="17"/>
  <c r="T24" i="17"/>
  <c r="T8" i="17"/>
  <c r="T20" i="17"/>
  <c r="T4" i="17"/>
  <c r="T18" i="17"/>
  <c r="T17" i="17"/>
  <c r="T16" i="17"/>
  <c r="T15" i="17"/>
  <c r="T14" i="17"/>
  <c r="T13" i="17"/>
  <c r="T12" i="17"/>
  <c r="AB25" i="16"/>
  <c r="AB24" i="16"/>
  <c r="AB22" i="16"/>
  <c r="AB10" i="16"/>
  <c r="AB17" i="16"/>
  <c r="AB23" i="16"/>
  <c r="AB21" i="16"/>
  <c r="AB9" i="16"/>
  <c r="AB16" i="16"/>
  <c r="AB8" i="16"/>
  <c r="AB15" i="16"/>
  <c r="AB21" i="15"/>
  <c r="AB23" i="15"/>
  <c r="AB22" i="15"/>
  <c r="AB10" i="15"/>
  <c r="AB25" i="15"/>
  <c r="AB24" i="15"/>
  <c r="T9" i="14"/>
  <c r="T24" i="14"/>
  <c r="T8" i="14"/>
  <c r="T25" i="14"/>
  <c r="T23" i="14"/>
  <c r="T7" i="14"/>
  <c r="T4" i="14"/>
  <c r="T11" i="14"/>
  <c r="T3" i="14"/>
  <c r="AB13" i="13"/>
  <c r="AB14" i="13"/>
  <c r="AB17" i="12"/>
  <c r="AB16" i="12"/>
  <c r="AB15" i="12"/>
  <c r="AB14" i="12"/>
  <c r="AB13" i="12"/>
  <c r="AB18" i="12"/>
  <c r="AB17" i="11"/>
  <c r="AB16" i="11"/>
  <c r="AB18" i="11"/>
  <c r="AB15" i="11"/>
  <c r="AB14" i="11"/>
  <c r="AB13" i="11"/>
  <c r="AB19" i="6"/>
  <c r="AB3" i="6"/>
  <c r="AB2" i="4"/>
  <c r="AB20" i="4"/>
  <c r="AB19" i="4"/>
  <c r="AB17" i="4"/>
  <c r="AB18" i="4"/>
  <c r="AB16" i="4"/>
  <c r="AB15" i="4"/>
  <c r="AB14" i="4"/>
  <c r="AS24" i="3"/>
  <c r="AS13" i="3"/>
  <c r="AS11" i="3"/>
  <c r="AS12" i="3"/>
  <c r="AS10" i="3"/>
  <c r="T23" i="21"/>
  <c r="T22" i="21"/>
  <c r="T21" i="21"/>
  <c r="T20" i="21"/>
  <c r="T19" i="21"/>
  <c r="T15" i="21"/>
  <c r="T7" i="21"/>
  <c r="T14" i="21"/>
  <c r="T6" i="21"/>
  <c r="T5" i="21"/>
  <c r="T12" i="21"/>
  <c r="T4" i="21"/>
  <c r="T11" i="21"/>
  <c r="T3" i="21"/>
  <c r="AB7" i="20"/>
  <c r="AB14" i="20"/>
  <c r="AB6" i="20"/>
  <c r="AB13" i="20"/>
  <c r="AB5" i="20"/>
  <c r="AB12" i="20"/>
  <c r="AB11" i="20"/>
  <c r="AB25" i="20"/>
  <c r="AB2" i="20"/>
  <c r="AB24" i="20"/>
  <c r="AB23" i="20"/>
  <c r="AB20" i="20"/>
  <c r="AB4" i="20"/>
  <c r="AB19" i="20"/>
  <c r="AB3" i="20"/>
  <c r="AB17" i="20"/>
  <c r="AB16" i="20"/>
  <c r="AB18" i="20"/>
  <c r="AB15" i="20"/>
  <c r="T13" i="19"/>
  <c r="T18" i="19"/>
  <c r="T17" i="19"/>
  <c r="T16" i="19"/>
  <c r="T15" i="19"/>
  <c r="T14" i="19"/>
  <c r="T12" i="19"/>
  <c r="AB25" i="18"/>
  <c r="AB24" i="18"/>
  <c r="AB23" i="18"/>
  <c r="AB7" i="18"/>
  <c r="AB10" i="18"/>
  <c r="AB9" i="18"/>
  <c r="AB8" i="18"/>
  <c r="AB22" i="18"/>
  <c r="AB6" i="18"/>
  <c r="AB12" i="18"/>
  <c r="AB11" i="18"/>
  <c r="AB2" i="18"/>
  <c r="AB21" i="18"/>
  <c r="AB5" i="18"/>
  <c r="AB20" i="18"/>
  <c r="AB4" i="18"/>
  <c r="AB19" i="18"/>
  <c r="AB3" i="18"/>
  <c r="T3" i="17"/>
  <c r="T19" i="17"/>
  <c r="AB19" i="16"/>
  <c r="AB7" i="16"/>
  <c r="AB13" i="16"/>
  <c r="AB12" i="16"/>
  <c r="AB11" i="16"/>
  <c r="AB2" i="16"/>
  <c r="AB3" i="16"/>
  <c r="AB14" i="16"/>
  <c r="AB6" i="16"/>
  <c r="AB5" i="16"/>
  <c r="AB20" i="16"/>
  <c r="AB4" i="16"/>
  <c r="AB18" i="16"/>
  <c r="AB16" i="15"/>
  <c r="AB8" i="15"/>
  <c r="AB15" i="15"/>
  <c r="AB7" i="15"/>
  <c r="AB14" i="15"/>
  <c r="AB6" i="15"/>
  <c r="AB13" i="15"/>
  <c r="AB5" i="15"/>
  <c r="AB12" i="15"/>
  <c r="AB11" i="15"/>
  <c r="AB2" i="15"/>
  <c r="AB9" i="15"/>
  <c r="AB20" i="15"/>
  <c r="AB4" i="15"/>
  <c r="AB18" i="15"/>
  <c r="AB19" i="15"/>
  <c r="AB3" i="15"/>
  <c r="AB17" i="15"/>
  <c r="T18" i="14"/>
  <c r="T15" i="14"/>
  <c r="T13" i="14"/>
  <c r="T17" i="14"/>
  <c r="T16" i="14"/>
  <c r="T14" i="14"/>
  <c r="T12" i="14"/>
  <c r="AB16" i="13"/>
  <c r="AB15" i="13"/>
  <c r="AB18" i="13"/>
  <c r="AB17" i="13"/>
  <c r="AB2" i="13"/>
  <c r="AB24" i="13"/>
  <c r="AB7" i="13"/>
  <c r="AB22" i="13"/>
  <c r="AB4" i="13"/>
  <c r="AB3" i="13"/>
  <c r="AB12" i="13"/>
  <c r="AB11" i="13"/>
  <c r="AB10" i="13"/>
  <c r="AB25" i="13"/>
  <c r="AB9" i="13"/>
  <c r="AB8" i="13"/>
  <c r="AB23" i="13"/>
  <c r="AB6" i="13"/>
  <c r="AB21" i="13"/>
  <c r="AB5" i="13"/>
  <c r="AB20" i="13"/>
  <c r="AB19" i="13"/>
  <c r="AB8" i="12"/>
  <c r="AB22" i="12"/>
  <c r="AB6" i="12"/>
  <c r="AB10" i="12"/>
  <c r="AB25" i="12"/>
  <c r="AB7" i="12"/>
  <c r="AB9" i="12"/>
  <c r="AB24" i="12"/>
  <c r="AB23" i="12"/>
  <c r="AB12" i="12"/>
  <c r="AB11" i="12"/>
  <c r="AB2" i="12"/>
  <c r="AB21" i="12"/>
  <c r="AB5" i="12"/>
  <c r="AB20" i="12"/>
  <c r="AB4" i="12"/>
  <c r="AB19" i="12"/>
  <c r="AB3" i="12"/>
  <c r="AB24" i="11"/>
  <c r="AB7" i="11"/>
  <c r="AB9" i="11"/>
  <c r="AB8" i="11"/>
  <c r="AB6" i="11"/>
  <c r="AB10" i="11"/>
  <c r="AB25" i="11"/>
  <c r="AB23" i="11"/>
  <c r="AB22" i="11"/>
  <c r="AB21" i="11"/>
  <c r="AB4" i="11"/>
  <c r="AB3" i="11"/>
  <c r="AB12" i="11"/>
  <c r="AB11" i="11"/>
  <c r="AB2" i="11"/>
  <c r="AB5" i="11"/>
  <c r="AB20" i="11"/>
  <c r="AB19" i="11"/>
  <c r="AB18" i="10"/>
  <c r="AB2" i="10"/>
  <c r="AB10" i="10"/>
  <c r="AB17" i="10"/>
  <c r="AB25" i="10"/>
  <c r="AB9" i="10"/>
  <c r="AB16" i="10"/>
  <c r="AB24" i="10"/>
  <c r="AB8" i="10"/>
  <c r="AB15" i="10"/>
  <c r="AB23" i="10"/>
  <c r="AB7" i="10"/>
  <c r="AB14" i="10"/>
  <c r="AB22" i="10"/>
  <c r="AB6" i="10"/>
  <c r="AB13" i="10"/>
  <c r="AB21" i="10"/>
  <c r="AB5" i="10"/>
  <c r="AB12" i="10"/>
  <c r="AB20" i="10"/>
  <c r="AB4" i="10"/>
  <c r="AB11" i="10"/>
  <c r="AB19" i="10"/>
  <c r="AB3" i="10"/>
  <c r="AB10" i="9"/>
  <c r="AB9" i="9"/>
  <c r="AB16" i="9"/>
  <c r="AB8" i="9"/>
  <c r="AB23" i="9"/>
  <c r="AB14" i="9"/>
  <c r="AB22" i="9"/>
  <c r="AB13" i="9"/>
  <c r="AB21" i="9"/>
  <c r="AB5" i="9"/>
  <c r="AB18" i="9"/>
  <c r="AB17" i="9"/>
  <c r="AB12" i="9"/>
  <c r="AB20" i="9"/>
  <c r="AB4" i="9"/>
  <c r="AB2" i="9"/>
  <c r="AB25" i="9"/>
  <c r="AB24" i="9"/>
  <c r="AB15" i="9"/>
  <c r="AB7" i="9"/>
  <c r="AB6" i="9"/>
  <c r="AB11" i="9"/>
  <c r="AB19" i="9"/>
  <c r="AB3" i="9"/>
  <c r="AB11" i="8"/>
  <c r="AB3" i="8"/>
  <c r="AB18" i="8"/>
  <c r="AB10" i="8"/>
  <c r="AB25" i="8"/>
  <c r="AB16" i="8"/>
  <c r="AB8" i="8"/>
  <c r="AB15" i="8"/>
  <c r="AB23" i="8"/>
  <c r="AB7" i="8"/>
  <c r="AB14" i="8"/>
  <c r="AB22" i="8"/>
  <c r="AB6" i="8"/>
  <c r="AB19" i="8"/>
  <c r="AB2" i="8"/>
  <c r="AB17" i="8"/>
  <c r="AB9" i="8"/>
  <c r="AB24" i="8"/>
  <c r="AB13" i="8"/>
  <c r="AB21" i="8"/>
  <c r="AB5" i="8"/>
  <c r="AB12" i="8"/>
  <c r="AB20" i="8"/>
  <c r="AB4" i="8"/>
  <c r="AB12" i="7"/>
  <c r="AB17" i="7"/>
  <c r="AB16" i="7"/>
  <c r="AB15" i="7"/>
  <c r="AB14" i="7"/>
  <c r="AB11" i="7"/>
  <c r="AB13" i="7"/>
  <c r="AB2" i="7"/>
  <c r="AB9" i="7"/>
  <c r="AB24" i="7"/>
  <c r="AB7" i="7"/>
  <c r="AB6" i="7"/>
  <c r="AB5" i="7"/>
  <c r="AB4" i="7"/>
  <c r="AB19" i="7"/>
  <c r="AB10" i="7"/>
  <c r="AB25" i="7"/>
  <c r="AB8" i="7"/>
  <c r="AB23" i="7"/>
  <c r="AB22" i="7"/>
  <c r="AB21" i="7"/>
  <c r="AB20" i="7"/>
  <c r="AB3" i="7"/>
  <c r="AB18" i="7"/>
  <c r="AB11" i="6"/>
  <c r="AB18" i="6"/>
  <c r="AB2" i="6"/>
  <c r="AB10" i="6"/>
  <c r="AB17" i="6"/>
  <c r="AB25" i="6"/>
  <c r="AB9" i="6"/>
  <c r="AB16" i="6"/>
  <c r="AB24" i="6"/>
  <c r="AB8" i="6"/>
  <c r="AB15" i="6"/>
  <c r="AB23" i="6"/>
  <c r="AB7" i="6"/>
  <c r="AB14" i="6"/>
  <c r="AB22" i="6"/>
  <c r="AB6" i="6"/>
  <c r="AB13" i="6"/>
  <c r="AB21" i="6"/>
  <c r="AB5" i="6"/>
  <c r="AB12" i="6"/>
  <c r="AB20" i="6"/>
  <c r="AB4" i="6"/>
  <c r="AB5" i="4"/>
  <c r="AB4" i="4"/>
  <c r="AB12" i="4"/>
  <c r="AB3" i="4"/>
  <c r="AB13" i="4"/>
  <c r="AB11" i="4"/>
  <c r="AB10" i="4"/>
  <c r="AB9" i="4"/>
  <c r="AB8" i="4"/>
  <c r="AB7" i="4"/>
  <c r="AB6" i="4"/>
  <c r="AS8" i="3"/>
  <c r="AS23" i="3"/>
  <c r="AS6" i="3"/>
  <c r="AS21" i="3"/>
  <c r="AS20" i="3"/>
  <c r="AS19" i="3"/>
  <c r="AS3" i="3"/>
  <c r="AS18" i="3"/>
  <c r="AS25" i="3"/>
  <c r="AS2" i="3"/>
  <c r="AS17" i="3"/>
  <c r="AS7" i="3"/>
  <c r="AS22" i="3"/>
  <c r="AS5" i="3"/>
  <c r="AS4" i="3"/>
  <c r="AS9" i="3"/>
  <c r="AS16" i="3"/>
  <c r="AS15" i="3"/>
  <c r="AS14" i="3"/>
  <c r="AZ18" i="2"/>
  <c r="AZ17" i="2"/>
  <c r="AZ16" i="2"/>
  <c r="AZ15" i="2"/>
  <c r="AZ14" i="2"/>
  <c r="AZ13" i="2"/>
  <c r="AZ12" i="2"/>
  <c r="AZ11" i="2"/>
  <c r="AZ2" i="2"/>
  <c r="AZ10" i="2"/>
  <c r="AZ25" i="2"/>
  <c r="AZ9" i="2"/>
  <c r="AZ24" i="2"/>
  <c r="AZ8" i="2"/>
  <c r="AZ23" i="2"/>
  <c r="AZ7" i="2"/>
  <c r="AZ22" i="2"/>
  <c r="AZ21" i="2"/>
  <c r="AZ4" i="2"/>
  <c r="AZ20" i="2"/>
  <c r="AZ3" i="2"/>
  <c r="AZ19" i="2"/>
  <c r="AC19" i="10" l="1"/>
  <c r="AC10" i="10"/>
  <c r="AC8" i="10"/>
  <c r="AC22" i="10"/>
  <c r="AC9" i="10"/>
  <c r="AC17" i="10"/>
  <c r="AC4" i="10"/>
  <c r="AC13" i="10"/>
  <c r="AC2" i="10"/>
  <c r="AC9" i="4"/>
  <c r="U13" i="21"/>
  <c r="X2" i="21"/>
  <c r="W2" i="21"/>
  <c r="AC18" i="20"/>
  <c r="AC8" i="20"/>
  <c r="AC24" i="20"/>
  <c r="AC19" i="20"/>
  <c r="AC13" i="20"/>
  <c r="AC4" i="20"/>
  <c r="AC22" i="20"/>
  <c r="AC3" i="20"/>
  <c r="AC2" i="20"/>
  <c r="AF2" i="20"/>
  <c r="U2" i="19"/>
  <c r="U8" i="19"/>
  <c r="U24" i="19"/>
  <c r="W2" i="19"/>
  <c r="X2" i="19"/>
  <c r="AC14" i="18"/>
  <c r="AC25" i="18"/>
  <c r="AC10" i="18"/>
  <c r="AC22" i="18"/>
  <c r="AC21" i="18"/>
  <c r="AC24" i="18"/>
  <c r="AC20" i="18"/>
  <c r="AC9" i="18"/>
  <c r="AC17" i="18"/>
  <c r="AC18" i="18"/>
  <c r="AC7" i="18"/>
  <c r="AC19" i="18"/>
  <c r="AC3" i="18"/>
  <c r="AE2" i="18"/>
  <c r="AF2" i="18"/>
  <c r="U14" i="17"/>
  <c r="U21" i="17"/>
  <c r="U16" i="17"/>
  <c r="U22" i="17"/>
  <c r="U12" i="17"/>
  <c r="U13" i="17"/>
  <c r="U15" i="17"/>
  <c r="X2" i="17"/>
  <c r="AC23" i="16"/>
  <c r="AC3" i="16"/>
  <c r="AC19" i="16"/>
  <c r="AC2" i="16"/>
  <c r="AC17" i="16"/>
  <c r="AC13" i="16"/>
  <c r="AC22" i="16"/>
  <c r="AC21" i="16"/>
  <c r="AC14" i="16"/>
  <c r="AC18" i="16"/>
  <c r="AC7" i="16"/>
  <c r="AF2" i="16"/>
  <c r="AC8" i="15"/>
  <c r="AC3" i="15"/>
  <c r="AC4" i="15"/>
  <c r="AC14" i="15"/>
  <c r="AC20" i="15"/>
  <c r="AC21" i="15"/>
  <c r="AC18" i="15"/>
  <c r="AC15" i="15"/>
  <c r="AC22" i="15"/>
  <c r="AC9" i="15"/>
  <c r="AC11" i="15"/>
  <c r="AC16" i="15"/>
  <c r="AF2" i="15"/>
  <c r="AC2" i="15"/>
  <c r="AE2" i="15" s="1"/>
  <c r="AC17" i="15"/>
  <c r="U8" i="14"/>
  <c r="W2" i="14" s="1"/>
  <c r="X2" i="14"/>
  <c r="AC4" i="13"/>
  <c r="AC10" i="13"/>
  <c r="AC20" i="13"/>
  <c r="AC7" i="13"/>
  <c r="AC8" i="13"/>
  <c r="AC18" i="13"/>
  <c r="AC3" i="13"/>
  <c r="AC21" i="13"/>
  <c r="AC2" i="13"/>
  <c r="AC22" i="13"/>
  <c r="AE2" i="13"/>
  <c r="AF2" i="13"/>
  <c r="AC11" i="12"/>
  <c r="AC18" i="12"/>
  <c r="AC24" i="12"/>
  <c r="AC7" i="12"/>
  <c r="AC25" i="12"/>
  <c r="AC14" i="12"/>
  <c r="AC9" i="12"/>
  <c r="AC16" i="12"/>
  <c r="AC23" i="12"/>
  <c r="AC12" i="12"/>
  <c r="AC19" i="12"/>
  <c r="AF2" i="12"/>
  <c r="AE2" i="12"/>
  <c r="AC2" i="11"/>
  <c r="AC4" i="11"/>
  <c r="AC21" i="11"/>
  <c r="AC8" i="11"/>
  <c r="AC24" i="11"/>
  <c r="AC12" i="11"/>
  <c r="AC18" i="11"/>
  <c r="AC17" i="11"/>
  <c r="AC10" i="11"/>
  <c r="AC9" i="11"/>
  <c r="AC25" i="11"/>
  <c r="AF2" i="11"/>
  <c r="AE2" i="11"/>
  <c r="AC15" i="10"/>
  <c r="AC3" i="10"/>
  <c r="AC16" i="10"/>
  <c r="AC21" i="10"/>
  <c r="AC14" i="10"/>
  <c r="AF2" i="10"/>
  <c r="AC22" i="9"/>
  <c r="AC7" i="9"/>
  <c r="AC18" i="9"/>
  <c r="AC9" i="9"/>
  <c r="AC10" i="9"/>
  <c r="AC15" i="9"/>
  <c r="AC19" i="9"/>
  <c r="AE2" i="9"/>
  <c r="AF2" i="9"/>
  <c r="AC20" i="8"/>
  <c r="AC7" i="8"/>
  <c r="AC23" i="8"/>
  <c r="AC22" i="8"/>
  <c r="AC21" i="8"/>
  <c r="AC17" i="8"/>
  <c r="AC15" i="8"/>
  <c r="AC8" i="8"/>
  <c r="AE2" i="8" s="1"/>
  <c r="AC18" i="8"/>
  <c r="AF2" i="8"/>
  <c r="AC24" i="7"/>
  <c r="AC15" i="7"/>
  <c r="AC23" i="7"/>
  <c r="AC19" i="7"/>
  <c r="AC8" i="7"/>
  <c r="AC12" i="7"/>
  <c r="AC13" i="7"/>
  <c r="AC3" i="7"/>
  <c r="AF2" i="7"/>
  <c r="AE2" i="7"/>
  <c r="AC10" i="6"/>
  <c r="AC21" i="6"/>
  <c r="AC13" i="6"/>
  <c r="AC12" i="6"/>
  <c r="AC11" i="6"/>
  <c r="AF2" i="6"/>
  <c r="AK8" i="5"/>
  <c r="AK7" i="5"/>
  <c r="AK9" i="5"/>
  <c r="AK12" i="5"/>
  <c r="AK14" i="5"/>
  <c r="AK16" i="5"/>
  <c r="AK10" i="5"/>
  <c r="AK20" i="5"/>
  <c r="AK2" i="5"/>
  <c r="AK3" i="5"/>
  <c r="AK18" i="5"/>
  <c r="AK15" i="5"/>
  <c r="AK19" i="5"/>
  <c r="AK17" i="5"/>
  <c r="AK4" i="5"/>
  <c r="AK22" i="5"/>
  <c r="AK23" i="5"/>
  <c r="AC17" i="4"/>
  <c r="AC11" i="4"/>
  <c r="AC4" i="4"/>
  <c r="AC8" i="4"/>
  <c r="AE2" i="4" s="1"/>
  <c r="AC13" i="4"/>
  <c r="AC12" i="4"/>
  <c r="AC2" i="4"/>
  <c r="AC15" i="4"/>
  <c r="AC14" i="4"/>
  <c r="AC18" i="4"/>
  <c r="AF2" i="4"/>
  <c r="AT22" i="3"/>
  <c r="AT7" i="3"/>
  <c r="AT4" i="3"/>
  <c r="AT23" i="3"/>
  <c r="AT12" i="3"/>
  <c r="AT21" i="3"/>
  <c r="AT3" i="3"/>
  <c r="AT11" i="3"/>
  <c r="AT19" i="3"/>
  <c r="AT13" i="3"/>
  <c r="AT9" i="3"/>
  <c r="AT24" i="3"/>
  <c r="AT25" i="3"/>
  <c r="AT10" i="3"/>
  <c r="AT14" i="3"/>
  <c r="AT17" i="3"/>
  <c r="AT8" i="3"/>
  <c r="AT2" i="3"/>
  <c r="AT18" i="3"/>
  <c r="AW2" i="3"/>
  <c r="BA7" i="2"/>
  <c r="BA25" i="2"/>
  <c r="BA17" i="2"/>
  <c r="BA23" i="2"/>
  <c r="BA13" i="2"/>
  <c r="BA12" i="2"/>
  <c r="BA24" i="2"/>
  <c r="BA3" i="2"/>
  <c r="BA16" i="2"/>
  <c r="BA4" i="2"/>
  <c r="BA20" i="2"/>
  <c r="BA22" i="2"/>
  <c r="BA8" i="2"/>
  <c r="BA11" i="2"/>
  <c r="BA10" i="2"/>
  <c r="BA2" i="2"/>
  <c r="BC2" i="2" s="1"/>
  <c r="BA18" i="2"/>
  <c r="BA21" i="2"/>
  <c r="BA9" i="2"/>
  <c r="BD2" i="2"/>
  <c r="AC10" i="15"/>
  <c r="AC12" i="15"/>
  <c r="AC13" i="15"/>
  <c r="AE2" i="10" l="1"/>
  <c r="AM2" i="5"/>
  <c r="AE2" i="20"/>
  <c r="W2" i="17"/>
  <c r="AE2" i="16"/>
  <c r="AE2" i="6"/>
</calcChain>
</file>

<file path=xl/sharedStrings.xml><?xml version="1.0" encoding="utf-8"?>
<sst xmlns="http://schemas.openxmlformats.org/spreadsheetml/2006/main" count="1854" uniqueCount="596">
  <si>
    <t>City</t>
  </si>
  <si>
    <t>New York</t>
  </si>
  <si>
    <t>Los Angeles</t>
  </si>
  <si>
    <t>Washington D.C.</t>
  </si>
  <si>
    <t>Chicago</t>
  </si>
  <si>
    <t>Boston</t>
  </si>
  <si>
    <t>Dallas</t>
  </si>
  <si>
    <t>San Francisco Bay Area</t>
  </si>
  <si>
    <t>Miami</t>
  </si>
  <si>
    <t>Philadelphia</t>
  </si>
  <si>
    <t>Minneapolis</t>
  </si>
  <si>
    <t>Denver</t>
  </si>
  <si>
    <t>Detroit</t>
  </si>
  <si>
    <t>Toronto</t>
  </si>
  <si>
    <t>Houston</t>
  </si>
  <si>
    <t>Atlanta</t>
  </si>
  <si>
    <t>Seattle</t>
  </si>
  <si>
    <t>Phoenix</t>
  </si>
  <si>
    <t>Tampa Bay</t>
  </si>
  <si>
    <t>Cleveland</t>
  </si>
  <si>
    <t>Pittsburgh</t>
  </si>
  <si>
    <t>NFL</t>
  </si>
  <si>
    <t>NBA</t>
  </si>
  <si>
    <t>MLB</t>
  </si>
  <si>
    <t>NHL</t>
  </si>
  <si>
    <t>Giants, Jets</t>
  </si>
  <si>
    <t>Commanders</t>
  </si>
  <si>
    <t>Bears</t>
  </si>
  <si>
    <t>Patriots</t>
  </si>
  <si>
    <t>Cowboys</t>
  </si>
  <si>
    <t>49ers</t>
  </si>
  <si>
    <t>Dolphins</t>
  </si>
  <si>
    <t>Eagles</t>
  </si>
  <si>
    <t>Vikings</t>
  </si>
  <si>
    <t>Broncos</t>
  </si>
  <si>
    <t>Lions</t>
  </si>
  <si>
    <t>Texans</t>
  </si>
  <si>
    <t>Falcons</t>
  </si>
  <si>
    <t>Seahawks</t>
  </si>
  <si>
    <t>Suns</t>
  </si>
  <si>
    <t>Cardinals</t>
  </si>
  <si>
    <t>Buccaners</t>
  </si>
  <si>
    <t>Browns</t>
  </si>
  <si>
    <t>Steelers</t>
  </si>
  <si>
    <t>-</t>
  </si>
  <si>
    <t>Yankees, Mets</t>
  </si>
  <si>
    <t>Dodgers, Angels</t>
  </si>
  <si>
    <t>Nationals</t>
  </si>
  <si>
    <t>Cubs, White Sox</t>
  </si>
  <si>
    <t>Red Sox</t>
  </si>
  <si>
    <t>Rangers</t>
  </si>
  <si>
    <t>Athletics</t>
  </si>
  <si>
    <t>Marlins</t>
  </si>
  <si>
    <t>Phillies</t>
  </si>
  <si>
    <t>Twins</t>
  </si>
  <si>
    <t>Rockies</t>
  </si>
  <si>
    <t>Tigers</t>
  </si>
  <si>
    <t>Blue Jays</t>
  </si>
  <si>
    <t>Astros</t>
  </si>
  <si>
    <t>Braves</t>
  </si>
  <si>
    <t>Mariners</t>
  </si>
  <si>
    <t>Diamnondbacks</t>
  </si>
  <si>
    <t>Rays</t>
  </si>
  <si>
    <t>Guardians</t>
  </si>
  <si>
    <t>Pirates</t>
  </si>
  <si>
    <t>Lakers, Clippers</t>
  </si>
  <si>
    <t>Knicks, Nets</t>
  </si>
  <si>
    <t>Wizards</t>
  </si>
  <si>
    <t>Bulls</t>
  </si>
  <si>
    <t>Celtics</t>
  </si>
  <si>
    <t>Mavericks</t>
  </si>
  <si>
    <t>Warriors</t>
  </si>
  <si>
    <t>Heat</t>
  </si>
  <si>
    <t>76ers</t>
  </si>
  <si>
    <t>Timberwolves</t>
  </si>
  <si>
    <t>Nuggets</t>
  </si>
  <si>
    <t>Pistons</t>
  </si>
  <si>
    <t>Raptors</t>
  </si>
  <si>
    <t>Rockets</t>
  </si>
  <si>
    <t>Hawks</t>
  </si>
  <si>
    <t>Cavaliers</t>
  </si>
  <si>
    <t>Rangers, Islanders</t>
  </si>
  <si>
    <t>Kings, Ducks</t>
  </si>
  <si>
    <t>Capitals</t>
  </si>
  <si>
    <t>Blackhawks</t>
  </si>
  <si>
    <t>Bruins</t>
  </si>
  <si>
    <t>Stars</t>
  </si>
  <si>
    <t>Sharks</t>
  </si>
  <si>
    <t>Panthers</t>
  </si>
  <si>
    <t>Flyers</t>
  </si>
  <si>
    <t>Wild</t>
  </si>
  <si>
    <t>Avalanche</t>
  </si>
  <si>
    <t>Red Wings</t>
  </si>
  <si>
    <t>Maple Leafs</t>
  </si>
  <si>
    <t>Kraken</t>
  </si>
  <si>
    <t>Coyotes</t>
  </si>
  <si>
    <t>Lighting</t>
  </si>
  <si>
    <t>Penguins</t>
  </si>
  <si>
    <t>Year</t>
  </si>
  <si>
    <t>Rams</t>
  </si>
  <si>
    <t>Browns Wins</t>
  </si>
  <si>
    <t>Browns Losses</t>
  </si>
  <si>
    <t>Guardians Wins</t>
  </si>
  <si>
    <t>Guardians Losses</t>
  </si>
  <si>
    <t>Cavaliers Wins</t>
  </si>
  <si>
    <t>Cavaliers Losses</t>
  </si>
  <si>
    <t>Buccaners Wins</t>
  </si>
  <si>
    <t>Giants Wins</t>
  </si>
  <si>
    <t>Giants Losses</t>
  </si>
  <si>
    <t>Jets Wins</t>
  </si>
  <si>
    <t>Jets Losses</t>
  </si>
  <si>
    <t>Yankees Wins</t>
  </si>
  <si>
    <t>Yankees Losses</t>
  </si>
  <si>
    <t>Mets Wins</t>
  </si>
  <si>
    <t>Mets Losses</t>
  </si>
  <si>
    <t>Knicks Wins</t>
  </si>
  <si>
    <t>Knicks Losses</t>
  </si>
  <si>
    <t>Nets Wins</t>
  </si>
  <si>
    <t>Nets Losses</t>
  </si>
  <si>
    <t>Dodgers Wins</t>
  </si>
  <si>
    <t>Dodgers Losses</t>
  </si>
  <si>
    <t>Angels Wins</t>
  </si>
  <si>
    <t>Angels Losses</t>
  </si>
  <si>
    <t>Lakers Wins</t>
  </si>
  <si>
    <t>Lakers Losses</t>
  </si>
  <si>
    <t>Clippers Wins</t>
  </si>
  <si>
    <t>Clippers Losses</t>
  </si>
  <si>
    <t>Commanders Wins</t>
  </si>
  <si>
    <t>Commanders Losses</t>
  </si>
  <si>
    <t>Nationals Wins</t>
  </si>
  <si>
    <t>Nationals Losses</t>
  </si>
  <si>
    <t>Wizards Wins</t>
  </si>
  <si>
    <t>Wizards Losses</t>
  </si>
  <si>
    <t>Bears Wins</t>
  </si>
  <si>
    <t>Bears Losses</t>
  </si>
  <si>
    <t>Cubs Wins</t>
  </si>
  <si>
    <t>Cubs Losses</t>
  </si>
  <si>
    <t>White Sox Wins</t>
  </si>
  <si>
    <t>White Sox Losses</t>
  </si>
  <si>
    <t>Bulls Wins</t>
  </si>
  <si>
    <t>Bulls Losses</t>
  </si>
  <si>
    <t>Patriots Losses</t>
  </si>
  <si>
    <t>Patriots Wins</t>
  </si>
  <si>
    <t>Red Sox Wins</t>
  </si>
  <si>
    <t>Red Sox Losses</t>
  </si>
  <si>
    <t>Celtics Wins</t>
  </si>
  <si>
    <t>Celtics Losses</t>
  </si>
  <si>
    <t>Cowboys Wins</t>
  </si>
  <si>
    <t>Cowboys Losses</t>
  </si>
  <si>
    <t>Rangers Wins</t>
  </si>
  <si>
    <t>Rangers Losses</t>
  </si>
  <si>
    <t>Mavericks Wins</t>
  </si>
  <si>
    <t>Mavericks Losses</t>
  </si>
  <si>
    <t>49ers Wins</t>
  </si>
  <si>
    <t>49ers Losses</t>
  </si>
  <si>
    <t>Warriors Wins</t>
  </si>
  <si>
    <t>Warriors Losses</t>
  </si>
  <si>
    <t>Dolphins Wins</t>
  </si>
  <si>
    <t>Dolphins Losses</t>
  </si>
  <si>
    <t>Marlins Wins</t>
  </si>
  <si>
    <t>Marlins Losses</t>
  </si>
  <si>
    <t>Heat Wins</t>
  </si>
  <si>
    <t>Heat Losses</t>
  </si>
  <si>
    <t>Eagles Wins</t>
  </si>
  <si>
    <t>Eagles Losses</t>
  </si>
  <si>
    <t>Phillies Wins</t>
  </si>
  <si>
    <t>Phillies Losses</t>
  </si>
  <si>
    <t>76ers Wins</t>
  </si>
  <si>
    <t>76ers Losses</t>
  </si>
  <si>
    <t>Vikings Wins</t>
  </si>
  <si>
    <t>Vikings Losses</t>
  </si>
  <si>
    <t>Twins Wins</t>
  </si>
  <si>
    <t>Twins Losses</t>
  </si>
  <si>
    <t>Timberwolves Wins</t>
  </si>
  <si>
    <t>Timberwolves Losses</t>
  </si>
  <si>
    <t>Broncos Wins</t>
  </si>
  <si>
    <t>Broncos Losses</t>
  </si>
  <si>
    <t>Rockies Wins</t>
  </si>
  <si>
    <t>Rockies Losses</t>
  </si>
  <si>
    <t>Nuggets Wins</t>
  </si>
  <si>
    <t>Nuggets Losses</t>
  </si>
  <si>
    <t>Lions Wins</t>
  </si>
  <si>
    <t>Lions Losses</t>
  </si>
  <si>
    <t>Tigers Wins</t>
  </si>
  <si>
    <t>Tigers Losses</t>
  </si>
  <si>
    <t>Pistons Wins</t>
  </si>
  <si>
    <t>Pistons Losses</t>
  </si>
  <si>
    <t>Blue Jays Wins</t>
  </si>
  <si>
    <t>Blue Jays Losses</t>
  </si>
  <si>
    <t>Raptors Wins</t>
  </si>
  <si>
    <t>Raptors Losses</t>
  </si>
  <si>
    <t>Texans Wins</t>
  </si>
  <si>
    <t>Texans Losses</t>
  </si>
  <si>
    <t>Astros Wins</t>
  </si>
  <si>
    <t>Astros Losses</t>
  </si>
  <si>
    <t>Rockets Wins</t>
  </si>
  <si>
    <t>Rockets Losses</t>
  </si>
  <si>
    <t>Falcons Wins</t>
  </si>
  <si>
    <t>Falcons Losses</t>
  </si>
  <si>
    <t>Braves Wins</t>
  </si>
  <si>
    <t>Braves Losses</t>
  </si>
  <si>
    <t>Hawks Wins</t>
  </si>
  <si>
    <t>Hawks Losses</t>
  </si>
  <si>
    <t>Seahwaks Wins</t>
  </si>
  <si>
    <t>Seahawks Losses</t>
  </si>
  <si>
    <t>Mariners Wins</t>
  </si>
  <si>
    <t>Mariners Losses</t>
  </si>
  <si>
    <t>Cardinals Wins</t>
  </si>
  <si>
    <t>Cardinals Losses</t>
  </si>
  <si>
    <t>Diamondbacks Wins</t>
  </si>
  <si>
    <t>Diamondbacks Losses</t>
  </si>
  <si>
    <t>Suns Wins</t>
  </si>
  <si>
    <t>Suns Losses</t>
  </si>
  <si>
    <t>Buccaners Losses</t>
  </si>
  <si>
    <t>Rays Wins</t>
  </si>
  <si>
    <t>Rays Losses</t>
  </si>
  <si>
    <t>Steelers Wins</t>
  </si>
  <si>
    <t>Steelers Losses</t>
  </si>
  <si>
    <t>Pirates Wins</t>
  </si>
  <si>
    <t>Pirates Losses</t>
  </si>
  <si>
    <t>Rams Wins</t>
  </si>
  <si>
    <t>Rams Losses</t>
  </si>
  <si>
    <t>Giants Win%</t>
  </si>
  <si>
    <t>Jets Win%</t>
  </si>
  <si>
    <t>Yankees Win%</t>
  </si>
  <si>
    <t>Mets Win%</t>
  </si>
  <si>
    <t>Knicks Win%</t>
  </si>
  <si>
    <t>Nets Win%</t>
  </si>
  <si>
    <t>Rams Stadium Capacity</t>
  </si>
  <si>
    <t>Rams Win%</t>
  </si>
  <si>
    <t>Dodgers Win%</t>
  </si>
  <si>
    <t>Angels Win%</t>
  </si>
  <si>
    <t>Lakers Win%</t>
  </si>
  <si>
    <t>Clippers Win%</t>
  </si>
  <si>
    <t>Commanders Win%</t>
  </si>
  <si>
    <t>Nationals Win%</t>
  </si>
  <si>
    <t>Wizards Win%</t>
  </si>
  <si>
    <t>Bears Win%</t>
  </si>
  <si>
    <t>Cubs Win%</t>
  </si>
  <si>
    <t>White Sox Win%</t>
  </si>
  <si>
    <t>Bulls Win%</t>
  </si>
  <si>
    <t>Patriots Win%</t>
  </si>
  <si>
    <t>Red Sox Win%</t>
  </si>
  <si>
    <t>Celtics Win%</t>
  </si>
  <si>
    <t>Cowboys Win%</t>
  </si>
  <si>
    <t>Rangers Win%</t>
  </si>
  <si>
    <t>Mavericks Win%</t>
  </si>
  <si>
    <t>49ers Win%</t>
  </si>
  <si>
    <t>Warriors Win%</t>
  </si>
  <si>
    <t>Dolphins Win%</t>
  </si>
  <si>
    <t>Marlins Win%</t>
  </si>
  <si>
    <t>Heat Win%</t>
  </si>
  <si>
    <t>Eagles Win%</t>
  </si>
  <si>
    <t>Phillies Win%</t>
  </si>
  <si>
    <t>76ers Win%</t>
  </si>
  <si>
    <t>Vikings Win%</t>
  </si>
  <si>
    <t>Twins Win%</t>
  </si>
  <si>
    <t>Timberwolves Win%</t>
  </si>
  <si>
    <t>Broncos Win%</t>
  </si>
  <si>
    <t>Rockies Win%</t>
  </si>
  <si>
    <t>Nuggets Win%</t>
  </si>
  <si>
    <t>Lions Win%</t>
  </si>
  <si>
    <t>Tigers Win%</t>
  </si>
  <si>
    <t>Pistons Win%</t>
  </si>
  <si>
    <t>Blue Jays Win%</t>
  </si>
  <si>
    <t>Raptors Win%</t>
  </si>
  <si>
    <t>Texans Win%</t>
  </si>
  <si>
    <t>Astros Win%</t>
  </si>
  <si>
    <t>Rockets Win%</t>
  </si>
  <si>
    <t>Falcons Win%</t>
  </si>
  <si>
    <t>Braves Win%</t>
  </si>
  <si>
    <t>Hawks Win%</t>
  </si>
  <si>
    <t>Seahawks Win%</t>
  </si>
  <si>
    <t>Mariners Win%</t>
  </si>
  <si>
    <t>Cardinals Win%</t>
  </si>
  <si>
    <t>Diamondbacks Win%</t>
  </si>
  <si>
    <t>Suns Win%</t>
  </si>
  <si>
    <t>Buccaners Win%</t>
  </si>
  <si>
    <t>Rays Win%</t>
  </si>
  <si>
    <t>Browns Win%</t>
  </si>
  <si>
    <t>Guardians Win%</t>
  </si>
  <si>
    <t>Cavaliers Win%</t>
  </si>
  <si>
    <t>Steelers Win%</t>
  </si>
  <si>
    <t>Pirates Win%</t>
  </si>
  <si>
    <t>Dodgers Stadium Capacity</t>
  </si>
  <si>
    <t>Angels Stadium Capacity</t>
  </si>
  <si>
    <t>Lakers Arena Capacity</t>
  </si>
  <si>
    <t>Clippers Arena Capacity</t>
  </si>
  <si>
    <t>Commanders Stadium Capacity</t>
  </si>
  <si>
    <t>Nationals Stadium Capacity</t>
  </si>
  <si>
    <t>Wizards Arena Capacity</t>
  </si>
  <si>
    <t>Bears Arena Capacity</t>
  </si>
  <si>
    <t>Cubs Stadium Capacity</t>
  </si>
  <si>
    <t>White Sox Stadium Capacity</t>
  </si>
  <si>
    <t>Bulls Arena Capacity</t>
  </si>
  <si>
    <t>Patriots Stadium Capacity</t>
  </si>
  <si>
    <t>Red Sox Stadium Capacity</t>
  </si>
  <si>
    <t>Celtics Arena Capacity</t>
  </si>
  <si>
    <t>Cowboys Stadium Capacity</t>
  </si>
  <si>
    <t>Rangers Stadium Capacity</t>
  </si>
  <si>
    <t>Mavericks Arena Capacity</t>
  </si>
  <si>
    <t>49ers Stadium Capacity</t>
  </si>
  <si>
    <t>Giants Stadium Capacity</t>
  </si>
  <si>
    <t>Warriors Arena Capacity</t>
  </si>
  <si>
    <t>Dolphins Stadium Capacity</t>
  </si>
  <si>
    <t>Marlins Stadium Capacity</t>
  </si>
  <si>
    <t>Heat Arena Capacity</t>
  </si>
  <si>
    <t>Eagles Stadium Capacity</t>
  </si>
  <si>
    <t>Phillies Stadium Capacity</t>
  </si>
  <si>
    <t>76ers Arena Capacity</t>
  </si>
  <si>
    <t>Vikings Stadium Capacity</t>
  </si>
  <si>
    <t>Twins Stadium Capacity</t>
  </si>
  <si>
    <t>Timberwolves Arena Capacity</t>
  </si>
  <si>
    <t>Broncos Stadium Capacity</t>
  </si>
  <si>
    <t>Rockies Stadium Capacity</t>
  </si>
  <si>
    <t>Nuggets Arena Capacity</t>
  </si>
  <si>
    <t>Lions Stadium Capacity</t>
  </si>
  <si>
    <t>Tigers Stadium Capacity</t>
  </si>
  <si>
    <t>Pistons Arena Capacity</t>
  </si>
  <si>
    <t>Blue Jays Stadium Capacity</t>
  </si>
  <si>
    <t>Raptors Arena Capacity</t>
  </si>
  <si>
    <t>Texans Stadium Capacity</t>
  </si>
  <si>
    <t>Astros Stadium Capacity</t>
  </si>
  <si>
    <t>Rockets Arena Capacity</t>
  </si>
  <si>
    <t>Falcons Stadium Capacity</t>
  </si>
  <si>
    <t>Braves Stadium Capacity</t>
  </si>
  <si>
    <t>Hawks Arena Capacity</t>
  </si>
  <si>
    <t>Seahawks Stadium Capacity</t>
  </si>
  <si>
    <t>Mariners Stadium Capacity</t>
  </si>
  <si>
    <t>Cardinals Stadium Capacity</t>
  </si>
  <si>
    <t>Diamondbacks Stadium Capacity</t>
  </si>
  <si>
    <t>Suns Arena Capacity</t>
  </si>
  <si>
    <t>Buccaners Stadium Capacity</t>
  </si>
  <si>
    <t>Rays Stadium Capacity</t>
  </si>
  <si>
    <t>Browns  Stadium Capacity</t>
  </si>
  <si>
    <t>Guardians Stadium Capacity</t>
  </si>
  <si>
    <t>Cavaliers Arena Capacity</t>
  </si>
  <si>
    <t>Steelers Stadium Capacity</t>
  </si>
  <si>
    <t>Pirates Stadium Capacity</t>
  </si>
  <si>
    <t>Giants Avg Attendance</t>
  </si>
  <si>
    <t>Jets Avg Attendance</t>
  </si>
  <si>
    <t>Yankees Avg Attendance</t>
  </si>
  <si>
    <t>Knicks Avg Attendance</t>
  </si>
  <si>
    <t>Nets Avg Attendance</t>
  </si>
  <si>
    <t xml:space="preserve">Lakers Avg Attendance </t>
  </si>
  <si>
    <t>Rams Avg Attendance</t>
  </si>
  <si>
    <t>Dodgers Avg Attendance</t>
  </si>
  <si>
    <t>Angels Avg Attendance</t>
  </si>
  <si>
    <t>Commanders Avg Attendance</t>
  </si>
  <si>
    <t>Nationals Avg Attendance</t>
  </si>
  <si>
    <t>Wizards Avg Capacity</t>
  </si>
  <si>
    <t xml:space="preserve">Bears Avg Attendance </t>
  </si>
  <si>
    <t>Cubs Avg Attendance</t>
  </si>
  <si>
    <t>White Sox Avg Attendance</t>
  </si>
  <si>
    <t>Bulls Avg Attendance</t>
  </si>
  <si>
    <t>Patriots Avg Attendance</t>
  </si>
  <si>
    <t>Red Sox Avg Attendance</t>
  </si>
  <si>
    <t>Celtics Avg Attendance</t>
  </si>
  <si>
    <t>Cowboys Avg Attendance</t>
  </si>
  <si>
    <t>Rangers Avg Attendance</t>
  </si>
  <si>
    <t>Mavericks Avg Attendance</t>
  </si>
  <si>
    <t>49ers Avg Attendance</t>
  </si>
  <si>
    <t>Warriors Avg Attendance</t>
  </si>
  <si>
    <t>Dolphins Avg Attendance</t>
  </si>
  <si>
    <t>Marlins Avg Attendance</t>
  </si>
  <si>
    <t>Heat Avg Attendance</t>
  </si>
  <si>
    <t>Eagles Avg Attendance</t>
  </si>
  <si>
    <t>Phillies Avg Attendance</t>
  </si>
  <si>
    <t>76ers Avg Attendance</t>
  </si>
  <si>
    <t>Vikings Avg Attendance</t>
  </si>
  <si>
    <t>Twins Avg Attendance</t>
  </si>
  <si>
    <t>Timberwolves Avg Attendance</t>
  </si>
  <si>
    <t>Broncos Avg Attendance</t>
  </si>
  <si>
    <t>Rockies Avg Attendance</t>
  </si>
  <si>
    <t>Nuggets Avg Attendance</t>
  </si>
  <si>
    <t>Pistons Avg Attendance</t>
  </si>
  <si>
    <t>Lions Avg Attendance</t>
  </si>
  <si>
    <t>Tigers Avg Attendance</t>
  </si>
  <si>
    <t>Blue Jays Avg Attendance</t>
  </si>
  <si>
    <t>Raptors Avg Attendance</t>
  </si>
  <si>
    <t>Texans Average Attendance</t>
  </si>
  <si>
    <t>Astros Avg Attendance</t>
  </si>
  <si>
    <t>Rockets Avg Attendance</t>
  </si>
  <si>
    <t>Falcons Avg Attendance</t>
  </si>
  <si>
    <t>Braves Avg Attendance</t>
  </si>
  <si>
    <t>Hawks Avg Attendance</t>
  </si>
  <si>
    <t>Seahawks Avg Attendance</t>
  </si>
  <si>
    <t>Mariners Avg Attendance</t>
  </si>
  <si>
    <t>Cardinals Avg Attendance</t>
  </si>
  <si>
    <t>Diamondbacks Avg Capacity</t>
  </si>
  <si>
    <t>Suns Avg Attendance</t>
  </si>
  <si>
    <t>Buccaners Avg Attendance</t>
  </si>
  <si>
    <t>Rays Average Attendance</t>
  </si>
  <si>
    <t>Browns Avg Attendance</t>
  </si>
  <si>
    <t>Guardians Avg Attendance</t>
  </si>
  <si>
    <t>Cavaliers Avg Attendance</t>
  </si>
  <si>
    <t>Steelers Avg Attendance</t>
  </si>
  <si>
    <t>Pirates Avg Attendance</t>
  </si>
  <si>
    <t>FPM</t>
  </si>
  <si>
    <t>Steelers FPM</t>
  </si>
  <si>
    <t>Pirates FPM</t>
  </si>
  <si>
    <t>Browns FPM</t>
  </si>
  <si>
    <t>Cavaliers FPM</t>
  </si>
  <si>
    <t>Guardians FPM</t>
  </si>
  <si>
    <t>Bucacaners FPM</t>
  </si>
  <si>
    <t>Rays FPM</t>
  </si>
  <si>
    <t>Cardinals FPM</t>
  </si>
  <si>
    <t>Diamondbacks FPM</t>
  </si>
  <si>
    <t>Suns FPM</t>
  </si>
  <si>
    <t>Phoenix FPM</t>
  </si>
  <si>
    <t>Seahawks FPM</t>
  </si>
  <si>
    <t>Mariners FPM</t>
  </si>
  <si>
    <t>Seattle FPM</t>
  </si>
  <si>
    <t>Falcons FPM</t>
  </si>
  <si>
    <t>Braves FPM</t>
  </si>
  <si>
    <t>Hawks FPM</t>
  </si>
  <si>
    <t>Atlanta FPM</t>
  </si>
  <si>
    <t>Texans FPM</t>
  </si>
  <si>
    <t>Astros FPM</t>
  </si>
  <si>
    <t>Rockets FPM</t>
  </si>
  <si>
    <t>Houston FPM</t>
  </si>
  <si>
    <t>Blue Jays FPM</t>
  </si>
  <si>
    <t>Raptors FPM</t>
  </si>
  <si>
    <t>Lions FPM</t>
  </si>
  <si>
    <t>Tigers FPM</t>
  </si>
  <si>
    <t>Pistons FPM</t>
  </si>
  <si>
    <t>Detroit FPM</t>
  </si>
  <si>
    <t>Broncos FPM</t>
  </si>
  <si>
    <t>Rockies FPM</t>
  </si>
  <si>
    <t>Nuggets FPM</t>
  </si>
  <si>
    <t>Denver FPM</t>
  </si>
  <si>
    <t>Vikings FPM</t>
  </si>
  <si>
    <t>Twins FPM</t>
  </si>
  <si>
    <t>Timberwolves FPM</t>
  </si>
  <si>
    <t>Minneapolis FPM</t>
  </si>
  <si>
    <t>Eagles FPM</t>
  </si>
  <si>
    <t>Phillies FPM</t>
  </si>
  <si>
    <t>76ers FPM</t>
  </si>
  <si>
    <t>Philadelphia FPM</t>
  </si>
  <si>
    <t>Dolphins FPM</t>
  </si>
  <si>
    <t>Marlins FPM</t>
  </si>
  <si>
    <t>Heat FPM</t>
  </si>
  <si>
    <t>Miami FPM</t>
  </si>
  <si>
    <t>49ers FPM</t>
  </si>
  <si>
    <t>Giants FPM</t>
  </si>
  <si>
    <t>Cowboys FPM</t>
  </si>
  <si>
    <t>Rangers FPM</t>
  </si>
  <si>
    <t>Mavericks FPM</t>
  </si>
  <si>
    <t>Dallas FPM</t>
  </si>
  <si>
    <t>Patriots FPM</t>
  </si>
  <si>
    <t>Red Sox FPM</t>
  </si>
  <si>
    <t>Celtics FPM</t>
  </si>
  <si>
    <t>Bears FPM</t>
  </si>
  <si>
    <t>Cubs FPM</t>
  </si>
  <si>
    <t>White Sox FPM</t>
  </si>
  <si>
    <t>Bulls FPM</t>
  </si>
  <si>
    <t>Chicago FPM</t>
  </si>
  <si>
    <t>Commanders FPM</t>
  </si>
  <si>
    <t>Nationals FPM</t>
  </si>
  <si>
    <t>Wizards FPM</t>
  </si>
  <si>
    <t>D.C. FPM</t>
  </si>
  <si>
    <t>Rams FPM</t>
  </si>
  <si>
    <t>Dodgers FPM</t>
  </si>
  <si>
    <t>Angels FPM</t>
  </si>
  <si>
    <t>Lakers FPM</t>
  </si>
  <si>
    <t>Clippers FPM</t>
  </si>
  <si>
    <t>Jets FPM</t>
  </si>
  <si>
    <t>Yankees FPM</t>
  </si>
  <si>
    <t>Mets FPM</t>
  </si>
  <si>
    <t>Knicks FPM</t>
  </si>
  <si>
    <t>Nets FPM</t>
  </si>
  <si>
    <t>Toronto FPM</t>
  </si>
  <si>
    <t>Pittsburgh FPM</t>
  </si>
  <si>
    <t>D.C. Win Percentage</t>
  </si>
  <si>
    <t>San Francisco</t>
  </si>
  <si>
    <t>Giants Attendance</t>
  </si>
  <si>
    <t>Jets Attendance</t>
  </si>
  <si>
    <t>Jets Stadium Capacity</t>
  </si>
  <si>
    <t>Yankees Attendance</t>
  </si>
  <si>
    <t>Yankees Stadium Capacity</t>
  </si>
  <si>
    <t>Mets Attendance</t>
  </si>
  <si>
    <t>Mets Avg Attendance</t>
  </si>
  <si>
    <t>Mets Stadium Capacity</t>
  </si>
  <si>
    <t>Knicks Attendance</t>
  </si>
  <si>
    <t>Knicks Arena Capacity</t>
  </si>
  <si>
    <t>Nets Attendance</t>
  </si>
  <si>
    <t>Nets Arena Capacity</t>
  </si>
  <si>
    <t>New York Win Percentage</t>
  </si>
  <si>
    <t>New York FPM</t>
  </si>
  <si>
    <t>New York Avg FPM</t>
  </si>
  <si>
    <t>Rams Attendance</t>
  </si>
  <si>
    <t>Dodgers Attendance</t>
  </si>
  <si>
    <t>Angels Attendance</t>
  </si>
  <si>
    <t>Lakers Attendance</t>
  </si>
  <si>
    <t>Clippers Attendance</t>
  </si>
  <si>
    <t>Clippers Avg Capacity</t>
  </si>
  <si>
    <t>Los Angeles Win Percentage</t>
  </si>
  <si>
    <t>Los Angeles FPM</t>
  </si>
  <si>
    <t>Los Angeles Avg FPM</t>
  </si>
  <si>
    <t>Commanders Attendance</t>
  </si>
  <si>
    <t>Nationals Attendance</t>
  </si>
  <si>
    <t>Wizards Attendance</t>
  </si>
  <si>
    <t>D.C. Avg FPM</t>
  </si>
  <si>
    <t>Bears Attendance</t>
  </si>
  <si>
    <t>Cubs Attendance</t>
  </si>
  <si>
    <t>White Sox Attendance</t>
  </si>
  <si>
    <t>Bulls Attendance</t>
  </si>
  <si>
    <t>Chicago Win Percentage</t>
  </si>
  <si>
    <t>Chicago Avg FPM</t>
  </si>
  <si>
    <t>Patriots Attendance</t>
  </si>
  <si>
    <t>Red Sox Attendance</t>
  </si>
  <si>
    <t>Celtics Attendance</t>
  </si>
  <si>
    <t>Boston Win Percentage</t>
  </si>
  <si>
    <t xml:space="preserve">Boston FPM </t>
  </si>
  <si>
    <t>Boston Avg FPM</t>
  </si>
  <si>
    <t>Cowboys Attendance</t>
  </si>
  <si>
    <t>Rangers Attendance</t>
  </si>
  <si>
    <t>Mavericks Attendance</t>
  </si>
  <si>
    <t>Dallas Win Percentage</t>
  </si>
  <si>
    <t>Dallas Avg FPM</t>
  </si>
  <si>
    <t>49ers Attendance</t>
  </si>
  <si>
    <t>Warriors Attendance</t>
  </si>
  <si>
    <t>San Francisco Win Percentage</t>
  </si>
  <si>
    <t>San Francisco FPM</t>
  </si>
  <si>
    <t>San Francisco Avg FPM</t>
  </si>
  <si>
    <t>Dolphins Attendance</t>
  </si>
  <si>
    <t>Marlins Attendance</t>
  </si>
  <si>
    <t>Heat Attendance</t>
  </si>
  <si>
    <t>Miami Win Percentage</t>
  </si>
  <si>
    <t>Miami Avg FPM</t>
  </si>
  <si>
    <t>Eagles Attendance</t>
  </si>
  <si>
    <t>Phillies Attendance</t>
  </si>
  <si>
    <t>76ers Attendance</t>
  </si>
  <si>
    <t>Philadelphia Win Percentage</t>
  </si>
  <si>
    <t>Philadelphia Avg FPM</t>
  </si>
  <si>
    <t>Vikings Attendance</t>
  </si>
  <si>
    <t>Twins Attendance</t>
  </si>
  <si>
    <t>Timberwolves Attendance</t>
  </si>
  <si>
    <t>Minneapolis Win Percentage</t>
  </si>
  <si>
    <t>Minneapolis Avg FPM</t>
  </si>
  <si>
    <t>Broncos Attendance</t>
  </si>
  <si>
    <t>Rockies Attendance</t>
  </si>
  <si>
    <t>Nuggets Attendance</t>
  </si>
  <si>
    <t>Denver Win Percentage</t>
  </si>
  <si>
    <t>Denver Avg FPM</t>
  </si>
  <si>
    <t>Lions Attendance</t>
  </si>
  <si>
    <t>Tigers Attendance</t>
  </si>
  <si>
    <t>Pistons Attendance</t>
  </si>
  <si>
    <t>Detroit Win Percentage</t>
  </si>
  <si>
    <t>Detroit Avg FPM</t>
  </si>
  <si>
    <t>Blue Jays Attendance</t>
  </si>
  <si>
    <t>Raptors Attendance</t>
  </si>
  <si>
    <t>Toronto Win Percentage</t>
  </si>
  <si>
    <t>Toronto Avg FPM</t>
  </si>
  <si>
    <t>Texans Attendance</t>
  </si>
  <si>
    <t>Astros Attendance</t>
  </si>
  <si>
    <t>Rockets Attendance</t>
  </si>
  <si>
    <t>Houston Win Percentage</t>
  </si>
  <si>
    <t>Houston Avg FPM</t>
  </si>
  <si>
    <t>Falcons Attendance</t>
  </si>
  <si>
    <t>Braves Attendance</t>
  </si>
  <si>
    <t>Hawks Attendance</t>
  </si>
  <si>
    <t>Atlanta Win Percentage</t>
  </si>
  <si>
    <t>Atlanta Avg FPM</t>
  </si>
  <si>
    <t>Seahawks Attendance</t>
  </si>
  <si>
    <t>Mariners Attendance</t>
  </si>
  <si>
    <t>Seattle Win Percentage</t>
  </si>
  <si>
    <t>Seattle Avg FPM</t>
  </si>
  <si>
    <t>Cardinals Attendance</t>
  </si>
  <si>
    <t>Diamnondbacks Attendance</t>
  </si>
  <si>
    <t>Suns Attendance</t>
  </si>
  <si>
    <t>Phoenix Win Percentage</t>
  </si>
  <si>
    <t>Phoenix Avg FPM</t>
  </si>
  <si>
    <t>Buccaners Attendance</t>
  </si>
  <si>
    <t>Rays Attendance</t>
  </si>
  <si>
    <t>Tampa Bay Win Percentage</t>
  </si>
  <si>
    <t>Tampa Bay FPM</t>
  </si>
  <si>
    <t>Tampa Bay Avg FPM</t>
  </si>
  <si>
    <t>Browns Attendance</t>
  </si>
  <si>
    <t>Guardians Attendance</t>
  </si>
  <si>
    <t>Cavaliers Attendance</t>
  </si>
  <si>
    <t>Cleveland Win Percentage</t>
  </si>
  <si>
    <t>Cleveland FPM</t>
  </si>
  <si>
    <t>Cleveland Avg FPM</t>
  </si>
  <si>
    <t>Steelers Attendance</t>
  </si>
  <si>
    <t>Pirates Attendance</t>
  </si>
  <si>
    <t>Pittsburgh Win Percentage</t>
  </si>
  <si>
    <t>Pittsburgh Avg FPM</t>
  </si>
  <si>
    <t>Warriors FPM</t>
  </si>
  <si>
    <t>City Win Percentage</t>
  </si>
  <si>
    <t>Attendance Percentage</t>
  </si>
  <si>
    <t>City Attendance %</t>
  </si>
  <si>
    <t>City Attendance Percentage</t>
  </si>
  <si>
    <t>City Overall Attendance %</t>
  </si>
  <si>
    <t>City_Attendance_Percentage</t>
  </si>
  <si>
    <t>City_Win_Percentage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</si>
</sst>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18" fillId="0" borderId="0" xfId="0" applyNumberFormat="1" applyFont="1"/>
    <xf numFmtId="3" fontId="18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6F30-9947-47BB-B7B4-9866650A5430}">
  <dimension ref="A1:E21"/>
  <sheetViews>
    <sheetView workbookViewId="0">
      <selection activeCell="A2" sqref="A2:A21"/>
    </sheetView>
  </sheetViews>
  <sheetFormatPr defaultRowHeight="14.4" x14ac:dyDescent="0.3"/>
  <cols>
    <col min="1" max="1" width="19.88671875" bestFit="1" customWidth="1"/>
    <col min="2" max="2" width="13.88671875" bestFit="1" customWidth="1"/>
    <col min="3" max="4" width="14" bestFit="1" customWidth="1"/>
    <col min="5" max="5" width="15.88671875" bestFit="1" customWidth="1"/>
  </cols>
  <sheetData>
    <row r="1" spans="1:5" x14ac:dyDescent="0.3">
      <c r="A1" t="s">
        <v>0</v>
      </c>
      <c r="B1" t="s">
        <v>21</v>
      </c>
      <c r="C1" t="s">
        <v>23</v>
      </c>
      <c r="D1" t="s">
        <v>22</v>
      </c>
      <c r="E1" t="s">
        <v>24</v>
      </c>
    </row>
    <row r="2" spans="1:5" x14ac:dyDescent="0.3">
      <c r="A2" t="s">
        <v>1</v>
      </c>
      <c r="B2" t="s">
        <v>25</v>
      </c>
      <c r="C2" t="s">
        <v>45</v>
      </c>
      <c r="D2" t="s">
        <v>66</v>
      </c>
      <c r="E2" t="s">
        <v>81</v>
      </c>
    </row>
    <row r="3" spans="1:5" x14ac:dyDescent="0.3">
      <c r="A3" t="s">
        <v>2</v>
      </c>
      <c r="B3" t="s">
        <v>99</v>
      </c>
      <c r="C3" t="s">
        <v>46</v>
      </c>
      <c r="D3" t="s">
        <v>65</v>
      </c>
      <c r="E3" t="s">
        <v>82</v>
      </c>
    </row>
    <row r="4" spans="1:5" x14ac:dyDescent="0.3">
      <c r="A4" t="s">
        <v>3</v>
      </c>
      <c r="B4" t="s">
        <v>26</v>
      </c>
      <c r="C4" t="s">
        <v>47</v>
      </c>
      <c r="D4" t="s">
        <v>67</v>
      </c>
      <c r="E4" t="s">
        <v>83</v>
      </c>
    </row>
    <row r="5" spans="1:5" x14ac:dyDescent="0.3">
      <c r="A5" t="s">
        <v>4</v>
      </c>
      <c r="B5" t="s">
        <v>27</v>
      </c>
      <c r="C5" t="s">
        <v>48</v>
      </c>
      <c r="D5" t="s">
        <v>68</v>
      </c>
      <c r="E5" t="s">
        <v>84</v>
      </c>
    </row>
    <row r="6" spans="1:5" x14ac:dyDescent="0.3">
      <c r="A6" t="s">
        <v>5</v>
      </c>
      <c r="B6" t="s">
        <v>28</v>
      </c>
      <c r="C6" t="s">
        <v>49</v>
      </c>
      <c r="D6" t="s">
        <v>69</v>
      </c>
      <c r="E6" t="s">
        <v>85</v>
      </c>
    </row>
    <row r="7" spans="1:5" x14ac:dyDescent="0.3">
      <c r="A7" t="s">
        <v>6</v>
      </c>
      <c r="B7" t="s">
        <v>29</v>
      </c>
      <c r="C7" t="s">
        <v>50</v>
      </c>
      <c r="D7" t="s">
        <v>70</v>
      </c>
      <c r="E7" t="s">
        <v>86</v>
      </c>
    </row>
    <row r="8" spans="1:5" x14ac:dyDescent="0.3">
      <c r="A8" t="s">
        <v>7</v>
      </c>
      <c r="B8" t="s">
        <v>30</v>
      </c>
      <c r="C8" t="s">
        <v>51</v>
      </c>
      <c r="D8" t="s">
        <v>71</v>
      </c>
      <c r="E8" t="s">
        <v>87</v>
      </c>
    </row>
    <row r="9" spans="1:5" x14ac:dyDescent="0.3">
      <c r="A9" t="s">
        <v>8</v>
      </c>
      <c r="B9" t="s">
        <v>31</v>
      </c>
      <c r="C9" t="s">
        <v>52</v>
      </c>
      <c r="D9" t="s">
        <v>72</v>
      </c>
      <c r="E9" t="s">
        <v>88</v>
      </c>
    </row>
    <row r="10" spans="1:5" x14ac:dyDescent="0.3">
      <c r="A10" t="s">
        <v>9</v>
      </c>
      <c r="B10" t="s">
        <v>32</v>
      </c>
      <c r="C10" t="s">
        <v>53</v>
      </c>
      <c r="D10" t="s">
        <v>73</v>
      </c>
      <c r="E10" t="s">
        <v>89</v>
      </c>
    </row>
    <row r="11" spans="1:5" x14ac:dyDescent="0.3">
      <c r="A11" t="s">
        <v>10</v>
      </c>
      <c r="B11" t="s">
        <v>33</v>
      </c>
      <c r="C11" t="s">
        <v>54</v>
      </c>
      <c r="D11" t="s">
        <v>74</v>
      </c>
      <c r="E11" t="s">
        <v>90</v>
      </c>
    </row>
    <row r="12" spans="1:5" x14ac:dyDescent="0.3">
      <c r="A12" t="s">
        <v>11</v>
      </c>
      <c r="B12" t="s">
        <v>34</v>
      </c>
      <c r="C12" t="s">
        <v>55</v>
      </c>
      <c r="D12" t="s">
        <v>75</v>
      </c>
      <c r="E12" t="s">
        <v>91</v>
      </c>
    </row>
    <row r="13" spans="1:5" x14ac:dyDescent="0.3">
      <c r="A13" t="s">
        <v>12</v>
      </c>
      <c r="B13" t="s">
        <v>35</v>
      </c>
      <c r="C13" t="s">
        <v>56</v>
      </c>
      <c r="D13" t="s">
        <v>76</v>
      </c>
      <c r="E13" t="s">
        <v>92</v>
      </c>
    </row>
    <row r="14" spans="1:5" x14ac:dyDescent="0.3">
      <c r="A14" t="s">
        <v>13</v>
      </c>
      <c r="B14" t="s">
        <v>44</v>
      </c>
      <c r="C14" t="s">
        <v>57</v>
      </c>
      <c r="D14" t="s">
        <v>77</v>
      </c>
      <c r="E14" t="s">
        <v>93</v>
      </c>
    </row>
    <row r="15" spans="1:5" x14ac:dyDescent="0.3">
      <c r="A15" t="s">
        <v>14</v>
      </c>
      <c r="B15" t="s">
        <v>36</v>
      </c>
      <c r="C15" t="s">
        <v>58</v>
      </c>
      <c r="D15" t="s">
        <v>78</v>
      </c>
      <c r="E15" t="s">
        <v>44</v>
      </c>
    </row>
    <row r="16" spans="1:5" x14ac:dyDescent="0.3">
      <c r="A16" t="s">
        <v>15</v>
      </c>
      <c r="B16" t="s">
        <v>37</v>
      </c>
      <c r="C16" t="s">
        <v>59</v>
      </c>
      <c r="D16" t="s">
        <v>79</v>
      </c>
      <c r="E16" t="s">
        <v>44</v>
      </c>
    </row>
    <row r="17" spans="1:5" x14ac:dyDescent="0.3">
      <c r="A17" t="s">
        <v>16</v>
      </c>
      <c r="B17" t="s">
        <v>38</v>
      </c>
      <c r="C17" t="s">
        <v>60</v>
      </c>
      <c r="D17" t="s">
        <v>44</v>
      </c>
      <c r="E17" t="s">
        <v>94</v>
      </c>
    </row>
    <row r="18" spans="1:5" x14ac:dyDescent="0.3">
      <c r="A18" t="s">
        <v>17</v>
      </c>
      <c r="B18" t="s">
        <v>40</v>
      </c>
      <c r="C18" t="s">
        <v>61</v>
      </c>
      <c r="D18" t="s">
        <v>39</v>
      </c>
      <c r="E18" t="s">
        <v>95</v>
      </c>
    </row>
    <row r="19" spans="1:5" x14ac:dyDescent="0.3">
      <c r="A19" t="s">
        <v>18</v>
      </c>
      <c r="B19" t="s">
        <v>41</v>
      </c>
      <c r="C19" t="s">
        <v>62</v>
      </c>
      <c r="D19" t="s">
        <v>44</v>
      </c>
      <c r="E19" t="s">
        <v>96</v>
      </c>
    </row>
    <row r="20" spans="1:5" x14ac:dyDescent="0.3">
      <c r="A20" t="s">
        <v>19</v>
      </c>
      <c r="B20" t="s">
        <v>42</v>
      </c>
      <c r="C20" t="s">
        <v>63</v>
      </c>
      <c r="D20" t="s">
        <v>80</v>
      </c>
      <c r="E20" t="s">
        <v>44</v>
      </c>
    </row>
    <row r="21" spans="1:5" x14ac:dyDescent="0.3">
      <c r="A21" t="s">
        <v>20</v>
      </c>
      <c r="B21" t="s">
        <v>43</v>
      </c>
      <c r="C21" t="s">
        <v>64</v>
      </c>
      <c r="D21" t="s">
        <v>44</v>
      </c>
      <c r="E21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18F7-EB9D-47A6-AA93-4B661138011E}">
  <dimension ref="A1:AO25"/>
  <sheetViews>
    <sheetView topLeftCell="AL1" workbookViewId="0">
      <selection activeCell="AO2" sqref="AO2"/>
    </sheetView>
  </sheetViews>
  <sheetFormatPr defaultRowHeight="14.4" x14ac:dyDescent="0.3"/>
  <cols>
    <col min="2" max="2" width="15.33203125" bestFit="1" customWidth="1"/>
    <col min="3" max="3" width="18.88671875" bestFit="1" customWidth="1"/>
    <col min="4" max="4" width="18.33203125" bestFit="1" customWidth="1"/>
    <col min="5" max="5" width="18.33203125" customWidth="1"/>
    <col min="6" max="6" width="10" bestFit="1" customWidth="1"/>
    <col min="7" max="7" width="11.5546875" bestFit="1" customWidth="1"/>
    <col min="8" max="9" width="11.5546875" customWidth="1"/>
    <col min="10" max="10" width="14.6640625" bestFit="1" customWidth="1"/>
    <col min="11" max="11" width="18" bestFit="1" customWidth="1"/>
    <col min="12" max="12" width="19.5546875" bestFit="1" customWidth="1"/>
    <col min="13" max="13" width="19.5546875" customWidth="1"/>
    <col min="14" max="14" width="9.44140625" bestFit="1" customWidth="1"/>
    <col min="15" max="15" width="11" bestFit="1" customWidth="1"/>
    <col min="16" max="17" width="11" customWidth="1"/>
    <col min="18" max="18" width="18.5546875" bestFit="1" customWidth="1"/>
    <col min="19" max="19" width="21.6640625" bestFit="1" customWidth="1"/>
    <col min="20" max="20" width="23.33203125" bestFit="1" customWidth="1"/>
    <col min="21" max="21" width="23.33203125" customWidth="1"/>
    <col min="22" max="22" width="13.88671875" customWidth="1"/>
    <col min="23" max="23" width="14.6640625" bestFit="1" customWidth="1"/>
    <col min="24" max="25" width="14.6640625" customWidth="1"/>
    <col min="26" max="26" width="14.5546875" bestFit="1" customWidth="1"/>
    <col min="27" max="27" width="17.6640625" bestFit="1" customWidth="1"/>
    <col min="28" max="28" width="17.5546875" bestFit="1" customWidth="1"/>
    <col min="29" max="29" width="17.5546875" customWidth="1"/>
    <col min="30" max="30" width="9.33203125" bestFit="1" customWidth="1"/>
    <col min="31" max="31" width="10.6640625" bestFit="1" customWidth="1"/>
    <col min="32" max="32" width="10.6640625" customWidth="1"/>
    <col min="35" max="35" width="15.5546875" bestFit="1" customWidth="1"/>
    <col min="36" max="36" width="20.6640625" bestFit="1" customWidth="1"/>
    <col min="37" max="37" width="11.44140625" bestFit="1" customWidth="1"/>
    <col min="39" max="39" width="14.6640625" bestFit="1" customWidth="1"/>
    <col min="40" max="40" width="17.33203125" bestFit="1" customWidth="1"/>
    <col min="41" max="41" width="21.6640625" bestFit="1" customWidth="1"/>
  </cols>
  <sheetData>
    <row r="1" spans="1:41" x14ac:dyDescent="0.3">
      <c r="A1" t="s">
        <v>98</v>
      </c>
      <c r="B1" t="s">
        <v>503</v>
      </c>
      <c r="C1" t="s">
        <v>351</v>
      </c>
      <c r="D1" t="s">
        <v>291</v>
      </c>
      <c r="E1" t="s">
        <v>590</v>
      </c>
      <c r="F1" t="s">
        <v>133</v>
      </c>
      <c r="G1" t="s">
        <v>134</v>
      </c>
      <c r="H1" t="s">
        <v>237</v>
      </c>
      <c r="I1" t="s">
        <v>452</v>
      </c>
      <c r="J1" t="s">
        <v>504</v>
      </c>
      <c r="K1" t="s">
        <v>352</v>
      </c>
      <c r="L1" t="s">
        <v>292</v>
      </c>
      <c r="M1" t="s">
        <v>590</v>
      </c>
      <c r="N1" t="s">
        <v>135</v>
      </c>
      <c r="O1" t="s">
        <v>136</v>
      </c>
      <c r="P1" t="s">
        <v>238</v>
      </c>
      <c r="Q1" t="s">
        <v>453</v>
      </c>
      <c r="R1" t="s">
        <v>505</v>
      </c>
      <c r="S1" t="s">
        <v>353</v>
      </c>
      <c r="T1" t="s">
        <v>293</v>
      </c>
      <c r="U1" t="s">
        <v>590</v>
      </c>
      <c r="V1" t="s">
        <v>137</v>
      </c>
      <c r="W1" t="s">
        <v>138</v>
      </c>
      <c r="X1" t="s">
        <v>239</v>
      </c>
      <c r="Y1" t="s">
        <v>454</v>
      </c>
      <c r="Z1" t="s">
        <v>506</v>
      </c>
      <c r="AA1" t="s">
        <v>354</v>
      </c>
      <c r="AB1" t="s">
        <v>294</v>
      </c>
      <c r="AC1" t="s">
        <v>590</v>
      </c>
      <c r="AD1" t="s">
        <v>139</v>
      </c>
      <c r="AE1" t="s">
        <v>140</v>
      </c>
      <c r="AF1" t="s">
        <v>240</v>
      </c>
      <c r="AG1" t="s">
        <v>455</v>
      </c>
      <c r="AI1" t="s">
        <v>591</v>
      </c>
      <c r="AJ1" t="s">
        <v>507</v>
      </c>
      <c r="AK1" t="s">
        <v>456</v>
      </c>
      <c r="AM1" t="s">
        <v>508</v>
      </c>
      <c r="AN1" t="s">
        <v>589</v>
      </c>
      <c r="AO1" t="s">
        <v>593</v>
      </c>
    </row>
    <row r="2" spans="1:41" x14ac:dyDescent="0.3">
      <c r="A2">
        <v>2023</v>
      </c>
      <c r="B2" s="3">
        <v>494157</v>
      </c>
      <c r="C2" s="3">
        <f>B2/8</f>
        <v>61769.625</v>
      </c>
      <c r="D2" s="3">
        <v>62500</v>
      </c>
      <c r="E2" s="7">
        <f>C2/D2</f>
        <v>0.98831400000000003</v>
      </c>
      <c r="F2" s="6">
        <v>7</v>
      </c>
      <c r="G2" s="6">
        <v>10</v>
      </c>
      <c r="H2" s="6">
        <f>F2/(G2+F2)</f>
        <v>0.41176470588235292</v>
      </c>
      <c r="I2" s="6">
        <f>((C2/D2)*(1/(1-H2)))</f>
        <v>1.6801337999999999</v>
      </c>
      <c r="J2" s="3">
        <v>2775149</v>
      </c>
      <c r="K2" s="3">
        <f>J2/81</f>
        <v>34261.0987654321</v>
      </c>
      <c r="L2" s="3">
        <v>41649</v>
      </c>
      <c r="M2" s="7">
        <f>K2/L2</f>
        <v>0.82261515919787032</v>
      </c>
      <c r="N2" s="6">
        <v>83</v>
      </c>
      <c r="O2" s="6">
        <v>79</v>
      </c>
      <c r="P2" s="6">
        <f>N2/(O2+N2)</f>
        <v>0.51234567901234573</v>
      </c>
      <c r="Q2" s="6">
        <f>((K2/L2)*(1/(1-P2)))</f>
        <v>1.6868817188614558</v>
      </c>
      <c r="R2" s="3">
        <v>1669628</v>
      </c>
      <c r="S2" s="3">
        <f>R2/81</f>
        <v>20612.691358024691</v>
      </c>
      <c r="T2" s="3">
        <v>40615</v>
      </c>
      <c r="U2" s="7">
        <f>S2/T2</f>
        <v>0.50751425232117919</v>
      </c>
      <c r="V2" s="6">
        <v>61</v>
      </c>
      <c r="W2" s="6">
        <v>101</v>
      </c>
      <c r="X2" s="6">
        <f>V2/(W2+V2)</f>
        <v>0.37654320987654322</v>
      </c>
      <c r="Y2" s="6">
        <f>((S2/T2)*(1/(1-X2)))</f>
        <v>0.81403276114882217</v>
      </c>
      <c r="Z2" s="5">
        <v>845620</v>
      </c>
      <c r="AA2" s="5">
        <f>Z2/41</f>
        <v>20624.878048780487</v>
      </c>
      <c r="AB2" s="5">
        <v>23129</v>
      </c>
      <c r="AC2" s="7">
        <f>AA2/AB2</f>
        <v>0.891732372726036</v>
      </c>
      <c r="AD2" s="6">
        <v>39</v>
      </c>
      <c r="AE2" s="6">
        <v>43</v>
      </c>
      <c r="AF2" s="6">
        <f>AD2/(AE2+AD2)</f>
        <v>0.47560975609756095</v>
      </c>
      <c r="AG2" s="6">
        <f>((AA2/AB2)*(1/(1-AF2)))</f>
        <v>1.7005128968263941</v>
      </c>
      <c r="AI2">
        <f>(AC2+U2+M2+E2)/4</f>
        <v>0.80254394606127133</v>
      </c>
      <c r="AJ2">
        <f>(AF2+X2+P2+H2)/4</f>
        <v>0.44406583771720065</v>
      </c>
      <c r="AK2">
        <f>(AG2+Y2+Q2+I2)/4</f>
        <v>1.470390294209168</v>
      </c>
      <c r="AM2">
        <f>SUM(AK2:AK25)/21</f>
        <v>1.8720341169972672</v>
      </c>
      <c r="AN2">
        <v>0.47062595123351314</v>
      </c>
      <c r="AO2">
        <f>SUM(AI2:AI25)/22</f>
        <v>0.83997646659637359</v>
      </c>
    </row>
    <row r="3" spans="1:41" x14ac:dyDescent="0.3">
      <c r="A3">
        <v>2022</v>
      </c>
      <c r="B3" s="3">
        <v>538410</v>
      </c>
      <c r="C3" s="3">
        <f>B3/9</f>
        <v>59823.333333333336</v>
      </c>
      <c r="D3" s="3">
        <v>62500</v>
      </c>
      <c r="E3" s="7">
        <f t="shared" ref="E3:E25" si="0">C3/D3</f>
        <v>0.95717333333333332</v>
      </c>
      <c r="F3" s="6">
        <v>3</v>
      </c>
      <c r="G3" s="6">
        <v>14</v>
      </c>
      <c r="H3" s="6">
        <f t="shared" ref="H3:H25" si="1">F3/(G3+F3)</f>
        <v>0.17647058823529413</v>
      </c>
      <c r="I3" s="6">
        <f t="shared" ref="I3:I25" si="2">((C3/D3)*(1/(1-H3)))</f>
        <v>1.1622819047619048</v>
      </c>
      <c r="J3" s="3">
        <v>2616780</v>
      </c>
      <c r="K3" s="3">
        <f t="shared" ref="K3:K25" si="3">J3/81</f>
        <v>32305.925925925927</v>
      </c>
      <c r="L3" s="3">
        <v>41649</v>
      </c>
      <c r="M3" s="7">
        <f t="shared" ref="M3:M25" si="4">K3/L3</f>
        <v>0.77567110677149331</v>
      </c>
      <c r="N3" s="6">
        <v>74</v>
      </c>
      <c r="O3" s="6">
        <v>88</v>
      </c>
      <c r="P3" s="6">
        <f t="shared" ref="P3:P25" si="5">N3/(O3+N3)</f>
        <v>0.4567901234567901</v>
      </c>
      <c r="Q3" s="6">
        <f t="shared" ref="Q3:Q25" si="6">((K3/L3)*(1/(1-P3)))</f>
        <v>1.4279399920111582</v>
      </c>
      <c r="R3" s="3">
        <v>2009359</v>
      </c>
      <c r="S3" s="3">
        <f t="shared" ref="S3:S25" si="7">R3/81</f>
        <v>24806.9012345679</v>
      </c>
      <c r="T3" s="3">
        <v>40615</v>
      </c>
      <c r="U3" s="7">
        <f t="shared" ref="U3:U25" si="8">S3/T3</f>
        <v>0.61078176128444905</v>
      </c>
      <c r="V3" s="6">
        <v>81</v>
      </c>
      <c r="W3" s="6">
        <v>81</v>
      </c>
      <c r="X3" s="6">
        <f t="shared" ref="X3:X25" si="9">V3/(W3+V3)</f>
        <v>0.5</v>
      </c>
      <c r="Y3" s="6">
        <f t="shared" ref="Y3:Y25" si="10">((S3/T3)*(1/(1-X3)))</f>
        <v>1.2215635225688981</v>
      </c>
      <c r="Z3" s="5">
        <v>841632</v>
      </c>
      <c r="AA3" s="5">
        <f t="shared" ref="AA3:AA25" si="11">Z3/41</f>
        <v>20527.609756097561</v>
      </c>
      <c r="AB3" s="5">
        <v>23129</v>
      </c>
      <c r="AC3" s="7">
        <f t="shared" ref="AC3:AC25" si="12">AA3/AB3</f>
        <v>0.88752690371817033</v>
      </c>
      <c r="AD3" s="6">
        <v>40</v>
      </c>
      <c r="AE3" s="6">
        <v>42</v>
      </c>
      <c r="AF3" s="6">
        <f t="shared" ref="AF3:AF25" si="13">AD3/(AE3+AD3)</f>
        <v>0.48780487804878048</v>
      </c>
      <c r="AG3" s="6">
        <f t="shared" ref="AG3:AG25" si="14">((AA3/AB3)*(1/(1-AF3)))</f>
        <v>1.7327906215449991</v>
      </c>
      <c r="AI3">
        <f t="shared" ref="AI3:AI25" si="15">(AC3+U3+M3+E3)/4</f>
        <v>0.80778827627686156</v>
      </c>
      <c r="AJ3">
        <f t="shared" ref="AJ3:AJ25" si="16">(AF3+X3+P3+H3)/4</f>
        <v>0.4052663974352162</v>
      </c>
      <c r="AK3">
        <f t="shared" ref="AK3:AK25" si="17">(AG3+Y3+Q3+I3)/4</f>
        <v>1.3861440102217399</v>
      </c>
    </row>
    <row r="4" spans="1:41" x14ac:dyDescent="0.3">
      <c r="A4">
        <v>2021</v>
      </c>
      <c r="B4" s="3">
        <v>486675</v>
      </c>
      <c r="C4" s="3">
        <f>B4/8</f>
        <v>60834.375</v>
      </c>
      <c r="D4" s="3">
        <v>62500</v>
      </c>
      <c r="E4" s="7">
        <f t="shared" si="0"/>
        <v>0.97335000000000005</v>
      </c>
      <c r="F4" s="6">
        <v>6</v>
      </c>
      <c r="G4" s="6">
        <v>11</v>
      </c>
      <c r="H4" s="6">
        <f t="shared" si="1"/>
        <v>0.35294117647058826</v>
      </c>
      <c r="I4" s="6">
        <f t="shared" si="2"/>
        <v>1.504268181818182</v>
      </c>
      <c r="J4" s="3">
        <v>1978934</v>
      </c>
      <c r="K4" s="3">
        <f t="shared" si="3"/>
        <v>24431.283950617282</v>
      </c>
      <c r="L4" s="3">
        <v>41649</v>
      </c>
      <c r="M4" s="7">
        <f t="shared" si="4"/>
        <v>0.58659953301681389</v>
      </c>
      <c r="N4" s="6">
        <v>71</v>
      </c>
      <c r="O4" s="6">
        <v>91</v>
      </c>
      <c r="P4" s="6">
        <f t="shared" si="5"/>
        <v>0.43827160493827161</v>
      </c>
      <c r="Q4" s="6">
        <f t="shared" si="6"/>
        <v>1.044276091744218</v>
      </c>
      <c r="R4" s="3">
        <v>1596385</v>
      </c>
      <c r="S4" s="3">
        <f t="shared" si="7"/>
        <v>19708.456790123455</v>
      </c>
      <c r="T4" s="3">
        <v>40615</v>
      </c>
      <c r="U4" s="7">
        <f t="shared" si="8"/>
        <v>0.48525069038836527</v>
      </c>
      <c r="V4" s="6">
        <v>93</v>
      </c>
      <c r="W4" s="6">
        <v>69</v>
      </c>
      <c r="X4" s="6">
        <f t="shared" si="9"/>
        <v>0.57407407407407407</v>
      </c>
      <c r="Y4" s="6">
        <f t="shared" si="10"/>
        <v>1.1392842296074661</v>
      </c>
      <c r="Z4" s="5">
        <v>856148</v>
      </c>
      <c r="AA4" s="5">
        <f t="shared" si="11"/>
        <v>20881.658536585364</v>
      </c>
      <c r="AB4" s="5">
        <v>23129</v>
      </c>
      <c r="AC4" s="7">
        <f t="shared" si="12"/>
        <v>0.90283447345693135</v>
      </c>
      <c r="AD4" s="6">
        <v>46</v>
      </c>
      <c r="AE4" s="6">
        <v>36</v>
      </c>
      <c r="AF4" s="6">
        <f t="shared" si="13"/>
        <v>0.56097560975609762</v>
      </c>
      <c r="AG4" s="6">
        <f t="shared" si="14"/>
        <v>2.0564563006518997</v>
      </c>
      <c r="AI4">
        <f t="shared" si="15"/>
        <v>0.73700867421552763</v>
      </c>
      <c r="AJ4">
        <f t="shared" si="16"/>
        <v>0.48156561630975786</v>
      </c>
      <c r="AK4">
        <f t="shared" si="17"/>
        <v>1.4360712009554413</v>
      </c>
    </row>
    <row r="5" spans="1:41" x14ac:dyDescent="0.3">
      <c r="A5">
        <v>2020</v>
      </c>
      <c r="B5" t="s">
        <v>44</v>
      </c>
      <c r="C5" t="s">
        <v>44</v>
      </c>
      <c r="D5" s="3">
        <v>62500</v>
      </c>
      <c r="E5" s="7" t="s">
        <v>44</v>
      </c>
      <c r="F5" s="6">
        <v>8</v>
      </c>
      <c r="G5" s="6">
        <v>8</v>
      </c>
      <c r="H5" s="6">
        <f t="shared" si="1"/>
        <v>0.5</v>
      </c>
      <c r="I5" s="6" t="s">
        <v>44</v>
      </c>
      <c r="J5" s="2" t="s">
        <v>44</v>
      </c>
      <c r="K5" s="3" t="s">
        <v>44</v>
      </c>
      <c r="L5" s="3">
        <v>41649</v>
      </c>
      <c r="M5" s="7" t="s">
        <v>44</v>
      </c>
      <c r="N5" s="6">
        <v>34</v>
      </c>
      <c r="O5" s="6">
        <v>26</v>
      </c>
      <c r="P5" s="6">
        <f t="shared" si="5"/>
        <v>0.56666666666666665</v>
      </c>
      <c r="Q5" s="6" t="s">
        <v>44</v>
      </c>
      <c r="R5" s="2" t="s">
        <v>44</v>
      </c>
      <c r="S5" s="3" t="s">
        <v>44</v>
      </c>
      <c r="T5" s="3">
        <v>40615</v>
      </c>
      <c r="U5" s="7" t="s">
        <v>44</v>
      </c>
      <c r="V5" s="6">
        <v>35</v>
      </c>
      <c r="W5" s="6">
        <v>25</v>
      </c>
      <c r="X5" s="6">
        <f t="shared" si="9"/>
        <v>0.58333333333333337</v>
      </c>
      <c r="Y5" s="6" t="s">
        <v>44</v>
      </c>
      <c r="Z5" t="s">
        <v>44</v>
      </c>
      <c r="AA5" s="5" t="s">
        <v>44</v>
      </c>
      <c r="AB5" s="5">
        <v>23129</v>
      </c>
      <c r="AC5" s="7" t="s">
        <v>44</v>
      </c>
      <c r="AD5" s="6">
        <v>31</v>
      </c>
      <c r="AE5" s="6">
        <v>41</v>
      </c>
      <c r="AF5" s="6">
        <f t="shared" si="13"/>
        <v>0.43055555555555558</v>
      </c>
      <c r="AG5" s="6" t="s">
        <v>44</v>
      </c>
      <c r="AI5" t="s">
        <v>44</v>
      </c>
      <c r="AJ5">
        <f t="shared" si="16"/>
        <v>0.52013888888888893</v>
      </c>
      <c r="AK5" t="s">
        <v>44</v>
      </c>
    </row>
    <row r="6" spans="1:41" x14ac:dyDescent="0.3">
      <c r="A6">
        <v>2019</v>
      </c>
      <c r="B6" s="3">
        <v>495332</v>
      </c>
      <c r="C6" s="3">
        <f>B6/8</f>
        <v>61916.5</v>
      </c>
      <c r="D6" s="3">
        <v>62500</v>
      </c>
      <c r="E6" s="7">
        <f t="shared" si="0"/>
        <v>0.99066399999999999</v>
      </c>
      <c r="F6" s="6">
        <v>8</v>
      </c>
      <c r="G6" s="6">
        <v>8</v>
      </c>
      <c r="H6" s="6">
        <f t="shared" si="1"/>
        <v>0.5</v>
      </c>
      <c r="I6" s="6">
        <f t="shared" si="2"/>
        <v>1.981328</v>
      </c>
      <c r="J6" s="3">
        <v>3094865</v>
      </c>
      <c r="K6" s="3">
        <f t="shared" si="3"/>
        <v>38208.209876543209</v>
      </c>
      <c r="L6" s="3">
        <v>41649</v>
      </c>
      <c r="M6" s="7">
        <f t="shared" si="4"/>
        <v>0.91738600870472786</v>
      </c>
      <c r="N6" s="6">
        <v>84</v>
      </c>
      <c r="O6" s="6">
        <v>78</v>
      </c>
      <c r="P6" s="6">
        <f t="shared" si="5"/>
        <v>0.51851851851851849</v>
      </c>
      <c r="Q6" s="6">
        <f t="shared" si="6"/>
        <v>1.9053401719252037</v>
      </c>
      <c r="R6" s="3">
        <v>1649775</v>
      </c>
      <c r="S6" s="3">
        <f t="shared" si="7"/>
        <v>20367.592592592591</v>
      </c>
      <c r="T6" s="3">
        <v>40615</v>
      </c>
      <c r="U6" s="7">
        <f t="shared" si="8"/>
        <v>0.50147956648018199</v>
      </c>
      <c r="V6" s="6">
        <v>72</v>
      </c>
      <c r="W6" s="6">
        <v>89</v>
      </c>
      <c r="X6" s="6">
        <f t="shared" si="9"/>
        <v>0.44720496894409939</v>
      </c>
      <c r="Y6" s="6">
        <f t="shared" si="10"/>
        <v>0.90717090116077859</v>
      </c>
      <c r="Z6" t="s">
        <v>44</v>
      </c>
      <c r="AA6" s="5" t="s">
        <v>44</v>
      </c>
      <c r="AB6" s="5">
        <v>23129</v>
      </c>
      <c r="AC6" s="7" t="s">
        <v>44</v>
      </c>
      <c r="AD6" s="6">
        <v>22</v>
      </c>
      <c r="AE6" s="6">
        <v>43</v>
      </c>
      <c r="AF6" s="6">
        <f t="shared" si="13"/>
        <v>0.33846153846153848</v>
      </c>
      <c r="AG6" s="6" t="s">
        <v>44</v>
      </c>
      <c r="AI6" t="s">
        <v>44</v>
      </c>
      <c r="AJ6">
        <f t="shared" si="16"/>
        <v>0.45104625648103913</v>
      </c>
      <c r="AK6" t="s">
        <v>44</v>
      </c>
    </row>
    <row r="7" spans="1:41" x14ac:dyDescent="0.3">
      <c r="A7">
        <v>2018</v>
      </c>
      <c r="B7" s="3">
        <v>490750</v>
      </c>
      <c r="C7" s="3">
        <f t="shared" ref="C7:C25" si="18">B7/8</f>
        <v>61343.75</v>
      </c>
      <c r="D7" s="3">
        <v>62500</v>
      </c>
      <c r="E7" s="7">
        <f t="shared" si="0"/>
        <v>0.98150000000000004</v>
      </c>
      <c r="F7" s="6">
        <v>12</v>
      </c>
      <c r="G7" s="6">
        <v>4</v>
      </c>
      <c r="H7" s="6">
        <f t="shared" si="1"/>
        <v>0.75</v>
      </c>
      <c r="I7" s="6">
        <f t="shared" si="2"/>
        <v>3.9260000000000002</v>
      </c>
      <c r="J7" s="3">
        <v>3181089</v>
      </c>
      <c r="K7" s="3">
        <f t="shared" si="3"/>
        <v>39272.703703703701</v>
      </c>
      <c r="L7" s="3">
        <v>41072</v>
      </c>
      <c r="M7" s="7">
        <f t="shared" si="4"/>
        <v>0.95619165620626467</v>
      </c>
      <c r="N7" s="6">
        <v>95</v>
      </c>
      <c r="O7" s="6">
        <v>68</v>
      </c>
      <c r="P7" s="6">
        <f t="shared" si="5"/>
        <v>0.58282208588957052</v>
      </c>
      <c r="Q7" s="6">
        <f t="shared" si="6"/>
        <v>2.2920476464944284</v>
      </c>
      <c r="R7" s="3">
        <v>1608817</v>
      </c>
      <c r="S7" s="3">
        <f t="shared" si="7"/>
        <v>19861.938271604937</v>
      </c>
      <c r="T7" s="3">
        <v>40615</v>
      </c>
      <c r="U7" s="7">
        <f t="shared" si="8"/>
        <v>0.48902962628597652</v>
      </c>
      <c r="V7" s="6">
        <v>62</v>
      </c>
      <c r="W7" s="6">
        <v>100</v>
      </c>
      <c r="X7" s="6">
        <f t="shared" si="9"/>
        <v>0.38271604938271603</v>
      </c>
      <c r="Y7" s="6">
        <f t="shared" si="10"/>
        <v>0.79222799458328186</v>
      </c>
      <c r="Z7" s="5">
        <v>823475</v>
      </c>
      <c r="AA7" s="5">
        <f t="shared" si="11"/>
        <v>20084.756097560974</v>
      </c>
      <c r="AB7" s="5">
        <v>23129</v>
      </c>
      <c r="AC7" s="7">
        <f t="shared" si="12"/>
        <v>0.86837978717458486</v>
      </c>
      <c r="AD7" s="6">
        <v>22</v>
      </c>
      <c r="AE7" s="6">
        <v>60</v>
      </c>
      <c r="AF7" s="6">
        <f t="shared" si="13"/>
        <v>0.26829268292682928</v>
      </c>
      <c r="AG7" s="6">
        <f t="shared" si="14"/>
        <v>1.1867857091385994</v>
      </c>
      <c r="AI7">
        <f t="shared" si="15"/>
        <v>0.82377526741670659</v>
      </c>
      <c r="AJ7">
        <f t="shared" si="16"/>
        <v>0.49595770454977894</v>
      </c>
      <c r="AK7">
        <f t="shared" si="17"/>
        <v>2.0492653375540772</v>
      </c>
    </row>
    <row r="8" spans="1:41" x14ac:dyDescent="0.3">
      <c r="A8">
        <v>2017</v>
      </c>
      <c r="B8" s="3">
        <v>488137</v>
      </c>
      <c r="C8" s="3">
        <f t="shared" si="18"/>
        <v>61017.125</v>
      </c>
      <c r="D8" s="3">
        <v>62500</v>
      </c>
      <c r="E8" s="7">
        <f t="shared" si="0"/>
        <v>0.97627399999999998</v>
      </c>
      <c r="F8" s="6">
        <v>5</v>
      </c>
      <c r="G8" s="6">
        <v>11</v>
      </c>
      <c r="H8" s="6">
        <f t="shared" si="1"/>
        <v>0.3125</v>
      </c>
      <c r="I8" s="6">
        <f t="shared" si="2"/>
        <v>1.420034909090909</v>
      </c>
      <c r="J8" s="3">
        <v>3199562</v>
      </c>
      <c r="K8" s="3">
        <f t="shared" si="3"/>
        <v>39500.765432098764</v>
      </c>
      <c r="L8" s="3">
        <v>41072</v>
      </c>
      <c r="M8" s="7">
        <f t="shared" si="4"/>
        <v>0.96174438625094383</v>
      </c>
      <c r="N8" s="6">
        <v>92</v>
      </c>
      <c r="O8" s="6">
        <v>70</v>
      </c>
      <c r="P8" s="6">
        <f t="shared" si="5"/>
        <v>0.5679012345679012</v>
      </c>
      <c r="Q8" s="6">
        <f t="shared" si="6"/>
        <v>2.225751293895041</v>
      </c>
      <c r="R8" s="3">
        <v>1629470</v>
      </c>
      <c r="S8" s="3">
        <f t="shared" si="7"/>
        <v>20116.913580246914</v>
      </c>
      <c r="T8" s="3">
        <v>40615</v>
      </c>
      <c r="U8" s="7">
        <f t="shared" si="8"/>
        <v>0.49530748689515974</v>
      </c>
      <c r="V8" s="6">
        <v>67</v>
      </c>
      <c r="W8" s="6">
        <v>95</v>
      </c>
      <c r="X8" s="6">
        <f t="shared" si="9"/>
        <v>0.41358024691358025</v>
      </c>
      <c r="Y8" s="6">
        <f t="shared" si="10"/>
        <v>0.84462960923174624</v>
      </c>
      <c r="Z8" s="5">
        <v>851824</v>
      </c>
      <c r="AA8" s="5">
        <f t="shared" si="11"/>
        <v>20776.195121951219</v>
      </c>
      <c r="AB8" s="5">
        <v>23129</v>
      </c>
      <c r="AC8" s="7">
        <f t="shared" si="12"/>
        <v>0.89827468208531369</v>
      </c>
      <c r="AD8" s="6">
        <v>27</v>
      </c>
      <c r="AE8" s="6">
        <v>55</v>
      </c>
      <c r="AF8" s="6">
        <f t="shared" si="13"/>
        <v>0.32926829268292684</v>
      </c>
      <c r="AG8" s="6">
        <f t="shared" si="14"/>
        <v>1.3392458896544677</v>
      </c>
      <c r="AI8">
        <f t="shared" si="15"/>
        <v>0.8329001388078543</v>
      </c>
      <c r="AJ8">
        <f t="shared" si="16"/>
        <v>0.40581244354110207</v>
      </c>
      <c r="AK8">
        <f t="shared" si="17"/>
        <v>1.4574154254680409</v>
      </c>
    </row>
    <row r="9" spans="1:41" x14ac:dyDescent="0.3">
      <c r="A9">
        <v>2016</v>
      </c>
      <c r="B9" s="3">
        <v>482951</v>
      </c>
      <c r="C9" s="3">
        <f t="shared" si="18"/>
        <v>60368.875</v>
      </c>
      <c r="D9" s="3">
        <v>62500</v>
      </c>
      <c r="E9" s="7">
        <f t="shared" si="0"/>
        <v>0.96590200000000004</v>
      </c>
      <c r="F9" s="6">
        <v>3</v>
      </c>
      <c r="G9" s="6">
        <v>13</v>
      </c>
      <c r="H9" s="6">
        <f t="shared" si="1"/>
        <v>0.1875</v>
      </c>
      <c r="I9" s="6">
        <f t="shared" si="2"/>
        <v>1.1888024615384616</v>
      </c>
      <c r="J9" s="3">
        <v>3232420</v>
      </c>
      <c r="K9" s="3">
        <f t="shared" si="3"/>
        <v>39906.419753086418</v>
      </c>
      <c r="L9" s="3">
        <v>41268</v>
      </c>
      <c r="M9" s="7">
        <f t="shared" si="4"/>
        <v>0.96700639122531784</v>
      </c>
      <c r="N9" s="6">
        <v>103</v>
      </c>
      <c r="O9" s="6">
        <v>58</v>
      </c>
      <c r="P9" s="6">
        <f t="shared" si="5"/>
        <v>0.63975155279503104</v>
      </c>
      <c r="Q9" s="6">
        <f t="shared" si="6"/>
        <v>2.6842763618495891</v>
      </c>
      <c r="R9" s="3">
        <v>1746293</v>
      </c>
      <c r="S9" s="3">
        <f t="shared" si="7"/>
        <v>21559.172839506173</v>
      </c>
      <c r="T9" s="3">
        <v>40615</v>
      </c>
      <c r="U9" s="7">
        <f t="shared" si="8"/>
        <v>0.53081799432490884</v>
      </c>
      <c r="V9" s="6">
        <v>78</v>
      </c>
      <c r="W9" s="6">
        <v>84</v>
      </c>
      <c r="X9" s="6">
        <f t="shared" si="9"/>
        <v>0.48148148148148145</v>
      </c>
      <c r="Y9" s="6">
        <f t="shared" si="10"/>
        <v>1.0237204176266097</v>
      </c>
      <c r="Z9" s="5">
        <v>888882</v>
      </c>
      <c r="AA9" s="5">
        <f t="shared" si="11"/>
        <v>21680.048780487807</v>
      </c>
      <c r="AB9" s="5">
        <v>23129</v>
      </c>
      <c r="AC9" s="7">
        <f t="shared" si="12"/>
        <v>0.93735348612079239</v>
      </c>
      <c r="AD9" s="6">
        <v>41</v>
      </c>
      <c r="AE9" s="6">
        <v>41</v>
      </c>
      <c r="AF9" s="6">
        <f t="shared" si="13"/>
        <v>0.5</v>
      </c>
      <c r="AG9" s="6">
        <f t="shared" si="14"/>
        <v>1.8747069722415848</v>
      </c>
      <c r="AI9">
        <f t="shared" si="15"/>
        <v>0.85026996791775478</v>
      </c>
      <c r="AJ9">
        <f t="shared" si="16"/>
        <v>0.45218325856912811</v>
      </c>
      <c r="AK9">
        <f t="shared" si="17"/>
        <v>1.6928765533140613</v>
      </c>
    </row>
    <row r="10" spans="1:41" x14ac:dyDescent="0.3">
      <c r="A10">
        <v>2015</v>
      </c>
      <c r="B10" s="3">
        <v>496287</v>
      </c>
      <c r="C10" s="3">
        <f t="shared" si="18"/>
        <v>62035.875</v>
      </c>
      <c r="D10" s="3">
        <v>62500</v>
      </c>
      <c r="E10" s="7">
        <f t="shared" si="0"/>
        <v>0.99257399999999996</v>
      </c>
      <c r="F10" s="6">
        <v>6</v>
      </c>
      <c r="G10" s="6">
        <v>10</v>
      </c>
      <c r="H10" s="6">
        <f t="shared" si="1"/>
        <v>0.375</v>
      </c>
      <c r="I10" s="6">
        <f t="shared" si="2"/>
        <v>1.5881183999999999</v>
      </c>
      <c r="J10" s="3">
        <v>2919122</v>
      </c>
      <c r="K10" s="3">
        <f t="shared" si="3"/>
        <v>36038.543209876545</v>
      </c>
      <c r="L10" s="3">
        <v>41072</v>
      </c>
      <c r="M10" s="7">
        <f t="shared" si="4"/>
        <v>0.87744797452952239</v>
      </c>
      <c r="N10" s="6">
        <v>97</v>
      </c>
      <c r="O10" s="6">
        <v>65</v>
      </c>
      <c r="P10" s="6">
        <f t="shared" si="5"/>
        <v>0.59876543209876543</v>
      </c>
      <c r="Q10" s="6">
        <f t="shared" si="6"/>
        <v>2.1868703365197328</v>
      </c>
      <c r="R10" s="3">
        <v>1755810</v>
      </c>
      <c r="S10" s="3">
        <f t="shared" si="7"/>
        <v>21676.666666666668</v>
      </c>
      <c r="T10" s="3">
        <v>40615</v>
      </c>
      <c r="U10" s="7">
        <f t="shared" si="8"/>
        <v>0.53371086216094221</v>
      </c>
      <c r="V10" s="6">
        <v>76</v>
      </c>
      <c r="W10" s="6">
        <v>86</v>
      </c>
      <c r="X10" s="6">
        <f t="shared" si="9"/>
        <v>0.46913580246913578</v>
      </c>
      <c r="Y10" s="6">
        <f t="shared" si="10"/>
        <v>1.0053623217450307</v>
      </c>
      <c r="Z10" s="5">
        <v>894659</v>
      </c>
      <c r="AA10" s="5">
        <f t="shared" si="11"/>
        <v>21820.951219512193</v>
      </c>
      <c r="AB10" s="5">
        <v>23129</v>
      </c>
      <c r="AC10" s="7">
        <f t="shared" si="12"/>
        <v>0.94344551080946837</v>
      </c>
      <c r="AD10" s="6">
        <v>42</v>
      </c>
      <c r="AE10" s="6">
        <v>40</v>
      </c>
      <c r="AF10" s="6">
        <f t="shared" si="13"/>
        <v>0.51219512195121952</v>
      </c>
      <c r="AG10" s="6">
        <f t="shared" si="14"/>
        <v>1.9340632971594105</v>
      </c>
      <c r="AI10">
        <f t="shared" si="15"/>
        <v>0.8367945868749832</v>
      </c>
      <c r="AJ10">
        <f t="shared" si="16"/>
        <v>0.48877408912978015</v>
      </c>
      <c r="AK10">
        <f t="shared" si="17"/>
        <v>1.6786035888560435</v>
      </c>
    </row>
    <row r="11" spans="1:41" x14ac:dyDescent="0.3">
      <c r="A11">
        <v>2014</v>
      </c>
      <c r="B11" s="3">
        <v>493449</v>
      </c>
      <c r="C11" s="3">
        <f t="shared" si="18"/>
        <v>61681.125</v>
      </c>
      <c r="D11" s="3">
        <v>62500</v>
      </c>
      <c r="E11" s="7">
        <f t="shared" si="0"/>
        <v>0.98689800000000005</v>
      </c>
      <c r="F11" s="6">
        <v>5</v>
      </c>
      <c r="G11" s="6">
        <v>11</v>
      </c>
      <c r="H11" s="6">
        <f t="shared" si="1"/>
        <v>0.3125</v>
      </c>
      <c r="I11" s="6">
        <f t="shared" si="2"/>
        <v>1.4354880000000001</v>
      </c>
      <c r="J11" s="3">
        <v>2652113</v>
      </c>
      <c r="K11" s="3">
        <f t="shared" si="3"/>
        <v>32742.135802469136</v>
      </c>
      <c r="L11" s="3">
        <v>41072</v>
      </c>
      <c r="M11" s="7">
        <f t="shared" si="4"/>
        <v>0.79718873691247405</v>
      </c>
      <c r="N11" s="6">
        <v>73</v>
      </c>
      <c r="O11" s="6">
        <v>89</v>
      </c>
      <c r="P11" s="6">
        <f t="shared" si="5"/>
        <v>0.45061728395061729</v>
      </c>
      <c r="Q11" s="6">
        <f t="shared" si="6"/>
        <v>1.4510626447170876</v>
      </c>
      <c r="R11" s="3">
        <v>1650821</v>
      </c>
      <c r="S11" s="3">
        <f t="shared" si="7"/>
        <v>20380.506172839505</v>
      </c>
      <c r="T11" s="3">
        <v>40615</v>
      </c>
      <c r="U11" s="7">
        <f t="shared" si="8"/>
        <v>0.50179751748958523</v>
      </c>
      <c r="V11" s="6">
        <v>73</v>
      </c>
      <c r="W11" s="6">
        <v>89</v>
      </c>
      <c r="X11" s="6">
        <f t="shared" si="9"/>
        <v>0.45061728395061729</v>
      </c>
      <c r="Y11" s="6">
        <f t="shared" si="10"/>
        <v>0.91338424531812146</v>
      </c>
      <c r="Z11" s="5">
        <v>875091</v>
      </c>
      <c r="AA11" s="5">
        <f t="shared" si="11"/>
        <v>21343.682926829268</v>
      </c>
      <c r="AB11" s="5">
        <v>23129</v>
      </c>
      <c r="AC11" s="7">
        <f t="shared" si="12"/>
        <v>0.92281045124429362</v>
      </c>
      <c r="AD11" s="6">
        <v>50</v>
      </c>
      <c r="AE11" s="6">
        <v>32</v>
      </c>
      <c r="AF11" s="6">
        <f t="shared" si="13"/>
        <v>0.6097560975609756</v>
      </c>
      <c r="AG11" s="6">
        <f t="shared" si="14"/>
        <v>2.3647017813135025</v>
      </c>
      <c r="AI11">
        <f t="shared" si="15"/>
        <v>0.80217367641158821</v>
      </c>
      <c r="AJ11">
        <f t="shared" si="16"/>
        <v>0.45587266636555251</v>
      </c>
      <c r="AK11">
        <f t="shared" si="17"/>
        <v>1.5411591678371781</v>
      </c>
    </row>
    <row r="12" spans="1:41" x14ac:dyDescent="0.3">
      <c r="A12">
        <v>2013</v>
      </c>
      <c r="B12" s="3">
        <v>498864</v>
      </c>
      <c r="C12" s="3">
        <f t="shared" si="18"/>
        <v>62358</v>
      </c>
      <c r="D12" s="3">
        <v>62500</v>
      </c>
      <c r="E12" s="7">
        <f t="shared" si="0"/>
        <v>0.99772799999999995</v>
      </c>
      <c r="F12" s="6">
        <v>8</v>
      </c>
      <c r="G12" s="6">
        <v>8</v>
      </c>
      <c r="H12" s="6">
        <f t="shared" si="1"/>
        <v>0.5</v>
      </c>
      <c r="I12" s="6">
        <f t="shared" si="2"/>
        <v>1.9954559999999999</v>
      </c>
      <c r="J12" s="3">
        <v>2642682</v>
      </c>
      <c r="K12" s="3">
        <f t="shared" si="3"/>
        <v>32625.703703703704</v>
      </c>
      <c r="L12" s="3">
        <v>41009</v>
      </c>
      <c r="M12" s="7">
        <f t="shared" si="4"/>
        <v>0.79557423257586635</v>
      </c>
      <c r="N12" s="6">
        <v>66</v>
      </c>
      <c r="O12" s="6">
        <v>96</v>
      </c>
      <c r="P12" s="6">
        <f t="shared" si="5"/>
        <v>0.40740740740740738</v>
      </c>
      <c r="Q12" s="6">
        <f t="shared" si="6"/>
        <v>1.3425315174717745</v>
      </c>
      <c r="R12" s="3">
        <v>1768413</v>
      </c>
      <c r="S12" s="3">
        <f t="shared" si="7"/>
        <v>21832.259259259259</v>
      </c>
      <c r="T12" s="3">
        <v>40615</v>
      </c>
      <c r="U12" s="7">
        <f t="shared" si="8"/>
        <v>0.53754177666525316</v>
      </c>
      <c r="V12" s="6">
        <v>63</v>
      </c>
      <c r="W12" s="6">
        <v>99</v>
      </c>
      <c r="X12" s="6">
        <f t="shared" si="9"/>
        <v>0.3888888888888889</v>
      </c>
      <c r="Y12" s="6">
        <f t="shared" si="10"/>
        <v>0.8796138163613233</v>
      </c>
      <c r="Z12" s="5">
        <v>890370</v>
      </c>
      <c r="AA12" s="5">
        <f t="shared" si="11"/>
        <v>21716.341463414636</v>
      </c>
      <c r="AB12" s="5">
        <v>23129</v>
      </c>
      <c r="AC12" s="7">
        <f t="shared" si="12"/>
        <v>0.93892262801740822</v>
      </c>
      <c r="AD12" s="6">
        <v>48</v>
      </c>
      <c r="AE12" s="6">
        <v>34</v>
      </c>
      <c r="AF12" s="6">
        <f t="shared" si="13"/>
        <v>0.58536585365853655</v>
      </c>
      <c r="AG12" s="6">
        <f t="shared" si="14"/>
        <v>2.2644604558066903</v>
      </c>
      <c r="AI12">
        <f t="shared" si="15"/>
        <v>0.81744165931463197</v>
      </c>
      <c r="AJ12">
        <f t="shared" si="16"/>
        <v>0.47041553748870824</v>
      </c>
      <c r="AK12">
        <f t="shared" si="17"/>
        <v>1.620515447409947</v>
      </c>
    </row>
    <row r="13" spans="1:41" x14ac:dyDescent="0.3">
      <c r="A13">
        <v>2012</v>
      </c>
      <c r="B13" s="3">
        <v>498633</v>
      </c>
      <c r="C13" s="3">
        <f t="shared" si="18"/>
        <v>62329.125</v>
      </c>
      <c r="D13" s="3">
        <v>62500</v>
      </c>
      <c r="E13" s="7">
        <f t="shared" si="0"/>
        <v>0.99726599999999999</v>
      </c>
      <c r="F13" s="6">
        <v>10</v>
      </c>
      <c r="G13" s="6">
        <v>6</v>
      </c>
      <c r="H13" s="6">
        <f t="shared" si="1"/>
        <v>0.625</v>
      </c>
      <c r="I13" s="6">
        <f t="shared" si="2"/>
        <v>2.659376</v>
      </c>
      <c r="J13" s="3">
        <v>2882756</v>
      </c>
      <c r="K13" s="3">
        <f t="shared" si="3"/>
        <v>35589.580246913582</v>
      </c>
      <c r="L13" s="3">
        <v>41009</v>
      </c>
      <c r="M13" s="7">
        <f t="shared" si="4"/>
        <v>0.86784803937949184</v>
      </c>
      <c r="N13" s="6">
        <v>61</v>
      </c>
      <c r="O13" s="6">
        <v>101</v>
      </c>
      <c r="P13" s="6">
        <f t="shared" si="5"/>
        <v>0.37654320987654322</v>
      </c>
      <c r="Q13" s="6">
        <f t="shared" si="6"/>
        <v>1.3919938849453237</v>
      </c>
      <c r="R13" s="3">
        <v>1965955</v>
      </c>
      <c r="S13" s="3">
        <f t="shared" si="7"/>
        <v>24271.04938271605</v>
      </c>
      <c r="T13" s="3">
        <v>40615</v>
      </c>
      <c r="U13" s="7">
        <f t="shared" si="8"/>
        <v>0.59758831423651482</v>
      </c>
      <c r="V13" s="6">
        <v>85</v>
      </c>
      <c r="W13" s="6">
        <v>77</v>
      </c>
      <c r="X13" s="6">
        <f t="shared" si="9"/>
        <v>0.52469135802469136</v>
      </c>
      <c r="Y13" s="6">
        <f t="shared" si="10"/>
        <v>1.2572637260560442</v>
      </c>
      <c r="Z13" s="5">
        <v>896944</v>
      </c>
      <c r="AA13" s="5">
        <f t="shared" si="11"/>
        <v>21876.682926829268</v>
      </c>
      <c r="AB13" s="5">
        <v>23129</v>
      </c>
      <c r="AC13" s="7">
        <f t="shared" si="12"/>
        <v>0.94585511378915077</v>
      </c>
      <c r="AD13" s="6">
        <v>45</v>
      </c>
      <c r="AE13" s="6">
        <v>37</v>
      </c>
      <c r="AF13" s="6">
        <f t="shared" si="13"/>
        <v>0.54878048780487809</v>
      </c>
      <c r="AG13" s="6">
        <f t="shared" si="14"/>
        <v>2.0962194413705504</v>
      </c>
      <c r="AI13">
        <f t="shared" si="15"/>
        <v>0.85213936685128933</v>
      </c>
      <c r="AJ13">
        <f t="shared" si="16"/>
        <v>0.51875376392652817</v>
      </c>
      <c r="AK13">
        <f t="shared" si="17"/>
        <v>1.8512132630929796</v>
      </c>
    </row>
    <row r="14" spans="1:41" x14ac:dyDescent="0.3">
      <c r="A14">
        <v>2011</v>
      </c>
      <c r="B14" s="3">
        <v>497166</v>
      </c>
      <c r="C14" s="3">
        <f t="shared" si="18"/>
        <v>62145.75</v>
      </c>
      <c r="D14" s="3">
        <v>62500</v>
      </c>
      <c r="E14" s="7">
        <f t="shared" si="0"/>
        <v>0.99433199999999999</v>
      </c>
      <c r="F14" s="6">
        <v>8</v>
      </c>
      <c r="G14" s="6">
        <v>8</v>
      </c>
      <c r="H14" s="6">
        <f t="shared" si="1"/>
        <v>0.5</v>
      </c>
      <c r="I14" s="6">
        <f t="shared" si="2"/>
        <v>1.988664</v>
      </c>
      <c r="J14" s="3">
        <v>3017966</v>
      </c>
      <c r="K14" s="3">
        <f t="shared" si="3"/>
        <v>37258.839506172837</v>
      </c>
      <c r="L14" s="3">
        <v>41210</v>
      </c>
      <c r="M14" s="7">
        <f t="shared" si="4"/>
        <v>0.90412131779113902</v>
      </c>
      <c r="N14" s="6">
        <v>71</v>
      </c>
      <c r="O14" s="6">
        <v>91</v>
      </c>
      <c r="P14" s="6">
        <f t="shared" si="5"/>
        <v>0.43827160493827161</v>
      </c>
      <c r="Q14" s="6">
        <f t="shared" si="6"/>
        <v>1.6095346536501596</v>
      </c>
      <c r="R14" s="3">
        <v>2001117</v>
      </c>
      <c r="S14" s="3">
        <f t="shared" si="7"/>
        <v>24705.14814814815</v>
      </c>
      <c r="T14" s="3">
        <v>40615</v>
      </c>
      <c r="U14" s="7">
        <f t="shared" si="8"/>
        <v>0.6082764532352124</v>
      </c>
      <c r="V14" s="6">
        <v>79</v>
      </c>
      <c r="W14" s="6">
        <v>83</v>
      </c>
      <c r="X14" s="6">
        <f t="shared" si="9"/>
        <v>0.48765432098765432</v>
      </c>
      <c r="Y14" s="6">
        <f t="shared" si="10"/>
        <v>1.1872383786036675</v>
      </c>
      <c r="Z14" s="5">
        <v>731326</v>
      </c>
      <c r="AA14" s="5">
        <f t="shared" si="11"/>
        <v>17837.219512195123</v>
      </c>
      <c r="AB14" s="5">
        <v>23129</v>
      </c>
      <c r="AC14" s="7">
        <f t="shared" si="12"/>
        <v>0.77120582438476037</v>
      </c>
      <c r="AD14" s="6">
        <v>50</v>
      </c>
      <c r="AE14" s="6">
        <v>16</v>
      </c>
      <c r="AF14" s="6">
        <f t="shared" si="13"/>
        <v>0.75757575757575757</v>
      </c>
      <c r="AG14" s="6">
        <f t="shared" si="14"/>
        <v>3.1812240255871367</v>
      </c>
      <c r="AI14">
        <f t="shared" si="15"/>
        <v>0.81948389885277795</v>
      </c>
      <c r="AJ14">
        <f t="shared" si="16"/>
        <v>0.54587542087542085</v>
      </c>
      <c r="AK14">
        <f t="shared" si="17"/>
        <v>1.9916652644602411</v>
      </c>
    </row>
    <row r="15" spans="1:41" x14ac:dyDescent="0.3">
      <c r="A15">
        <v>2010</v>
      </c>
      <c r="B15" s="3">
        <v>497561</v>
      </c>
      <c r="C15" s="3">
        <f t="shared" si="18"/>
        <v>62195.125</v>
      </c>
      <c r="D15" s="3">
        <v>62500</v>
      </c>
      <c r="E15" s="7">
        <f t="shared" si="0"/>
        <v>0.99512199999999995</v>
      </c>
      <c r="F15" s="6">
        <v>11</v>
      </c>
      <c r="G15" s="6">
        <v>5</v>
      </c>
      <c r="H15" s="6">
        <f t="shared" si="1"/>
        <v>0.6875</v>
      </c>
      <c r="I15" s="6">
        <f t="shared" si="2"/>
        <v>3.1843903999999998</v>
      </c>
      <c r="J15" s="3">
        <v>3062973</v>
      </c>
      <c r="K15" s="3">
        <f t="shared" si="3"/>
        <v>37814.481481481482</v>
      </c>
      <c r="L15" s="3">
        <v>41210</v>
      </c>
      <c r="M15" s="7">
        <f t="shared" si="4"/>
        <v>0.91760450088525802</v>
      </c>
      <c r="N15" s="6">
        <v>75</v>
      </c>
      <c r="O15" s="6">
        <v>87</v>
      </c>
      <c r="P15" s="6">
        <f t="shared" si="5"/>
        <v>0.46296296296296297</v>
      </c>
      <c r="Q15" s="6">
        <f t="shared" si="6"/>
        <v>1.7086428637173772</v>
      </c>
      <c r="R15" s="3">
        <v>2194378</v>
      </c>
      <c r="S15" s="3">
        <f t="shared" si="7"/>
        <v>27091.086419753086</v>
      </c>
      <c r="T15" s="3">
        <v>40615</v>
      </c>
      <c r="U15" s="7">
        <f t="shared" si="8"/>
        <v>0.66702170182821829</v>
      </c>
      <c r="V15" s="6">
        <v>88</v>
      </c>
      <c r="W15" s="6">
        <v>74</v>
      </c>
      <c r="X15" s="6">
        <f t="shared" si="9"/>
        <v>0.54320987654320985</v>
      </c>
      <c r="Y15" s="6">
        <f t="shared" si="10"/>
        <v>1.4602366985969102</v>
      </c>
      <c r="Z15" s="5">
        <v>893462</v>
      </c>
      <c r="AA15" s="5">
        <f t="shared" si="11"/>
        <v>21791.756097560974</v>
      </c>
      <c r="AB15" s="5">
        <v>23129</v>
      </c>
      <c r="AC15" s="7">
        <f t="shared" si="12"/>
        <v>0.94218323738860188</v>
      </c>
      <c r="AD15" s="6">
        <v>62</v>
      </c>
      <c r="AE15" s="6">
        <v>20</v>
      </c>
      <c r="AF15" s="6">
        <f t="shared" si="13"/>
        <v>0.75609756097560976</v>
      </c>
      <c r="AG15" s="6">
        <f t="shared" si="14"/>
        <v>3.8629512732932683</v>
      </c>
      <c r="AI15">
        <f t="shared" si="15"/>
        <v>0.88048286002551956</v>
      </c>
      <c r="AJ15">
        <f t="shared" si="16"/>
        <v>0.61244260012044571</v>
      </c>
      <c r="AK15">
        <f t="shared" si="17"/>
        <v>2.5540553089018889</v>
      </c>
    </row>
    <row r="16" spans="1:41" x14ac:dyDescent="0.3">
      <c r="A16">
        <v>2009</v>
      </c>
      <c r="B16" s="3">
        <v>498000</v>
      </c>
      <c r="C16" s="3">
        <f t="shared" si="18"/>
        <v>62250</v>
      </c>
      <c r="D16" s="3">
        <v>62500</v>
      </c>
      <c r="E16" s="7">
        <f t="shared" si="0"/>
        <v>0.996</v>
      </c>
      <c r="F16" s="6">
        <v>7</v>
      </c>
      <c r="G16" s="6">
        <v>9</v>
      </c>
      <c r="H16" s="6">
        <f t="shared" si="1"/>
        <v>0.4375</v>
      </c>
      <c r="I16" s="6">
        <f t="shared" si="2"/>
        <v>1.7706666666666666</v>
      </c>
      <c r="J16" s="3">
        <v>3168859</v>
      </c>
      <c r="K16" s="3">
        <f t="shared" si="3"/>
        <v>39121.716049382718</v>
      </c>
      <c r="L16" s="3">
        <v>41118</v>
      </c>
      <c r="M16" s="7">
        <f t="shared" si="4"/>
        <v>0.95144987716772988</v>
      </c>
      <c r="N16" s="6">
        <v>83</v>
      </c>
      <c r="O16" s="6">
        <v>78</v>
      </c>
      <c r="P16" s="6">
        <f t="shared" si="5"/>
        <v>0.51552795031055898</v>
      </c>
      <c r="Q16" s="6">
        <f t="shared" si="6"/>
        <v>1.9638901310769807</v>
      </c>
      <c r="R16" s="3">
        <v>2284163</v>
      </c>
      <c r="S16" s="3">
        <f t="shared" si="7"/>
        <v>28199.543209876545</v>
      </c>
      <c r="T16" s="3">
        <v>40615</v>
      </c>
      <c r="U16" s="7">
        <f t="shared" si="8"/>
        <v>0.69431351003019937</v>
      </c>
      <c r="V16" s="6">
        <v>79</v>
      </c>
      <c r="W16" s="6">
        <v>83</v>
      </c>
      <c r="X16" s="6">
        <f t="shared" si="9"/>
        <v>0.48765432098765432</v>
      </c>
      <c r="Y16" s="6">
        <f t="shared" si="10"/>
        <v>1.3551661280107505</v>
      </c>
      <c r="Z16" s="5">
        <v>849760</v>
      </c>
      <c r="AA16" s="5">
        <f t="shared" si="11"/>
        <v>20725.853658536584</v>
      </c>
      <c r="AB16" s="5">
        <v>23129</v>
      </c>
      <c r="AC16" s="7">
        <f t="shared" si="12"/>
        <v>0.89609813042226572</v>
      </c>
      <c r="AD16" s="6">
        <v>41</v>
      </c>
      <c r="AE16" s="6">
        <v>41</v>
      </c>
      <c r="AF16" s="6">
        <f t="shared" si="13"/>
        <v>0.5</v>
      </c>
      <c r="AG16" s="6">
        <f t="shared" si="14"/>
        <v>1.7921962608445314</v>
      </c>
      <c r="AI16">
        <f t="shared" si="15"/>
        <v>0.88446537940504877</v>
      </c>
      <c r="AJ16">
        <f t="shared" si="16"/>
        <v>0.48517056782455331</v>
      </c>
      <c r="AK16">
        <f t="shared" si="17"/>
        <v>1.7204797966497325</v>
      </c>
    </row>
    <row r="17" spans="1:37" x14ac:dyDescent="0.3">
      <c r="A17">
        <v>2008</v>
      </c>
      <c r="B17" s="3">
        <v>496276</v>
      </c>
      <c r="C17" s="3">
        <f t="shared" si="18"/>
        <v>62034.5</v>
      </c>
      <c r="D17" s="3">
        <v>62500</v>
      </c>
      <c r="E17" s="7">
        <f t="shared" si="0"/>
        <v>0.99255199999999999</v>
      </c>
      <c r="F17" s="6">
        <v>9</v>
      </c>
      <c r="G17" s="6">
        <v>7</v>
      </c>
      <c r="H17" s="6">
        <f t="shared" si="1"/>
        <v>0.5625</v>
      </c>
      <c r="I17" s="6">
        <f t="shared" si="2"/>
        <v>2.2686902857142854</v>
      </c>
      <c r="J17" s="3">
        <v>3300200</v>
      </c>
      <c r="K17" s="3">
        <f t="shared" si="3"/>
        <v>40743.209876543209</v>
      </c>
      <c r="L17" s="3">
        <v>41118</v>
      </c>
      <c r="M17" s="7">
        <f t="shared" si="4"/>
        <v>0.9908850108600421</v>
      </c>
      <c r="N17" s="6">
        <v>97</v>
      </c>
      <c r="O17" s="6">
        <v>64</v>
      </c>
      <c r="P17" s="6">
        <f t="shared" si="5"/>
        <v>0.60248447204968947</v>
      </c>
      <c r="Q17" s="6">
        <f t="shared" si="6"/>
        <v>2.4926951054447932</v>
      </c>
      <c r="R17" s="3">
        <v>2500648</v>
      </c>
      <c r="S17" s="3">
        <f t="shared" si="7"/>
        <v>30872.197530864196</v>
      </c>
      <c r="T17" s="3">
        <v>40615</v>
      </c>
      <c r="U17" s="7">
        <f t="shared" si="8"/>
        <v>0.76011812214364638</v>
      </c>
      <c r="V17" s="6">
        <v>89</v>
      </c>
      <c r="W17" s="6">
        <v>74</v>
      </c>
      <c r="X17" s="6">
        <f t="shared" si="9"/>
        <v>0.54601226993865026</v>
      </c>
      <c r="Y17" s="6">
        <f t="shared" si="10"/>
        <v>1.6743142420191128</v>
      </c>
      <c r="Z17" s="5">
        <v>847903</v>
      </c>
      <c r="AA17" s="5">
        <f t="shared" si="11"/>
        <v>20680.560975609755</v>
      </c>
      <c r="AB17" s="5">
        <v>23129</v>
      </c>
      <c r="AC17" s="7">
        <f t="shared" si="12"/>
        <v>0.89413986664402934</v>
      </c>
      <c r="AD17" s="6">
        <v>41</v>
      </c>
      <c r="AE17" s="6">
        <v>41</v>
      </c>
      <c r="AF17" s="6">
        <f t="shared" si="13"/>
        <v>0.5</v>
      </c>
      <c r="AG17" s="6">
        <f t="shared" si="14"/>
        <v>1.7882797332880587</v>
      </c>
      <c r="AI17">
        <f t="shared" si="15"/>
        <v>0.90942374991192942</v>
      </c>
      <c r="AJ17">
        <f t="shared" si="16"/>
        <v>0.55274918549708496</v>
      </c>
      <c r="AK17">
        <f t="shared" si="17"/>
        <v>2.0559948416165623</v>
      </c>
    </row>
    <row r="18" spans="1:37" x14ac:dyDescent="0.3">
      <c r="A18">
        <v>2007</v>
      </c>
      <c r="B18" s="3">
        <v>497267</v>
      </c>
      <c r="C18" s="3">
        <f t="shared" si="18"/>
        <v>62158.375</v>
      </c>
      <c r="D18" s="3">
        <v>62500</v>
      </c>
      <c r="E18" s="7">
        <f t="shared" si="0"/>
        <v>0.99453400000000003</v>
      </c>
      <c r="F18" s="6">
        <v>7</v>
      </c>
      <c r="G18" s="6">
        <v>9</v>
      </c>
      <c r="H18" s="6">
        <f t="shared" si="1"/>
        <v>0.4375</v>
      </c>
      <c r="I18" s="6">
        <f t="shared" si="2"/>
        <v>1.7680604444444443</v>
      </c>
      <c r="J18" s="3">
        <v>3252462</v>
      </c>
      <c r="K18" s="3">
        <f t="shared" si="3"/>
        <v>40153.851851851854</v>
      </c>
      <c r="L18" s="3">
        <v>41118</v>
      </c>
      <c r="M18" s="7">
        <f t="shared" si="4"/>
        <v>0.97655167692620881</v>
      </c>
      <c r="N18" s="6">
        <v>85</v>
      </c>
      <c r="O18" s="6">
        <v>77</v>
      </c>
      <c r="P18" s="6">
        <f t="shared" si="5"/>
        <v>0.52469135802469136</v>
      </c>
      <c r="Q18" s="6">
        <f t="shared" si="6"/>
        <v>2.0545632683382578</v>
      </c>
      <c r="R18" s="3">
        <v>2684395</v>
      </c>
      <c r="S18" s="3">
        <f t="shared" si="7"/>
        <v>33140.679012345681</v>
      </c>
      <c r="T18" s="3">
        <v>40615</v>
      </c>
      <c r="U18" s="7">
        <f t="shared" si="8"/>
        <v>0.81597141480599977</v>
      </c>
      <c r="V18" s="6">
        <v>72</v>
      </c>
      <c r="W18" s="6">
        <v>90</v>
      </c>
      <c r="X18" s="6">
        <f t="shared" si="9"/>
        <v>0.44444444444444442</v>
      </c>
      <c r="Y18" s="6">
        <f t="shared" si="10"/>
        <v>1.4687485466507995</v>
      </c>
      <c r="Z18" s="5">
        <v>901502</v>
      </c>
      <c r="AA18" s="5">
        <f t="shared" si="11"/>
        <v>21987.853658536584</v>
      </c>
      <c r="AB18" s="5">
        <v>23129</v>
      </c>
      <c r="AC18" s="7">
        <f t="shared" si="12"/>
        <v>0.95066166537838137</v>
      </c>
      <c r="AD18" s="6">
        <v>33</v>
      </c>
      <c r="AE18" s="6">
        <v>49</v>
      </c>
      <c r="AF18" s="6">
        <f t="shared" si="13"/>
        <v>0.40243902439024393</v>
      </c>
      <c r="AG18" s="6">
        <f t="shared" si="14"/>
        <v>1.5909031951230057</v>
      </c>
      <c r="AI18">
        <f t="shared" si="15"/>
        <v>0.93442968927764736</v>
      </c>
      <c r="AJ18">
        <f t="shared" si="16"/>
        <v>0.45226870671484493</v>
      </c>
      <c r="AK18">
        <f t="shared" si="17"/>
        <v>1.7205688636391268</v>
      </c>
    </row>
    <row r="19" spans="1:37" x14ac:dyDescent="0.3">
      <c r="A19">
        <v>2006</v>
      </c>
      <c r="B19" s="3">
        <v>497786</v>
      </c>
      <c r="C19" s="3">
        <f t="shared" si="18"/>
        <v>62223.25</v>
      </c>
      <c r="D19" s="3">
        <v>62500</v>
      </c>
      <c r="E19" s="7">
        <f t="shared" si="0"/>
        <v>0.99557200000000001</v>
      </c>
      <c r="F19" s="6">
        <v>13</v>
      </c>
      <c r="G19" s="6">
        <v>3</v>
      </c>
      <c r="H19" s="6">
        <f t="shared" si="1"/>
        <v>0.8125</v>
      </c>
      <c r="I19" s="6">
        <f t="shared" si="2"/>
        <v>5.3097173333333334</v>
      </c>
      <c r="J19" s="3">
        <v>3123215</v>
      </c>
      <c r="K19" s="3">
        <f t="shared" si="3"/>
        <v>38558.209876543209</v>
      </c>
      <c r="L19" s="3">
        <v>41118</v>
      </c>
      <c r="M19" s="7">
        <f t="shared" si="4"/>
        <v>0.937745266709062</v>
      </c>
      <c r="N19" s="6">
        <v>66</v>
      </c>
      <c r="O19" s="6">
        <v>96</v>
      </c>
      <c r="P19" s="6">
        <f t="shared" si="5"/>
        <v>0.40740740740740738</v>
      </c>
      <c r="Q19" s="6">
        <f t="shared" si="6"/>
        <v>1.582445137571542</v>
      </c>
      <c r="R19" s="3">
        <v>2957414</v>
      </c>
      <c r="S19" s="3">
        <f t="shared" si="7"/>
        <v>36511.283950617282</v>
      </c>
      <c r="T19" s="3">
        <v>40615</v>
      </c>
      <c r="U19" s="7">
        <f t="shared" si="8"/>
        <v>0.8989605798502347</v>
      </c>
      <c r="V19" s="6">
        <v>90</v>
      </c>
      <c r="W19" s="6">
        <v>72</v>
      </c>
      <c r="X19" s="6">
        <f t="shared" si="9"/>
        <v>0.55555555555555558</v>
      </c>
      <c r="Y19" s="6">
        <f t="shared" si="10"/>
        <v>2.022661304663028</v>
      </c>
      <c r="Z19" s="1">
        <v>912364</v>
      </c>
      <c r="AA19" s="5">
        <f t="shared" si="11"/>
        <v>22252.780487804877</v>
      </c>
      <c r="AB19" s="5">
        <v>23129</v>
      </c>
      <c r="AC19" s="7">
        <f t="shared" si="12"/>
        <v>0.96211597941133975</v>
      </c>
      <c r="AD19" s="6">
        <v>49</v>
      </c>
      <c r="AE19" s="6">
        <v>33</v>
      </c>
      <c r="AF19" s="6">
        <f t="shared" si="13"/>
        <v>0.59756097560975607</v>
      </c>
      <c r="AG19" s="6">
        <f t="shared" si="14"/>
        <v>2.3907124336887837</v>
      </c>
      <c r="AI19">
        <f t="shared" si="15"/>
        <v>0.94859845649265917</v>
      </c>
      <c r="AJ19">
        <f t="shared" si="16"/>
        <v>0.59325598464317975</v>
      </c>
      <c r="AK19">
        <f t="shared" si="17"/>
        <v>2.8263840523141717</v>
      </c>
    </row>
    <row r="20" spans="1:37" x14ac:dyDescent="0.3">
      <c r="A20">
        <v>2005</v>
      </c>
      <c r="B20" s="3">
        <v>496965</v>
      </c>
      <c r="C20" s="3">
        <f t="shared" si="18"/>
        <v>62120.625</v>
      </c>
      <c r="D20" s="3">
        <v>62500</v>
      </c>
      <c r="E20" s="7">
        <f t="shared" si="0"/>
        <v>0.99392999999999998</v>
      </c>
      <c r="F20" s="6">
        <v>11</v>
      </c>
      <c r="G20" s="6">
        <v>5</v>
      </c>
      <c r="H20" s="6">
        <f t="shared" si="1"/>
        <v>0.6875</v>
      </c>
      <c r="I20" s="6">
        <f t="shared" si="2"/>
        <v>3.1805760000000003</v>
      </c>
      <c r="J20" s="3">
        <v>3099992</v>
      </c>
      <c r="K20" s="3">
        <f t="shared" si="3"/>
        <v>38271.506172839509</v>
      </c>
      <c r="L20" s="3">
        <v>39538</v>
      </c>
      <c r="M20" s="7">
        <f t="shared" si="4"/>
        <v>0.96796768103696462</v>
      </c>
      <c r="N20" s="6">
        <v>79</v>
      </c>
      <c r="O20" s="6">
        <v>83</v>
      </c>
      <c r="P20" s="6">
        <f t="shared" si="5"/>
        <v>0.48765432098765432</v>
      </c>
      <c r="Q20" s="6">
        <f t="shared" si="6"/>
        <v>1.8892863172046779</v>
      </c>
      <c r="R20" s="3">
        <v>2342833</v>
      </c>
      <c r="S20" s="3">
        <f t="shared" si="7"/>
        <v>28923.864197530864</v>
      </c>
      <c r="T20" s="3">
        <v>40615</v>
      </c>
      <c r="U20" s="7">
        <f t="shared" si="8"/>
        <v>0.7121473395920439</v>
      </c>
      <c r="V20" s="6">
        <v>99</v>
      </c>
      <c r="W20" s="6">
        <v>63</v>
      </c>
      <c r="X20" s="6">
        <f t="shared" si="9"/>
        <v>0.61111111111111116</v>
      </c>
      <c r="Y20" s="6">
        <f t="shared" si="10"/>
        <v>1.8312360160938272</v>
      </c>
      <c r="Z20" s="5">
        <v>868720</v>
      </c>
      <c r="AA20" s="5">
        <f t="shared" si="11"/>
        <v>21188.292682926829</v>
      </c>
      <c r="AB20" s="5">
        <v>23129</v>
      </c>
      <c r="AC20" s="7">
        <f t="shared" si="12"/>
        <v>0.91609203523398453</v>
      </c>
      <c r="AD20" s="6">
        <v>41</v>
      </c>
      <c r="AE20" s="6">
        <v>41</v>
      </c>
      <c r="AF20" s="6">
        <f t="shared" si="13"/>
        <v>0.5</v>
      </c>
      <c r="AG20" s="6">
        <f t="shared" si="14"/>
        <v>1.8321840704679691</v>
      </c>
      <c r="AI20">
        <f t="shared" si="15"/>
        <v>0.8975342639657482</v>
      </c>
      <c r="AJ20">
        <f t="shared" si="16"/>
        <v>0.57156635802469136</v>
      </c>
      <c r="AK20">
        <f t="shared" si="17"/>
        <v>2.1833206009416184</v>
      </c>
    </row>
    <row r="21" spans="1:37" x14ac:dyDescent="0.3">
      <c r="A21">
        <v>2004</v>
      </c>
      <c r="B21" s="3">
        <v>495706</v>
      </c>
      <c r="C21" s="3">
        <f t="shared" si="18"/>
        <v>61963.25</v>
      </c>
      <c r="D21" s="3">
        <v>62500</v>
      </c>
      <c r="E21" s="7">
        <f t="shared" si="0"/>
        <v>0.99141199999999996</v>
      </c>
      <c r="F21" s="6">
        <v>5</v>
      </c>
      <c r="G21" s="6">
        <v>11</v>
      </c>
      <c r="H21" s="6">
        <f t="shared" si="1"/>
        <v>0.3125</v>
      </c>
      <c r="I21" s="6">
        <f t="shared" si="2"/>
        <v>1.4420538181818181</v>
      </c>
      <c r="J21" s="3">
        <v>3170154</v>
      </c>
      <c r="K21" s="3">
        <f t="shared" si="3"/>
        <v>39137.703703703701</v>
      </c>
      <c r="L21" s="3">
        <v>39241</v>
      </c>
      <c r="M21" s="7">
        <f t="shared" si="4"/>
        <v>0.99736764363048092</v>
      </c>
      <c r="N21" s="6">
        <v>89</v>
      </c>
      <c r="O21" s="6">
        <v>73</v>
      </c>
      <c r="P21" s="6">
        <f t="shared" si="5"/>
        <v>0.54938271604938271</v>
      </c>
      <c r="Q21" s="6">
        <f t="shared" si="6"/>
        <v>2.213336414632026</v>
      </c>
      <c r="R21" s="3">
        <v>1930537</v>
      </c>
      <c r="S21" s="3">
        <f t="shared" si="7"/>
        <v>23833.790123456791</v>
      </c>
      <c r="T21" s="3">
        <v>40615</v>
      </c>
      <c r="U21" s="7">
        <f t="shared" si="8"/>
        <v>0.58682235931199778</v>
      </c>
      <c r="V21" s="6">
        <v>83</v>
      </c>
      <c r="W21" s="6">
        <v>79</v>
      </c>
      <c r="X21" s="6">
        <f t="shared" si="9"/>
        <v>0.51234567901234573</v>
      </c>
      <c r="Y21" s="6">
        <f t="shared" si="10"/>
        <v>1.2033572431461221</v>
      </c>
      <c r="Z21" s="5">
        <v>828384</v>
      </c>
      <c r="AA21" s="5">
        <f t="shared" si="11"/>
        <v>20204.487804878048</v>
      </c>
      <c r="AB21" s="5">
        <v>23129</v>
      </c>
      <c r="AC21" s="7">
        <f t="shared" si="12"/>
        <v>0.87355647909023515</v>
      </c>
      <c r="AD21" s="6">
        <v>47</v>
      </c>
      <c r="AE21" s="6">
        <v>35</v>
      </c>
      <c r="AF21" s="6">
        <f t="shared" si="13"/>
        <v>0.57317073170731703</v>
      </c>
      <c r="AG21" s="6">
        <f t="shared" si="14"/>
        <v>2.0466180367256936</v>
      </c>
      <c r="AI21">
        <f t="shared" si="15"/>
        <v>0.86228962050817848</v>
      </c>
      <c r="AJ21">
        <f t="shared" si="16"/>
        <v>0.4868497816922614</v>
      </c>
      <c r="AK21">
        <f t="shared" si="17"/>
        <v>1.726341378171415</v>
      </c>
    </row>
    <row r="22" spans="1:37" x14ac:dyDescent="0.3">
      <c r="A22">
        <v>2003</v>
      </c>
      <c r="B22" s="3">
        <v>479585</v>
      </c>
      <c r="C22" s="3">
        <f t="shared" si="18"/>
        <v>59948.125</v>
      </c>
      <c r="D22" s="3">
        <v>66944</v>
      </c>
      <c r="E22" s="7">
        <f t="shared" si="0"/>
        <v>0.8954966091061185</v>
      </c>
      <c r="F22" s="6">
        <v>7</v>
      </c>
      <c r="G22" s="6">
        <v>9</v>
      </c>
      <c r="H22" s="6">
        <f t="shared" si="1"/>
        <v>0.4375</v>
      </c>
      <c r="I22" s="6">
        <f t="shared" si="2"/>
        <v>1.5919939717442106</v>
      </c>
      <c r="J22" s="3">
        <v>2962630</v>
      </c>
      <c r="K22" s="3">
        <f t="shared" si="3"/>
        <v>36575.679012345681</v>
      </c>
      <c r="L22" s="3">
        <v>39241</v>
      </c>
      <c r="M22" s="7">
        <f t="shared" si="4"/>
        <v>0.9320781583635912</v>
      </c>
      <c r="N22" s="6">
        <v>88</v>
      </c>
      <c r="O22" s="6">
        <v>74</v>
      </c>
      <c r="P22" s="6">
        <f t="shared" si="5"/>
        <v>0.54320987654320985</v>
      </c>
      <c r="Q22" s="6">
        <f t="shared" si="6"/>
        <v>2.0404954277689429</v>
      </c>
      <c r="R22" s="3">
        <v>1939524</v>
      </c>
      <c r="S22" s="3">
        <f t="shared" si="7"/>
        <v>23944.740740740741</v>
      </c>
      <c r="T22" s="3">
        <v>47098</v>
      </c>
      <c r="U22" s="7">
        <f t="shared" si="8"/>
        <v>0.50840249566310125</v>
      </c>
      <c r="V22" s="6">
        <v>86</v>
      </c>
      <c r="W22" s="6">
        <v>76</v>
      </c>
      <c r="X22" s="6">
        <f t="shared" si="9"/>
        <v>0.53086419753086422</v>
      </c>
      <c r="Y22" s="6">
        <f t="shared" si="10"/>
        <v>1.0837000565450317</v>
      </c>
      <c r="Z22" s="5">
        <v>809177</v>
      </c>
      <c r="AA22" s="5">
        <f t="shared" si="11"/>
        <v>19736.024390243903</v>
      </c>
      <c r="AB22" s="5">
        <v>23129</v>
      </c>
      <c r="AC22" s="7">
        <f t="shared" si="12"/>
        <v>0.85330210515992488</v>
      </c>
      <c r="AD22" s="6">
        <v>23</v>
      </c>
      <c r="AE22" s="6">
        <v>59</v>
      </c>
      <c r="AF22" s="6">
        <f t="shared" si="13"/>
        <v>0.28048780487804881</v>
      </c>
      <c r="AG22" s="6">
        <f t="shared" si="14"/>
        <v>1.1859452986968448</v>
      </c>
      <c r="AI22">
        <f t="shared" si="15"/>
        <v>0.79731984207318396</v>
      </c>
      <c r="AJ22">
        <f t="shared" si="16"/>
        <v>0.44801546973803075</v>
      </c>
      <c r="AK22">
        <f t="shared" si="17"/>
        <v>1.4755336886887576</v>
      </c>
    </row>
    <row r="23" spans="1:37" x14ac:dyDescent="0.3">
      <c r="A23">
        <v>2002</v>
      </c>
      <c r="B23" s="3">
        <v>487255</v>
      </c>
      <c r="C23" s="3">
        <f t="shared" si="18"/>
        <v>60906.875</v>
      </c>
      <c r="D23" s="3">
        <v>66944</v>
      </c>
      <c r="E23" s="7">
        <f t="shared" si="0"/>
        <v>0.90981828095124284</v>
      </c>
      <c r="F23" s="6">
        <v>4</v>
      </c>
      <c r="G23" s="6">
        <v>12</v>
      </c>
      <c r="H23" s="6">
        <f t="shared" si="1"/>
        <v>0.25</v>
      </c>
      <c r="I23" s="6">
        <f t="shared" si="2"/>
        <v>1.2130910412683238</v>
      </c>
      <c r="J23" s="3">
        <v>2693096</v>
      </c>
      <c r="K23" s="3">
        <f t="shared" si="3"/>
        <v>33248.0987654321</v>
      </c>
      <c r="L23" s="3">
        <v>39600</v>
      </c>
      <c r="M23" s="7">
        <f t="shared" si="4"/>
        <v>0.83959845367252772</v>
      </c>
      <c r="N23" s="6">
        <v>67</v>
      </c>
      <c r="O23" s="6">
        <v>95</v>
      </c>
      <c r="P23" s="6">
        <f t="shared" si="5"/>
        <v>0.41358024691358025</v>
      </c>
      <c r="Q23" s="6">
        <f t="shared" si="6"/>
        <v>1.4317363104731526</v>
      </c>
      <c r="R23" s="3">
        <v>1676911</v>
      </c>
      <c r="S23" s="3">
        <f t="shared" si="7"/>
        <v>20702.604938271605</v>
      </c>
      <c r="T23" s="3">
        <v>47098</v>
      </c>
      <c r="U23" s="7">
        <f t="shared" si="8"/>
        <v>0.43956441756065234</v>
      </c>
      <c r="V23" s="6">
        <v>81</v>
      </c>
      <c r="W23" s="6">
        <v>81</v>
      </c>
      <c r="X23" s="6">
        <f t="shared" si="9"/>
        <v>0.5</v>
      </c>
      <c r="Y23" s="6">
        <f t="shared" si="10"/>
        <v>0.87912883512130469</v>
      </c>
      <c r="Z23" s="5">
        <v>804303</v>
      </c>
      <c r="AA23" s="5">
        <f t="shared" si="11"/>
        <v>19617.146341463416</v>
      </c>
      <c r="AB23" s="5">
        <v>23129</v>
      </c>
      <c r="AC23" s="7">
        <f t="shared" si="12"/>
        <v>0.84816232182383222</v>
      </c>
      <c r="AD23" s="6">
        <v>30</v>
      </c>
      <c r="AE23" s="6">
        <v>52</v>
      </c>
      <c r="AF23" s="6">
        <f t="shared" si="13"/>
        <v>0.36585365853658536</v>
      </c>
      <c r="AG23" s="6">
        <f t="shared" si="14"/>
        <v>1.3374867382606586</v>
      </c>
      <c r="AI23">
        <f t="shared" si="15"/>
        <v>0.7592858685020637</v>
      </c>
      <c r="AJ23">
        <f t="shared" si="16"/>
        <v>0.38235847636254139</v>
      </c>
      <c r="AK23">
        <f t="shared" si="17"/>
        <v>1.2153607312808599</v>
      </c>
    </row>
    <row r="24" spans="1:37" x14ac:dyDescent="0.3">
      <c r="A24">
        <v>2001</v>
      </c>
      <c r="B24" s="3">
        <v>535552</v>
      </c>
      <c r="C24" s="3">
        <f t="shared" si="18"/>
        <v>66944</v>
      </c>
      <c r="D24" s="3">
        <v>66944</v>
      </c>
      <c r="E24" s="7">
        <f t="shared" si="0"/>
        <v>1</v>
      </c>
      <c r="F24" s="6">
        <v>13</v>
      </c>
      <c r="G24" s="6">
        <v>3</v>
      </c>
      <c r="H24" s="6">
        <f t="shared" si="1"/>
        <v>0.8125</v>
      </c>
      <c r="I24" s="6">
        <f t="shared" si="2"/>
        <v>5.333333333333333</v>
      </c>
      <c r="J24" s="3">
        <v>2779465</v>
      </c>
      <c r="K24" s="3">
        <f t="shared" si="3"/>
        <v>34314.382716049382</v>
      </c>
      <c r="L24" s="3">
        <v>39600</v>
      </c>
      <c r="M24" s="7">
        <f t="shared" si="4"/>
        <v>0.86652481606185305</v>
      </c>
      <c r="N24" s="6">
        <v>88</v>
      </c>
      <c r="O24" s="6">
        <v>74</v>
      </c>
      <c r="P24" s="6">
        <f t="shared" si="5"/>
        <v>0.54320987654320985</v>
      </c>
      <c r="Q24" s="6">
        <f t="shared" si="6"/>
        <v>1.8969867594867593</v>
      </c>
      <c r="R24" s="3">
        <v>1766172</v>
      </c>
      <c r="S24" s="3">
        <f t="shared" si="7"/>
        <v>21804.592592592591</v>
      </c>
      <c r="T24" s="3">
        <v>47522</v>
      </c>
      <c r="U24" s="7">
        <f t="shared" si="8"/>
        <v>0.45883154312934199</v>
      </c>
      <c r="V24" s="6">
        <v>83</v>
      </c>
      <c r="W24" s="6">
        <v>79</v>
      </c>
      <c r="X24" s="6">
        <f t="shared" si="9"/>
        <v>0.51234567901234573</v>
      </c>
      <c r="Y24" s="6">
        <f t="shared" si="10"/>
        <v>0.94089506312599258</v>
      </c>
      <c r="Z24" s="5">
        <v>776311</v>
      </c>
      <c r="AA24" s="5">
        <f t="shared" si="11"/>
        <v>18934.414634146342</v>
      </c>
      <c r="AB24" s="5">
        <v>23129</v>
      </c>
      <c r="AC24" s="7">
        <f t="shared" si="12"/>
        <v>0.81864389442458996</v>
      </c>
      <c r="AD24" s="6">
        <v>21</v>
      </c>
      <c r="AE24" s="6">
        <v>61</v>
      </c>
      <c r="AF24" s="6">
        <f t="shared" si="13"/>
        <v>0.25609756097560976</v>
      </c>
      <c r="AG24" s="6">
        <f t="shared" si="14"/>
        <v>1.1004721203740389</v>
      </c>
      <c r="AI24">
        <f t="shared" si="15"/>
        <v>0.78600006340394624</v>
      </c>
      <c r="AJ24">
        <f t="shared" si="16"/>
        <v>0.53103827913279134</v>
      </c>
      <c r="AK24">
        <f t="shared" si="17"/>
        <v>2.317921819080031</v>
      </c>
    </row>
    <row r="25" spans="1:37" x14ac:dyDescent="0.3">
      <c r="A25">
        <v>2000</v>
      </c>
      <c r="B25" s="3">
        <v>535552</v>
      </c>
      <c r="C25" s="3">
        <f t="shared" si="18"/>
        <v>66944</v>
      </c>
      <c r="D25" s="3">
        <v>66944</v>
      </c>
      <c r="E25" s="7">
        <f t="shared" si="0"/>
        <v>1</v>
      </c>
      <c r="F25" s="6">
        <v>5</v>
      </c>
      <c r="G25" s="6">
        <v>11</v>
      </c>
      <c r="H25" s="6">
        <f t="shared" si="1"/>
        <v>0.3125</v>
      </c>
      <c r="I25" s="6">
        <f t="shared" si="2"/>
        <v>1.4545454545454546</v>
      </c>
      <c r="J25" s="3">
        <v>2789511</v>
      </c>
      <c r="K25" s="3">
        <f t="shared" si="3"/>
        <v>34438.407407407409</v>
      </c>
      <c r="L25" s="3">
        <v>39600</v>
      </c>
      <c r="M25" s="7">
        <f t="shared" si="4"/>
        <v>0.86965675271230836</v>
      </c>
      <c r="N25" s="6">
        <v>65</v>
      </c>
      <c r="O25" s="6">
        <v>97</v>
      </c>
      <c r="P25" s="6">
        <f t="shared" si="5"/>
        <v>0.40123456790123457</v>
      </c>
      <c r="Q25" s="6">
        <f t="shared" si="6"/>
        <v>1.4524164323648863</v>
      </c>
      <c r="R25" s="3">
        <v>1947799</v>
      </c>
      <c r="S25" s="3">
        <f t="shared" si="7"/>
        <v>24046.9012345679</v>
      </c>
      <c r="T25" s="3">
        <v>44321</v>
      </c>
      <c r="U25" s="7">
        <f t="shared" si="8"/>
        <v>0.54256224441163103</v>
      </c>
      <c r="V25" s="6">
        <v>95</v>
      </c>
      <c r="W25" s="6">
        <v>67</v>
      </c>
      <c r="X25" s="6">
        <f t="shared" si="9"/>
        <v>0.5864197530864198</v>
      </c>
      <c r="Y25" s="6">
        <f t="shared" si="10"/>
        <v>1.3118669193236454</v>
      </c>
      <c r="Z25" s="5">
        <v>888654</v>
      </c>
      <c r="AA25" s="5">
        <f t="shared" si="11"/>
        <v>21674.487804878048</v>
      </c>
      <c r="AB25" s="5">
        <v>23129</v>
      </c>
      <c r="AC25" s="7">
        <f t="shared" si="12"/>
        <v>0.93711305308824633</v>
      </c>
      <c r="AD25" s="6">
        <v>15</v>
      </c>
      <c r="AE25" s="6">
        <v>67</v>
      </c>
      <c r="AF25" s="6">
        <f t="shared" si="13"/>
        <v>0.18292682926829268</v>
      </c>
      <c r="AG25" s="6">
        <f t="shared" si="14"/>
        <v>1.1469144828841225</v>
      </c>
      <c r="AI25">
        <f t="shared" si="15"/>
        <v>0.83733301255304649</v>
      </c>
      <c r="AJ25">
        <f t="shared" si="16"/>
        <v>0.37077028756398678</v>
      </c>
      <c r="AK25">
        <f t="shared" si="17"/>
        <v>1.3414358222795273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0903-8B63-4308-82B4-88FD621B0986}">
  <dimension ref="A1:AG25"/>
  <sheetViews>
    <sheetView tabSelected="1" topLeftCell="L1" workbookViewId="0">
      <selection activeCell="Q28" sqref="Q28"/>
    </sheetView>
  </sheetViews>
  <sheetFormatPr defaultRowHeight="14.4" x14ac:dyDescent="0.3"/>
  <cols>
    <col min="2" max="2" width="16.88671875" bestFit="1" customWidth="1"/>
    <col min="3" max="3" width="20.109375" bestFit="1" customWidth="1"/>
    <col min="4" max="4" width="21.6640625" bestFit="1" customWidth="1"/>
    <col min="5" max="5" width="21.6640625" customWidth="1"/>
    <col min="6" max="7" width="13.33203125" bestFit="1" customWidth="1"/>
    <col min="8" max="9" width="13.33203125" customWidth="1"/>
    <col min="10" max="10" width="16.88671875" bestFit="1" customWidth="1"/>
    <col min="11" max="11" width="20.109375" bestFit="1" customWidth="1"/>
    <col min="12" max="12" width="21.6640625" bestFit="1" customWidth="1"/>
    <col min="13" max="13" width="21.6640625" customWidth="1"/>
    <col min="14" max="14" width="11.5546875" bestFit="1" customWidth="1"/>
    <col min="15" max="15" width="13.33203125" bestFit="1" customWidth="1"/>
    <col min="16" max="17" width="13.33203125" customWidth="1"/>
    <col min="18" max="18" width="16.33203125" bestFit="1" customWidth="1"/>
    <col min="19" max="19" width="19.44140625" bestFit="1" customWidth="1"/>
    <col min="20" max="20" width="19.33203125" bestFit="1" customWidth="1"/>
    <col min="21" max="21" width="19.33203125" customWidth="1"/>
    <col min="22" max="22" width="10.88671875" bestFit="1" customWidth="1"/>
    <col min="23" max="23" width="12.44140625" bestFit="1" customWidth="1"/>
    <col min="24" max="24" width="12.44140625" customWidth="1"/>
    <col min="25" max="25" width="10.44140625" bestFit="1" customWidth="1"/>
    <col min="27" max="27" width="15.5546875" bestFit="1" customWidth="1"/>
    <col min="28" max="28" width="19.6640625" bestFit="1" customWidth="1"/>
    <col min="29" max="29" width="11.33203125" bestFit="1" customWidth="1"/>
    <col min="30" max="30" width="10.44140625" bestFit="1" customWidth="1"/>
    <col min="31" max="31" width="13.664062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509</v>
      </c>
      <c r="C1" t="s">
        <v>355</v>
      </c>
      <c r="D1" t="s">
        <v>295</v>
      </c>
      <c r="E1" t="s">
        <v>590</v>
      </c>
      <c r="F1" t="s">
        <v>142</v>
      </c>
      <c r="G1" t="s">
        <v>141</v>
      </c>
      <c r="H1" t="s">
        <v>241</v>
      </c>
      <c r="I1" t="s">
        <v>449</v>
      </c>
      <c r="J1" t="s">
        <v>510</v>
      </c>
      <c r="K1" t="s">
        <v>356</v>
      </c>
      <c r="L1" t="s">
        <v>296</v>
      </c>
      <c r="M1" t="s">
        <v>590</v>
      </c>
      <c r="N1" t="s">
        <v>143</v>
      </c>
      <c r="O1" t="s">
        <v>144</v>
      </c>
      <c r="P1" t="s">
        <v>242</v>
      </c>
      <c r="Q1" t="s">
        <v>450</v>
      </c>
      <c r="R1" t="s">
        <v>511</v>
      </c>
      <c r="S1" t="s">
        <v>357</v>
      </c>
      <c r="T1" t="s">
        <v>297</v>
      </c>
      <c r="U1" t="s">
        <v>590</v>
      </c>
      <c r="V1" t="s">
        <v>145</v>
      </c>
      <c r="W1" t="s">
        <v>146</v>
      </c>
      <c r="X1" t="s">
        <v>243</v>
      </c>
      <c r="Y1" t="s">
        <v>451</v>
      </c>
      <c r="AA1" t="s">
        <v>591</v>
      </c>
      <c r="AB1" t="s">
        <v>512</v>
      </c>
      <c r="AC1" t="s">
        <v>513</v>
      </c>
      <c r="AE1" t="s">
        <v>514</v>
      </c>
      <c r="AF1" t="s">
        <v>589</v>
      </c>
      <c r="AG1" t="s">
        <v>593</v>
      </c>
    </row>
    <row r="2" spans="1:33" x14ac:dyDescent="0.3">
      <c r="A2">
        <v>2023</v>
      </c>
      <c r="B2" s="3">
        <v>567168</v>
      </c>
      <c r="C2" s="3">
        <f>B2/9</f>
        <v>63018.666666666664</v>
      </c>
      <c r="D2" s="3">
        <v>65878</v>
      </c>
      <c r="E2" s="7">
        <f>C2/D2</f>
        <v>0.95659653703310155</v>
      </c>
      <c r="F2" s="2">
        <v>4</v>
      </c>
      <c r="G2" s="2">
        <v>13</v>
      </c>
      <c r="H2" s="2">
        <f>F2/(G2+F2)</f>
        <v>0.23529411764705882</v>
      </c>
      <c r="I2" s="6">
        <f>((C2/D2)*(1/(1-H2)))</f>
        <v>1.2509339330432867</v>
      </c>
      <c r="J2" s="3">
        <v>2672130</v>
      </c>
      <c r="K2" s="3">
        <f>J2/81</f>
        <v>32989.259259259263</v>
      </c>
      <c r="L2" s="3">
        <v>37731</v>
      </c>
      <c r="M2" s="7">
        <f>K2/L2</f>
        <v>0.87432772148258098</v>
      </c>
      <c r="N2" s="6">
        <v>78</v>
      </c>
      <c r="O2" s="6">
        <v>84</v>
      </c>
      <c r="P2" s="6">
        <f>N2/(O2+N2)</f>
        <v>0.48148148148148145</v>
      </c>
      <c r="Q2" s="6">
        <f>((K2/L2)*(1/(1-P2)))</f>
        <v>1.686203462859263</v>
      </c>
      <c r="R2" s="5">
        <v>785396</v>
      </c>
      <c r="S2" s="5">
        <f>R2/41</f>
        <v>19156</v>
      </c>
      <c r="T2" s="5">
        <v>19156</v>
      </c>
      <c r="U2" s="7">
        <f>S2/T2</f>
        <v>1</v>
      </c>
      <c r="V2" s="6">
        <v>64</v>
      </c>
      <c r="W2" s="6">
        <v>18</v>
      </c>
      <c r="X2" s="6">
        <f>V2/(W2+V2)</f>
        <v>0.78048780487804881</v>
      </c>
      <c r="Y2" s="6">
        <f>((S2/T2)*(1/(1-X2)))</f>
        <v>4.5555555555555562</v>
      </c>
      <c r="AA2">
        <f>(U2+M2+E2)/3</f>
        <v>0.9436414195052274</v>
      </c>
      <c r="AB2">
        <f>(X2+P2+H2)/3</f>
        <v>0.49908780133552971</v>
      </c>
      <c r="AC2">
        <f>(Y2+Q2+I2)/3</f>
        <v>2.497564317152702</v>
      </c>
      <c r="AE2">
        <f>SUM(AC2:AC25)/21</f>
        <v>3.1406181993062994</v>
      </c>
      <c r="AF2">
        <f>SUM(AB2:AB25)/22</f>
        <v>0.65611519344565916</v>
      </c>
      <c r="AG2">
        <f>SUM(AA2:AA25)/22</f>
        <v>0.95657832129636045</v>
      </c>
    </row>
    <row r="3" spans="1:33" x14ac:dyDescent="0.3">
      <c r="A3">
        <v>2022</v>
      </c>
      <c r="B3" s="3">
        <v>527024</v>
      </c>
      <c r="C3" s="3">
        <f>B3/8</f>
        <v>65878</v>
      </c>
      <c r="D3" s="3">
        <v>65878</v>
      </c>
      <c r="E3" s="7">
        <f t="shared" ref="E3:E25" si="0">C3/D3</f>
        <v>1</v>
      </c>
      <c r="F3" s="2">
        <v>8</v>
      </c>
      <c r="G3" s="2">
        <v>9</v>
      </c>
      <c r="H3" s="2">
        <f t="shared" ref="H3:H24" si="1">F3/(G3+F3)</f>
        <v>0.47058823529411764</v>
      </c>
      <c r="I3" s="6">
        <f t="shared" ref="I3:I25" si="2">((C3/D3)*(1/(1-H3)))</f>
        <v>1.8888888888888888</v>
      </c>
      <c r="J3" s="3">
        <v>2625089</v>
      </c>
      <c r="K3" s="3">
        <f t="shared" ref="K3:K25" si="3">J3/81</f>
        <v>32408.506172839505</v>
      </c>
      <c r="L3" s="3">
        <v>37731</v>
      </c>
      <c r="M3" s="7">
        <f t="shared" ref="M3:M25" si="4">K3/L3</f>
        <v>0.85893578682885441</v>
      </c>
      <c r="N3" s="6">
        <v>78</v>
      </c>
      <c r="O3" s="6">
        <v>84</v>
      </c>
      <c r="P3" s="6">
        <f t="shared" ref="P3:P25" si="5">N3/(O3+N3)</f>
        <v>0.48148148148148145</v>
      </c>
      <c r="Q3" s="6">
        <f t="shared" ref="Q3:Q25" si="6">((K3/L3)*(1/(1-P3)))</f>
        <v>1.6565190174556474</v>
      </c>
      <c r="R3" s="5">
        <v>766240</v>
      </c>
      <c r="S3" s="5">
        <f t="shared" ref="S3:S25" si="7">R3/41</f>
        <v>18688.780487804877</v>
      </c>
      <c r="T3" s="5">
        <v>19156</v>
      </c>
      <c r="U3" s="7">
        <f t="shared" ref="U3:U25" si="8">S3/T3</f>
        <v>0.97560975609756095</v>
      </c>
      <c r="V3" s="6">
        <v>57</v>
      </c>
      <c r="W3" s="6">
        <v>25</v>
      </c>
      <c r="X3" s="6">
        <f t="shared" ref="X3:X25" si="9">V3/(W3+V3)</f>
        <v>0.69512195121951215</v>
      </c>
      <c r="Y3" s="6">
        <f t="shared" ref="Y3:Y25" si="10">((S3/T3)*(1/(1-X3)))</f>
        <v>3.1999999999999993</v>
      </c>
      <c r="AA3">
        <f t="shared" ref="AA3:AA25" si="11">(U3+M3+E3)/3</f>
        <v>0.94484851430880512</v>
      </c>
      <c r="AB3">
        <f t="shared" ref="AB3:AB25" si="12">(X3+P3+H3)/3</f>
        <v>0.54906388933170369</v>
      </c>
      <c r="AC3">
        <f t="shared" ref="AC3:AC25" si="13">(Y3+Q3+I3)/3</f>
        <v>2.2484693021148452</v>
      </c>
    </row>
    <row r="4" spans="1:33" x14ac:dyDescent="0.3">
      <c r="A4">
        <v>2021</v>
      </c>
      <c r="B4" s="3">
        <v>592902</v>
      </c>
      <c r="C4" s="3">
        <f>B4/9</f>
        <v>65878</v>
      </c>
      <c r="D4" s="3">
        <v>65878</v>
      </c>
      <c r="E4" s="7">
        <f t="shared" si="0"/>
        <v>1</v>
      </c>
      <c r="F4" s="2">
        <v>10</v>
      </c>
      <c r="G4" s="2">
        <v>7</v>
      </c>
      <c r="H4" s="2">
        <f t="shared" si="1"/>
        <v>0.58823529411764708</v>
      </c>
      <c r="I4" s="6">
        <f t="shared" si="2"/>
        <v>2.4285714285714288</v>
      </c>
      <c r="J4" s="3">
        <v>1725323</v>
      </c>
      <c r="K4" s="3">
        <f t="shared" si="3"/>
        <v>21300.283950617282</v>
      </c>
      <c r="L4" s="3">
        <v>37731</v>
      </c>
      <c r="M4" s="7">
        <f t="shared" si="4"/>
        <v>0.56453006680494244</v>
      </c>
      <c r="N4" s="6">
        <v>92</v>
      </c>
      <c r="O4" s="6">
        <v>70</v>
      </c>
      <c r="P4" s="6">
        <f t="shared" si="5"/>
        <v>0.5679012345679012</v>
      </c>
      <c r="Q4" s="6">
        <f t="shared" si="6"/>
        <v>1.3064838688914382</v>
      </c>
      <c r="R4" s="5">
        <v>766240</v>
      </c>
      <c r="S4" s="5">
        <f t="shared" si="7"/>
        <v>18688.780487804877</v>
      </c>
      <c r="T4" s="5">
        <v>19156</v>
      </c>
      <c r="U4" s="7">
        <f t="shared" si="8"/>
        <v>0.97560975609756095</v>
      </c>
      <c r="V4" s="6">
        <v>51</v>
      </c>
      <c r="W4" s="6">
        <v>31</v>
      </c>
      <c r="X4" s="6">
        <f t="shared" si="9"/>
        <v>0.62195121951219512</v>
      </c>
      <c r="Y4" s="6">
        <f t="shared" si="10"/>
        <v>2.5806451612903225</v>
      </c>
      <c r="AA4">
        <f t="shared" si="11"/>
        <v>0.84671327430083443</v>
      </c>
      <c r="AB4">
        <f t="shared" si="12"/>
        <v>0.59269591606591454</v>
      </c>
      <c r="AC4">
        <f t="shared" si="13"/>
        <v>2.1052334862510631</v>
      </c>
    </row>
    <row r="5" spans="1:33" x14ac:dyDescent="0.3">
      <c r="A5">
        <v>2020</v>
      </c>
      <c r="B5" t="s">
        <v>44</v>
      </c>
      <c r="C5" t="s">
        <v>44</v>
      </c>
      <c r="D5" s="3">
        <v>65878</v>
      </c>
      <c r="E5" s="7" t="s">
        <v>44</v>
      </c>
      <c r="F5" s="2">
        <v>7</v>
      </c>
      <c r="G5" s="2">
        <v>9</v>
      </c>
      <c r="H5" s="2">
        <f t="shared" si="1"/>
        <v>0.4375</v>
      </c>
      <c r="I5" s="6" t="s">
        <v>44</v>
      </c>
      <c r="J5" s="2" t="s">
        <v>44</v>
      </c>
      <c r="K5" s="3" t="s">
        <v>44</v>
      </c>
      <c r="L5" s="3">
        <v>37731</v>
      </c>
      <c r="M5" s="7" t="s">
        <v>44</v>
      </c>
      <c r="N5" s="6">
        <v>24</v>
      </c>
      <c r="O5" s="6">
        <v>36</v>
      </c>
      <c r="P5" s="6">
        <f t="shared" si="5"/>
        <v>0.4</v>
      </c>
      <c r="Q5" s="6" t="s">
        <v>44</v>
      </c>
      <c r="R5" t="s">
        <v>44</v>
      </c>
      <c r="S5" s="5" t="s">
        <v>44</v>
      </c>
      <c r="T5" s="5">
        <v>19156</v>
      </c>
      <c r="U5" s="7" t="s">
        <v>44</v>
      </c>
      <c r="V5" s="6">
        <v>36</v>
      </c>
      <c r="W5" s="6">
        <v>36</v>
      </c>
      <c r="X5" s="6">
        <f t="shared" si="9"/>
        <v>0.5</v>
      </c>
      <c r="Y5" s="6" t="s">
        <v>44</v>
      </c>
      <c r="AA5" t="s">
        <v>44</v>
      </c>
      <c r="AB5">
        <f t="shared" si="12"/>
        <v>0.4458333333333333</v>
      </c>
      <c r="AC5" t="s">
        <v>44</v>
      </c>
    </row>
    <row r="6" spans="1:33" x14ac:dyDescent="0.3">
      <c r="A6">
        <v>2019</v>
      </c>
      <c r="B6" s="3">
        <v>527024</v>
      </c>
      <c r="C6" s="3">
        <f>B6/8</f>
        <v>65878</v>
      </c>
      <c r="D6" s="3">
        <v>65878</v>
      </c>
      <c r="E6" s="7">
        <f t="shared" si="0"/>
        <v>1</v>
      </c>
      <c r="F6" s="2">
        <v>12</v>
      </c>
      <c r="G6" s="2">
        <v>4</v>
      </c>
      <c r="H6" s="2">
        <f t="shared" si="1"/>
        <v>0.75</v>
      </c>
      <c r="I6" s="6">
        <f t="shared" si="2"/>
        <v>4</v>
      </c>
      <c r="J6" s="3">
        <v>2915502</v>
      </c>
      <c r="K6" s="3">
        <f t="shared" si="3"/>
        <v>35993.851851851854</v>
      </c>
      <c r="L6" s="3">
        <v>37731</v>
      </c>
      <c r="M6" s="7">
        <f t="shared" si="4"/>
        <v>0.95395965789011306</v>
      </c>
      <c r="N6" s="6">
        <v>84</v>
      </c>
      <c r="O6" s="6">
        <v>78</v>
      </c>
      <c r="P6" s="6">
        <f t="shared" si="5"/>
        <v>0.51851851851851849</v>
      </c>
      <c r="Q6" s="6">
        <f t="shared" si="6"/>
        <v>1.9813008279256192</v>
      </c>
      <c r="R6" t="s">
        <v>44</v>
      </c>
      <c r="S6" s="5" t="s">
        <v>44</v>
      </c>
      <c r="T6" s="5">
        <v>19156</v>
      </c>
      <c r="U6" s="7" t="s">
        <v>44</v>
      </c>
      <c r="V6" s="6">
        <v>48</v>
      </c>
      <c r="W6" s="6">
        <v>24</v>
      </c>
      <c r="X6" s="6">
        <f t="shared" si="9"/>
        <v>0.66666666666666663</v>
      </c>
      <c r="Y6" s="6" t="s">
        <v>44</v>
      </c>
      <c r="AA6" t="s">
        <v>44</v>
      </c>
      <c r="AB6">
        <f t="shared" si="12"/>
        <v>0.64506172839506171</v>
      </c>
      <c r="AC6" t="s">
        <v>44</v>
      </c>
    </row>
    <row r="7" spans="1:33" x14ac:dyDescent="0.3">
      <c r="A7">
        <v>2018</v>
      </c>
      <c r="B7" s="3">
        <v>527024</v>
      </c>
      <c r="C7" s="3">
        <f t="shared" ref="C7:C25" si="14">B7/8</f>
        <v>65878</v>
      </c>
      <c r="D7" s="3">
        <v>65878</v>
      </c>
      <c r="E7" s="7">
        <f t="shared" si="0"/>
        <v>1</v>
      </c>
      <c r="F7" s="2">
        <v>11</v>
      </c>
      <c r="G7" s="2">
        <v>5</v>
      </c>
      <c r="H7" s="2">
        <f t="shared" si="1"/>
        <v>0.6875</v>
      </c>
      <c r="I7" s="6">
        <f t="shared" si="2"/>
        <v>3.2</v>
      </c>
      <c r="J7" s="3">
        <v>2895575</v>
      </c>
      <c r="K7" s="3">
        <f t="shared" si="3"/>
        <v>35747.839506172837</v>
      </c>
      <c r="L7" s="3">
        <v>37949</v>
      </c>
      <c r="M7" s="7">
        <f t="shared" si="4"/>
        <v>0.9419968775507348</v>
      </c>
      <c r="N7" s="6">
        <v>108</v>
      </c>
      <c r="O7" s="6">
        <v>54</v>
      </c>
      <c r="P7" s="6">
        <f t="shared" si="5"/>
        <v>0.66666666666666663</v>
      </c>
      <c r="Q7" s="6">
        <f t="shared" si="6"/>
        <v>2.825990632652204</v>
      </c>
      <c r="R7" s="5">
        <v>763584</v>
      </c>
      <c r="S7" s="5">
        <f t="shared" si="7"/>
        <v>18624</v>
      </c>
      <c r="T7" s="5">
        <v>19156</v>
      </c>
      <c r="U7" s="7">
        <f t="shared" si="8"/>
        <v>0.97222802255168095</v>
      </c>
      <c r="V7" s="6">
        <v>49</v>
      </c>
      <c r="W7" s="6">
        <v>33</v>
      </c>
      <c r="X7" s="6">
        <f t="shared" si="9"/>
        <v>0.59756097560975607</v>
      </c>
      <c r="Y7" s="6">
        <f t="shared" si="10"/>
        <v>2.415839328764783</v>
      </c>
      <c r="AA7">
        <f t="shared" si="11"/>
        <v>0.97140830003413858</v>
      </c>
      <c r="AB7">
        <f t="shared" si="12"/>
        <v>0.65057588075880757</v>
      </c>
      <c r="AC7">
        <f t="shared" si="13"/>
        <v>2.8139433204723292</v>
      </c>
    </row>
    <row r="8" spans="1:33" x14ac:dyDescent="0.3">
      <c r="A8">
        <v>2017</v>
      </c>
      <c r="B8" s="3">
        <v>527024</v>
      </c>
      <c r="C8" s="3">
        <f t="shared" si="14"/>
        <v>65878</v>
      </c>
      <c r="D8" s="3">
        <v>65878</v>
      </c>
      <c r="E8" s="7">
        <f t="shared" si="0"/>
        <v>1</v>
      </c>
      <c r="F8" s="2">
        <v>13</v>
      </c>
      <c r="G8" s="2">
        <v>3</v>
      </c>
      <c r="H8" s="2">
        <f t="shared" si="1"/>
        <v>0.8125</v>
      </c>
      <c r="I8" s="6">
        <f t="shared" si="2"/>
        <v>5.333333333333333</v>
      </c>
      <c r="J8" s="3">
        <v>2917678</v>
      </c>
      <c r="K8" s="3">
        <f t="shared" si="3"/>
        <v>36020.716049382718</v>
      </c>
      <c r="L8" s="3">
        <v>37949</v>
      </c>
      <c r="M8" s="7">
        <f t="shared" si="4"/>
        <v>0.9491874897726611</v>
      </c>
      <c r="N8" s="6">
        <v>93</v>
      </c>
      <c r="O8" s="6">
        <v>69</v>
      </c>
      <c r="P8" s="6">
        <f t="shared" si="5"/>
        <v>0.57407407407407407</v>
      </c>
      <c r="Q8" s="6">
        <f t="shared" si="6"/>
        <v>2.2285271499010304</v>
      </c>
      <c r="R8" s="5">
        <v>744960</v>
      </c>
      <c r="S8" s="5">
        <f t="shared" si="7"/>
        <v>18169.756097560974</v>
      </c>
      <c r="T8" s="5">
        <v>19156</v>
      </c>
      <c r="U8" s="7">
        <f t="shared" si="8"/>
        <v>0.94851514395285941</v>
      </c>
      <c r="V8" s="6">
        <v>55</v>
      </c>
      <c r="W8" s="6">
        <v>27</v>
      </c>
      <c r="X8" s="6">
        <f t="shared" si="9"/>
        <v>0.67073170731707321</v>
      </c>
      <c r="Y8" s="6">
        <f t="shared" si="10"/>
        <v>2.8806756223753509</v>
      </c>
      <c r="AA8">
        <f t="shared" si="11"/>
        <v>0.96590087790850687</v>
      </c>
      <c r="AB8">
        <f t="shared" si="12"/>
        <v>0.68576859379704913</v>
      </c>
      <c r="AC8">
        <f t="shared" si="13"/>
        <v>3.4808453685365719</v>
      </c>
    </row>
    <row r="9" spans="1:33" x14ac:dyDescent="0.3">
      <c r="A9">
        <v>2016</v>
      </c>
      <c r="B9" s="3">
        <v>534632</v>
      </c>
      <c r="C9" s="3">
        <f t="shared" si="14"/>
        <v>66829</v>
      </c>
      <c r="D9" s="3">
        <v>65878</v>
      </c>
      <c r="E9" s="7">
        <f t="shared" si="0"/>
        <v>1.0144357752208628</v>
      </c>
      <c r="F9" s="2">
        <v>14</v>
      </c>
      <c r="G9" s="2">
        <v>2</v>
      </c>
      <c r="H9" s="2">
        <f t="shared" si="1"/>
        <v>0.875</v>
      </c>
      <c r="I9" s="6">
        <f t="shared" si="2"/>
        <v>8.1154862017669025</v>
      </c>
      <c r="J9" s="3">
        <v>2955434</v>
      </c>
      <c r="K9" s="3">
        <f t="shared" si="3"/>
        <v>36486.839506172837</v>
      </c>
      <c r="L9" s="3">
        <v>37949</v>
      </c>
      <c r="M9" s="7">
        <f t="shared" si="4"/>
        <v>0.96147038146388142</v>
      </c>
      <c r="N9" s="6">
        <v>93</v>
      </c>
      <c r="O9" s="6">
        <v>69</v>
      </c>
      <c r="P9" s="6">
        <f t="shared" si="5"/>
        <v>0.57407407407407407</v>
      </c>
      <c r="Q9" s="6">
        <f t="shared" si="6"/>
        <v>2.2573652434369387</v>
      </c>
      <c r="R9" s="5">
        <v>760690</v>
      </c>
      <c r="S9" s="5">
        <f t="shared" si="7"/>
        <v>18553.414634146342</v>
      </c>
      <c r="T9" s="5">
        <v>19156</v>
      </c>
      <c r="U9" s="7">
        <f t="shared" si="8"/>
        <v>0.96854325715944567</v>
      </c>
      <c r="V9" s="6">
        <v>53</v>
      </c>
      <c r="W9" s="6">
        <v>29</v>
      </c>
      <c r="X9" s="6">
        <f t="shared" si="9"/>
        <v>0.64634146341463417</v>
      </c>
      <c r="Y9" s="6">
        <f t="shared" si="10"/>
        <v>2.7386395547267086</v>
      </c>
      <c r="AA9">
        <f t="shared" si="11"/>
        <v>0.98148313794806319</v>
      </c>
      <c r="AB9">
        <f t="shared" si="12"/>
        <v>0.69847184582956945</v>
      </c>
      <c r="AC9">
        <f t="shared" si="13"/>
        <v>4.3704969999768499</v>
      </c>
    </row>
    <row r="10" spans="1:33" x14ac:dyDescent="0.3">
      <c r="A10">
        <v>2015</v>
      </c>
      <c r="B10" s="3">
        <v>534632</v>
      </c>
      <c r="C10" s="3">
        <f t="shared" si="14"/>
        <v>66829</v>
      </c>
      <c r="D10" s="3">
        <v>65878</v>
      </c>
      <c r="E10" s="7">
        <f t="shared" si="0"/>
        <v>1.0144357752208628</v>
      </c>
      <c r="F10" s="2">
        <v>12</v>
      </c>
      <c r="G10" s="2">
        <v>4</v>
      </c>
      <c r="H10" s="2">
        <f t="shared" si="1"/>
        <v>0.75</v>
      </c>
      <c r="I10" s="6">
        <f t="shared" si="2"/>
        <v>4.0577431008834512</v>
      </c>
      <c r="J10" s="3">
        <v>2880694</v>
      </c>
      <c r="K10" s="3">
        <f t="shared" si="3"/>
        <v>35564.123456790127</v>
      </c>
      <c r="L10" s="3">
        <v>37499</v>
      </c>
      <c r="M10" s="7">
        <f t="shared" si="4"/>
        <v>0.94840191623216952</v>
      </c>
      <c r="N10" s="6">
        <v>78</v>
      </c>
      <c r="O10" s="6">
        <v>84</v>
      </c>
      <c r="P10" s="6">
        <f t="shared" si="5"/>
        <v>0.48148148148148145</v>
      </c>
      <c r="Q10" s="6">
        <f t="shared" si="6"/>
        <v>1.8290608384477551</v>
      </c>
      <c r="R10" s="5">
        <v>749076</v>
      </c>
      <c r="S10" s="5">
        <f t="shared" si="7"/>
        <v>18270.146341463416</v>
      </c>
      <c r="T10" s="5">
        <v>19156</v>
      </c>
      <c r="U10" s="7">
        <f t="shared" si="8"/>
        <v>0.95375581235453211</v>
      </c>
      <c r="V10" s="6">
        <v>48</v>
      </c>
      <c r="W10" s="6">
        <v>34</v>
      </c>
      <c r="X10" s="6">
        <f t="shared" si="9"/>
        <v>0.58536585365853655</v>
      </c>
      <c r="Y10" s="6">
        <f t="shared" si="10"/>
        <v>2.3002346062668124</v>
      </c>
      <c r="AA10">
        <f t="shared" si="11"/>
        <v>0.9721978346025214</v>
      </c>
      <c r="AB10">
        <f t="shared" si="12"/>
        <v>0.60561577838000602</v>
      </c>
      <c r="AC10">
        <f t="shared" si="13"/>
        <v>2.7290128485326726</v>
      </c>
    </row>
    <row r="11" spans="1:33" x14ac:dyDescent="0.3">
      <c r="A11">
        <v>2014</v>
      </c>
      <c r="B11" s="3">
        <v>550048</v>
      </c>
      <c r="C11" s="3">
        <f t="shared" si="14"/>
        <v>68756</v>
      </c>
      <c r="D11" s="3">
        <v>68756</v>
      </c>
      <c r="E11" s="7">
        <f t="shared" si="0"/>
        <v>1</v>
      </c>
      <c r="F11" s="2">
        <v>12</v>
      </c>
      <c r="G11" s="2">
        <v>4</v>
      </c>
      <c r="H11" s="2">
        <f t="shared" si="1"/>
        <v>0.75</v>
      </c>
      <c r="I11" s="6">
        <f t="shared" si="2"/>
        <v>4</v>
      </c>
      <c r="J11" s="3">
        <v>2956089</v>
      </c>
      <c r="K11" s="3">
        <f t="shared" si="3"/>
        <v>36494.925925925927</v>
      </c>
      <c r="L11" s="3">
        <v>37499</v>
      </c>
      <c r="M11" s="7">
        <f t="shared" si="4"/>
        <v>0.9732239773307535</v>
      </c>
      <c r="N11" s="6">
        <v>71</v>
      </c>
      <c r="O11" s="6">
        <v>91</v>
      </c>
      <c r="P11" s="6">
        <f t="shared" si="5"/>
        <v>0.43827160493827161</v>
      </c>
      <c r="Q11" s="6">
        <f t="shared" si="6"/>
        <v>1.7325525750283743</v>
      </c>
      <c r="R11" s="5">
        <v>721350</v>
      </c>
      <c r="S11" s="5">
        <f t="shared" si="7"/>
        <v>17593.90243902439</v>
      </c>
      <c r="T11" s="5">
        <v>19156</v>
      </c>
      <c r="U11" s="7">
        <f t="shared" si="8"/>
        <v>0.91845387549720137</v>
      </c>
      <c r="V11" s="6">
        <v>40</v>
      </c>
      <c r="W11" s="6">
        <v>42</v>
      </c>
      <c r="X11" s="6">
        <f t="shared" si="9"/>
        <v>0.48780487804878048</v>
      </c>
      <c r="Y11" s="6">
        <f t="shared" si="10"/>
        <v>1.7931718521612026</v>
      </c>
      <c r="AA11">
        <f t="shared" si="11"/>
        <v>0.96389261760931833</v>
      </c>
      <c r="AB11">
        <f t="shared" si="12"/>
        <v>0.55869216099568397</v>
      </c>
      <c r="AC11">
        <f t="shared" si="13"/>
        <v>2.5085748090631923</v>
      </c>
    </row>
    <row r="12" spans="1:33" x14ac:dyDescent="0.3">
      <c r="A12">
        <v>2013</v>
      </c>
      <c r="B12" s="3">
        <v>550048</v>
      </c>
      <c r="C12" s="3">
        <f t="shared" si="14"/>
        <v>68756</v>
      </c>
      <c r="D12" s="3">
        <v>68756</v>
      </c>
      <c r="E12" s="7">
        <f t="shared" si="0"/>
        <v>1</v>
      </c>
      <c r="F12" s="2">
        <v>12</v>
      </c>
      <c r="G12" s="2">
        <v>4</v>
      </c>
      <c r="H12" s="2">
        <f t="shared" si="1"/>
        <v>0.75</v>
      </c>
      <c r="I12" s="6">
        <f t="shared" si="2"/>
        <v>4</v>
      </c>
      <c r="J12" s="3">
        <v>2833333</v>
      </c>
      <c r="K12" s="3">
        <f t="shared" si="3"/>
        <v>34979.419753086418</v>
      </c>
      <c r="L12" s="3">
        <v>37499</v>
      </c>
      <c r="M12" s="7">
        <f t="shared" si="4"/>
        <v>0.93280940166634896</v>
      </c>
      <c r="N12" s="6">
        <v>97</v>
      </c>
      <c r="O12" s="6">
        <v>65</v>
      </c>
      <c r="P12" s="6">
        <f t="shared" si="5"/>
        <v>0.59876543209876543</v>
      </c>
      <c r="Q12" s="6">
        <f t="shared" si="6"/>
        <v>2.3248480472299775</v>
      </c>
      <c r="R12" s="5">
        <v>742400</v>
      </c>
      <c r="S12" s="5">
        <f t="shared" si="7"/>
        <v>18107.317073170732</v>
      </c>
      <c r="T12" s="5">
        <v>19156</v>
      </c>
      <c r="U12" s="7">
        <f t="shared" si="8"/>
        <v>0.94525564173996302</v>
      </c>
      <c r="V12" s="6">
        <v>25</v>
      </c>
      <c r="W12" s="6">
        <v>57</v>
      </c>
      <c r="X12" s="6">
        <f t="shared" si="9"/>
        <v>0.3048780487804878</v>
      </c>
      <c r="Y12" s="6">
        <f t="shared" si="10"/>
        <v>1.3598414495206486</v>
      </c>
      <c r="AA12">
        <f t="shared" si="11"/>
        <v>0.95935501446877058</v>
      </c>
      <c r="AB12">
        <f t="shared" si="12"/>
        <v>0.55121449362641772</v>
      </c>
      <c r="AC12">
        <f t="shared" si="13"/>
        <v>2.561563165583542</v>
      </c>
    </row>
    <row r="13" spans="1:33" x14ac:dyDescent="0.3">
      <c r="A13">
        <v>2012</v>
      </c>
      <c r="B13" s="3">
        <v>550044</v>
      </c>
      <c r="C13" s="3">
        <f t="shared" si="14"/>
        <v>68755.5</v>
      </c>
      <c r="D13" s="3">
        <v>68756</v>
      </c>
      <c r="E13" s="7">
        <f t="shared" si="0"/>
        <v>0.99999272790738258</v>
      </c>
      <c r="F13" s="2">
        <v>12</v>
      </c>
      <c r="G13" s="2">
        <v>4</v>
      </c>
      <c r="H13" s="2">
        <f t="shared" si="1"/>
        <v>0.75</v>
      </c>
      <c r="I13" s="6">
        <f t="shared" si="2"/>
        <v>3.9999709116295303</v>
      </c>
      <c r="J13" s="3">
        <v>3043003</v>
      </c>
      <c r="K13" s="3">
        <f t="shared" si="3"/>
        <v>37567.938271604937</v>
      </c>
      <c r="L13" s="3">
        <v>37495</v>
      </c>
      <c r="M13" s="7">
        <f t="shared" si="4"/>
        <v>1.0019452799467912</v>
      </c>
      <c r="N13" s="6">
        <v>69</v>
      </c>
      <c r="O13" s="6">
        <v>93</v>
      </c>
      <c r="P13" s="6">
        <f t="shared" si="5"/>
        <v>0.42592592592592593</v>
      </c>
      <c r="Q13" s="6">
        <f t="shared" si="6"/>
        <v>1.745324036036346</v>
      </c>
      <c r="R13" s="5">
        <v>744960</v>
      </c>
      <c r="S13" s="5">
        <f t="shared" si="7"/>
        <v>18169.756097560974</v>
      </c>
      <c r="T13" s="5">
        <v>19156</v>
      </c>
      <c r="U13" s="7">
        <f t="shared" si="8"/>
        <v>0.94851514395285941</v>
      </c>
      <c r="V13" s="6">
        <v>41</v>
      </c>
      <c r="W13" s="6">
        <v>40</v>
      </c>
      <c r="X13" s="6">
        <f t="shared" si="9"/>
        <v>0.50617283950617287</v>
      </c>
      <c r="Y13" s="6">
        <f t="shared" si="10"/>
        <v>1.9207431665045402</v>
      </c>
      <c r="AA13">
        <f t="shared" si="11"/>
        <v>0.98348438393567772</v>
      </c>
      <c r="AB13">
        <f t="shared" si="12"/>
        <v>0.56069958847736634</v>
      </c>
      <c r="AC13">
        <f t="shared" si="13"/>
        <v>2.5553460380568054</v>
      </c>
    </row>
    <row r="14" spans="1:33" x14ac:dyDescent="0.3">
      <c r="A14">
        <v>2011</v>
      </c>
      <c r="B14" s="3">
        <v>550048</v>
      </c>
      <c r="C14" s="3">
        <f t="shared" si="14"/>
        <v>68756</v>
      </c>
      <c r="D14" s="3">
        <v>68756</v>
      </c>
      <c r="E14" s="7">
        <f t="shared" si="0"/>
        <v>1</v>
      </c>
      <c r="F14" s="2">
        <v>13</v>
      </c>
      <c r="G14" s="2">
        <v>3</v>
      </c>
      <c r="H14" s="2">
        <f t="shared" si="1"/>
        <v>0.8125</v>
      </c>
      <c r="I14" s="6">
        <f t="shared" si="2"/>
        <v>5.333333333333333</v>
      </c>
      <c r="J14" s="3">
        <v>3054001</v>
      </c>
      <c r="K14" s="3">
        <f t="shared" si="3"/>
        <v>37703.716049382718</v>
      </c>
      <c r="L14" s="3">
        <v>37402</v>
      </c>
      <c r="M14" s="7">
        <f t="shared" si="4"/>
        <v>1.0080668426657056</v>
      </c>
      <c r="N14" s="6">
        <v>90</v>
      </c>
      <c r="O14" s="6">
        <v>72</v>
      </c>
      <c r="P14" s="6">
        <f t="shared" si="5"/>
        <v>0.55555555555555558</v>
      </c>
      <c r="Q14" s="6">
        <f t="shared" si="6"/>
        <v>2.2681503959978375</v>
      </c>
      <c r="R14" s="5">
        <v>614592</v>
      </c>
      <c r="S14" s="5">
        <f t="shared" si="7"/>
        <v>14990.048780487805</v>
      </c>
      <c r="T14" s="5">
        <v>19156</v>
      </c>
      <c r="U14" s="7">
        <f t="shared" si="8"/>
        <v>0.78252499376110907</v>
      </c>
      <c r="V14" s="6">
        <v>39</v>
      </c>
      <c r="W14" s="6">
        <v>27</v>
      </c>
      <c r="X14" s="6">
        <f t="shared" si="9"/>
        <v>0.59090909090909094</v>
      </c>
      <c r="Y14" s="6">
        <f t="shared" si="10"/>
        <v>1.9128388736382667</v>
      </c>
      <c r="AA14">
        <f t="shared" si="11"/>
        <v>0.93019727880893821</v>
      </c>
      <c r="AB14">
        <f t="shared" si="12"/>
        <v>0.65298821548821551</v>
      </c>
      <c r="AC14">
        <f t="shared" si="13"/>
        <v>3.1714408676564787</v>
      </c>
    </row>
    <row r="15" spans="1:33" x14ac:dyDescent="0.3">
      <c r="A15">
        <v>2010</v>
      </c>
      <c r="B15" s="3">
        <v>550048</v>
      </c>
      <c r="C15" s="3">
        <f t="shared" si="14"/>
        <v>68756</v>
      </c>
      <c r="D15" s="3">
        <v>68756</v>
      </c>
      <c r="E15" s="7">
        <f t="shared" si="0"/>
        <v>1</v>
      </c>
      <c r="F15" s="2">
        <v>14</v>
      </c>
      <c r="G15" s="2">
        <v>2</v>
      </c>
      <c r="H15" s="2">
        <f t="shared" si="1"/>
        <v>0.875</v>
      </c>
      <c r="I15" s="6">
        <f t="shared" si="2"/>
        <v>8</v>
      </c>
      <c r="J15" s="3">
        <v>3046445</v>
      </c>
      <c r="K15" s="3">
        <f t="shared" si="3"/>
        <v>37610.432098765436</v>
      </c>
      <c r="L15" s="3">
        <v>37402</v>
      </c>
      <c r="M15" s="7">
        <f t="shared" si="4"/>
        <v>1.0055727527609604</v>
      </c>
      <c r="N15" s="6">
        <v>89</v>
      </c>
      <c r="O15" s="6">
        <v>73</v>
      </c>
      <c r="P15" s="6">
        <f t="shared" si="5"/>
        <v>0.54938271604938271</v>
      </c>
      <c r="Q15" s="6">
        <f t="shared" si="6"/>
        <v>2.2315450129763779</v>
      </c>
      <c r="R15" s="5">
        <v>763584</v>
      </c>
      <c r="S15" s="5">
        <f t="shared" si="7"/>
        <v>18624</v>
      </c>
      <c r="T15" s="5">
        <v>19156</v>
      </c>
      <c r="U15" s="7">
        <f t="shared" si="8"/>
        <v>0.97222802255168095</v>
      </c>
      <c r="V15" s="6">
        <v>56</v>
      </c>
      <c r="W15" s="6">
        <v>26</v>
      </c>
      <c r="X15" s="6">
        <f t="shared" si="9"/>
        <v>0.68292682926829273</v>
      </c>
      <c r="Y15" s="6">
        <f t="shared" si="10"/>
        <v>3.0662576095860712</v>
      </c>
      <c r="AA15">
        <f t="shared" si="11"/>
        <v>0.99260025843754718</v>
      </c>
      <c r="AB15">
        <f t="shared" si="12"/>
        <v>0.70243651510589178</v>
      </c>
      <c r="AC15">
        <f t="shared" si="13"/>
        <v>4.4326008741874832</v>
      </c>
    </row>
    <row r="16" spans="1:33" x14ac:dyDescent="0.3">
      <c r="A16">
        <v>2009</v>
      </c>
      <c r="B16" s="3">
        <v>550048</v>
      </c>
      <c r="C16" s="3">
        <f t="shared" si="14"/>
        <v>68756</v>
      </c>
      <c r="D16" s="3">
        <v>68756</v>
      </c>
      <c r="E16" s="7">
        <f t="shared" si="0"/>
        <v>1</v>
      </c>
      <c r="F16" s="2">
        <v>10</v>
      </c>
      <c r="G16" s="2">
        <v>6</v>
      </c>
      <c r="H16" s="2">
        <f t="shared" si="1"/>
        <v>0.625</v>
      </c>
      <c r="I16" s="6">
        <f t="shared" si="2"/>
        <v>2.6666666666666665</v>
      </c>
      <c r="J16" s="3">
        <v>3062699</v>
      </c>
      <c r="K16" s="3">
        <f t="shared" si="3"/>
        <v>37811.0987654321</v>
      </c>
      <c r="L16" s="3">
        <v>36658</v>
      </c>
      <c r="M16" s="7">
        <f t="shared" si="4"/>
        <v>1.0314555831041545</v>
      </c>
      <c r="N16" s="6">
        <v>95</v>
      </c>
      <c r="O16" s="6">
        <v>67</v>
      </c>
      <c r="P16" s="6">
        <f t="shared" si="5"/>
        <v>0.5864197530864198</v>
      </c>
      <c r="Q16" s="6">
        <f t="shared" si="6"/>
        <v>2.4939672307891501</v>
      </c>
      <c r="R16" s="5">
        <v>744961</v>
      </c>
      <c r="S16" s="5">
        <f t="shared" si="7"/>
        <v>18169.780487804877</v>
      </c>
      <c r="T16" s="5">
        <v>19156</v>
      </c>
      <c r="U16" s="7">
        <f t="shared" si="8"/>
        <v>0.94851641719591129</v>
      </c>
      <c r="V16" s="6">
        <v>50</v>
      </c>
      <c r="W16" s="6">
        <v>32</v>
      </c>
      <c r="X16" s="6">
        <f t="shared" si="9"/>
        <v>0.6097560975609756</v>
      </c>
      <c r="Y16" s="6">
        <f t="shared" si="10"/>
        <v>2.4305733190645227</v>
      </c>
      <c r="AA16">
        <f t="shared" si="11"/>
        <v>0.99332400010002198</v>
      </c>
      <c r="AB16">
        <f t="shared" si="12"/>
        <v>0.6070586168824651</v>
      </c>
      <c r="AC16">
        <f t="shared" si="13"/>
        <v>2.5304024055067793</v>
      </c>
    </row>
    <row r="17" spans="1:29" x14ac:dyDescent="0.3">
      <c r="A17">
        <v>2008</v>
      </c>
      <c r="B17" s="3">
        <v>550048</v>
      </c>
      <c r="C17" s="3">
        <f t="shared" si="14"/>
        <v>68756</v>
      </c>
      <c r="D17" s="3">
        <v>68756</v>
      </c>
      <c r="E17" s="7">
        <f t="shared" si="0"/>
        <v>1</v>
      </c>
      <c r="F17" s="2">
        <v>11</v>
      </c>
      <c r="G17" s="2">
        <v>5</v>
      </c>
      <c r="H17" s="2">
        <f t="shared" si="1"/>
        <v>0.6875</v>
      </c>
      <c r="I17" s="6">
        <f t="shared" si="2"/>
        <v>3.2</v>
      </c>
      <c r="J17" s="3">
        <v>3048250</v>
      </c>
      <c r="K17" s="3">
        <f t="shared" si="3"/>
        <v>37632.716049382718</v>
      </c>
      <c r="L17" s="3">
        <v>36108</v>
      </c>
      <c r="M17" s="7">
        <f t="shared" si="4"/>
        <v>1.0422265439620781</v>
      </c>
      <c r="N17" s="6">
        <v>95</v>
      </c>
      <c r="O17" s="6">
        <v>67</v>
      </c>
      <c r="P17" s="6">
        <f t="shared" si="5"/>
        <v>0.5864197530864198</v>
      </c>
      <c r="Q17" s="6">
        <f t="shared" si="6"/>
        <v>2.5200104495799507</v>
      </c>
      <c r="R17" s="5">
        <v>763584</v>
      </c>
      <c r="S17" s="5">
        <f t="shared" si="7"/>
        <v>18624</v>
      </c>
      <c r="T17" s="5">
        <v>19156</v>
      </c>
      <c r="U17" s="7">
        <f t="shared" si="8"/>
        <v>0.97222802255168095</v>
      </c>
      <c r="V17" s="6">
        <v>62</v>
      </c>
      <c r="W17" s="6">
        <v>20</v>
      </c>
      <c r="X17" s="6">
        <f t="shared" si="9"/>
        <v>0.75609756097560976</v>
      </c>
      <c r="Y17" s="6">
        <f t="shared" si="10"/>
        <v>3.9861348924618922</v>
      </c>
      <c r="AA17">
        <f t="shared" si="11"/>
        <v>1.0048181888379197</v>
      </c>
      <c r="AB17">
        <f t="shared" si="12"/>
        <v>0.67667243802067656</v>
      </c>
      <c r="AC17">
        <f t="shared" si="13"/>
        <v>3.2353817806806142</v>
      </c>
    </row>
    <row r="18" spans="1:29" x14ac:dyDescent="0.3">
      <c r="A18">
        <v>2007</v>
      </c>
      <c r="B18" s="3">
        <v>550048</v>
      </c>
      <c r="C18" s="3">
        <f t="shared" si="14"/>
        <v>68756</v>
      </c>
      <c r="D18" s="3">
        <v>68756</v>
      </c>
      <c r="E18" s="7">
        <f t="shared" si="0"/>
        <v>1</v>
      </c>
      <c r="F18" s="2">
        <v>16</v>
      </c>
      <c r="G18" s="2">
        <v>0</v>
      </c>
      <c r="H18" s="2">
        <f t="shared" si="1"/>
        <v>1</v>
      </c>
      <c r="I18" s="6">
        <v>10</v>
      </c>
      <c r="J18" s="3">
        <v>2970755</v>
      </c>
      <c r="K18" s="3">
        <f t="shared" si="3"/>
        <v>36675.98765432099</v>
      </c>
      <c r="L18" s="3">
        <v>36108</v>
      </c>
      <c r="M18" s="7">
        <f t="shared" si="4"/>
        <v>1.0157302441099201</v>
      </c>
      <c r="N18" s="6">
        <v>96</v>
      </c>
      <c r="O18" s="6">
        <v>66</v>
      </c>
      <c r="P18" s="6">
        <f t="shared" si="5"/>
        <v>0.59259259259259256</v>
      </c>
      <c r="Q18" s="6">
        <f t="shared" si="6"/>
        <v>2.4931560537243489</v>
      </c>
      <c r="R18" s="5">
        <v>763584</v>
      </c>
      <c r="S18" s="5">
        <f t="shared" si="7"/>
        <v>18624</v>
      </c>
      <c r="T18" s="5">
        <v>19156</v>
      </c>
      <c r="U18" s="7">
        <f t="shared" si="8"/>
        <v>0.97222802255168095</v>
      </c>
      <c r="V18" s="6">
        <v>66</v>
      </c>
      <c r="W18" s="6">
        <v>16</v>
      </c>
      <c r="X18" s="6">
        <f t="shared" si="9"/>
        <v>0.80487804878048785</v>
      </c>
      <c r="Y18" s="6">
        <f t="shared" si="10"/>
        <v>4.9826686155773654</v>
      </c>
      <c r="AA18">
        <f t="shared" si="11"/>
        <v>0.99598608888720042</v>
      </c>
      <c r="AB18">
        <f t="shared" si="12"/>
        <v>0.7991568804576934</v>
      </c>
      <c r="AC18">
        <f t="shared" si="13"/>
        <v>5.8252748897672388</v>
      </c>
    </row>
    <row r="19" spans="1:29" x14ac:dyDescent="0.3">
      <c r="A19">
        <v>2006</v>
      </c>
      <c r="B19" s="3">
        <v>550048</v>
      </c>
      <c r="C19" s="3">
        <f t="shared" si="14"/>
        <v>68756</v>
      </c>
      <c r="D19" s="3">
        <v>68756</v>
      </c>
      <c r="E19" s="7">
        <f t="shared" si="0"/>
        <v>1</v>
      </c>
      <c r="F19" s="2">
        <v>12</v>
      </c>
      <c r="G19" s="2">
        <v>4</v>
      </c>
      <c r="H19" s="2">
        <f t="shared" si="1"/>
        <v>0.75</v>
      </c>
      <c r="I19" s="6">
        <f t="shared" si="2"/>
        <v>4</v>
      </c>
      <c r="J19" s="3">
        <v>2930588</v>
      </c>
      <c r="K19" s="3">
        <f t="shared" si="3"/>
        <v>36180.0987654321</v>
      </c>
      <c r="L19" s="3">
        <v>36108</v>
      </c>
      <c r="M19" s="7">
        <f t="shared" si="4"/>
        <v>1.0019967532245513</v>
      </c>
      <c r="N19" s="6">
        <v>86</v>
      </c>
      <c r="O19" s="6">
        <v>76</v>
      </c>
      <c r="P19" s="6">
        <f t="shared" si="5"/>
        <v>0.53086419753086422</v>
      </c>
      <c r="Q19" s="6">
        <f t="shared" si="6"/>
        <v>2.1358351845049648</v>
      </c>
      <c r="R19" s="1">
        <v>690576</v>
      </c>
      <c r="S19" s="5">
        <f t="shared" si="7"/>
        <v>16843.317073170732</v>
      </c>
      <c r="T19" s="5">
        <v>19156</v>
      </c>
      <c r="U19" s="7">
        <f t="shared" si="8"/>
        <v>0.87927109381764113</v>
      </c>
      <c r="V19" s="6">
        <v>24</v>
      </c>
      <c r="W19" s="6">
        <v>58</v>
      </c>
      <c r="X19" s="6">
        <f t="shared" si="9"/>
        <v>0.29268292682926828</v>
      </c>
      <c r="Y19" s="6">
        <f t="shared" si="10"/>
        <v>1.2431074085008031</v>
      </c>
      <c r="AA19">
        <f t="shared" si="11"/>
        <v>0.96042261568073073</v>
      </c>
      <c r="AB19">
        <f t="shared" si="12"/>
        <v>0.52451570812004411</v>
      </c>
      <c r="AC19">
        <f t="shared" si="13"/>
        <v>2.4596475310019223</v>
      </c>
    </row>
    <row r="20" spans="1:29" x14ac:dyDescent="0.3">
      <c r="A20">
        <v>2005</v>
      </c>
      <c r="B20" s="3">
        <v>550048</v>
      </c>
      <c r="C20" s="3">
        <f t="shared" si="14"/>
        <v>68756</v>
      </c>
      <c r="D20" s="3">
        <v>68756</v>
      </c>
      <c r="E20" s="7">
        <f t="shared" si="0"/>
        <v>1</v>
      </c>
      <c r="F20" s="2">
        <v>10</v>
      </c>
      <c r="G20" s="2">
        <v>6</v>
      </c>
      <c r="H20" s="2">
        <f t="shared" si="1"/>
        <v>0.625</v>
      </c>
      <c r="I20" s="6">
        <f t="shared" si="2"/>
        <v>2.6666666666666665</v>
      </c>
      <c r="J20" s="3">
        <v>2847888</v>
      </c>
      <c r="K20" s="3">
        <f t="shared" si="3"/>
        <v>35159.111111111109</v>
      </c>
      <c r="L20" s="3">
        <v>35095</v>
      </c>
      <c r="M20" s="7">
        <f t="shared" si="4"/>
        <v>1.0018267876082378</v>
      </c>
      <c r="N20" s="6">
        <v>95</v>
      </c>
      <c r="O20" s="6">
        <v>67</v>
      </c>
      <c r="P20" s="6">
        <f t="shared" si="5"/>
        <v>0.5864197530864198</v>
      </c>
      <c r="Q20" s="6">
        <f t="shared" si="6"/>
        <v>2.4223274566049935</v>
      </c>
      <c r="R20" s="5">
        <v>692873</v>
      </c>
      <c r="S20" s="5">
        <f t="shared" si="7"/>
        <v>16899.341463414636</v>
      </c>
      <c r="T20" s="5">
        <v>19156</v>
      </c>
      <c r="U20" s="7">
        <f t="shared" si="8"/>
        <v>0.88219573310788446</v>
      </c>
      <c r="V20" s="6">
        <v>33</v>
      </c>
      <c r="W20" s="6">
        <v>49</v>
      </c>
      <c r="X20" s="6">
        <f t="shared" si="9"/>
        <v>0.40243902439024393</v>
      </c>
      <c r="Y20" s="6">
        <f t="shared" si="10"/>
        <v>1.4763275533642148</v>
      </c>
      <c r="AA20">
        <f t="shared" si="11"/>
        <v>0.96134084023870747</v>
      </c>
      <c r="AB20">
        <f t="shared" si="12"/>
        <v>0.53795292582555454</v>
      </c>
      <c r="AC20">
        <f t="shared" si="13"/>
        <v>2.1884405588786251</v>
      </c>
    </row>
    <row r="21" spans="1:29" x14ac:dyDescent="0.3">
      <c r="A21">
        <v>2004</v>
      </c>
      <c r="B21" s="3">
        <v>550048</v>
      </c>
      <c r="C21" s="3">
        <f t="shared" si="14"/>
        <v>68756</v>
      </c>
      <c r="D21" s="3">
        <v>68756</v>
      </c>
      <c r="E21" s="7">
        <f t="shared" si="0"/>
        <v>1</v>
      </c>
      <c r="F21" s="2">
        <v>14</v>
      </c>
      <c r="G21" s="2">
        <v>2</v>
      </c>
      <c r="H21" s="2">
        <f t="shared" si="1"/>
        <v>0.875</v>
      </c>
      <c r="I21" s="6">
        <f t="shared" si="2"/>
        <v>8</v>
      </c>
      <c r="J21" s="3">
        <v>2837294</v>
      </c>
      <c r="K21" s="3">
        <f t="shared" si="3"/>
        <v>35028.320987654319</v>
      </c>
      <c r="L21" s="3">
        <v>36298</v>
      </c>
      <c r="M21" s="7">
        <f t="shared" si="4"/>
        <v>0.96502068950505038</v>
      </c>
      <c r="N21" s="6">
        <v>98</v>
      </c>
      <c r="O21" s="6">
        <v>64</v>
      </c>
      <c r="P21" s="6">
        <f t="shared" si="5"/>
        <v>0.60493827160493829</v>
      </c>
      <c r="Q21" s="6">
        <f t="shared" si="6"/>
        <v>2.4427086203096589</v>
      </c>
      <c r="R21" s="5">
        <v>656081</v>
      </c>
      <c r="S21" s="5">
        <f t="shared" si="7"/>
        <v>16001.975609756097</v>
      </c>
      <c r="T21" s="5">
        <v>19156</v>
      </c>
      <c r="U21" s="7">
        <f t="shared" si="8"/>
        <v>0.83535057474191354</v>
      </c>
      <c r="V21" s="6">
        <v>45</v>
      </c>
      <c r="W21" s="6">
        <v>37</v>
      </c>
      <c r="X21" s="6">
        <f t="shared" si="9"/>
        <v>0.54878048780487809</v>
      </c>
      <c r="Y21" s="6">
        <f t="shared" si="10"/>
        <v>1.8513174899685652</v>
      </c>
      <c r="AA21">
        <f t="shared" si="11"/>
        <v>0.93345708808232131</v>
      </c>
      <c r="AB21">
        <f t="shared" si="12"/>
        <v>0.67623958646993876</v>
      </c>
      <c r="AC21">
        <f t="shared" si="13"/>
        <v>4.0980087034260748</v>
      </c>
    </row>
    <row r="22" spans="1:29" x14ac:dyDescent="0.3">
      <c r="A22">
        <v>2003</v>
      </c>
      <c r="B22" s="3">
        <v>547488</v>
      </c>
      <c r="C22" s="3">
        <f t="shared" si="14"/>
        <v>68436</v>
      </c>
      <c r="D22" s="3">
        <v>68756</v>
      </c>
      <c r="E22" s="7">
        <f t="shared" si="0"/>
        <v>0.99534586072488218</v>
      </c>
      <c r="F22" s="2">
        <v>14</v>
      </c>
      <c r="G22" s="2">
        <v>2</v>
      </c>
      <c r="H22" s="2">
        <f t="shared" si="1"/>
        <v>0.875</v>
      </c>
      <c r="I22" s="6">
        <f t="shared" si="2"/>
        <v>7.9627668857990574</v>
      </c>
      <c r="J22" s="3">
        <v>2724165</v>
      </c>
      <c r="K22" s="3">
        <f t="shared" si="3"/>
        <v>33631.666666666664</v>
      </c>
      <c r="L22" s="3">
        <v>33993</v>
      </c>
      <c r="M22" s="7">
        <f t="shared" si="4"/>
        <v>0.98937036056442984</v>
      </c>
      <c r="N22" s="6">
        <v>95</v>
      </c>
      <c r="O22" s="6">
        <v>67</v>
      </c>
      <c r="P22" s="6">
        <f t="shared" si="5"/>
        <v>0.5864197530864198</v>
      </c>
      <c r="Q22" s="6">
        <f t="shared" si="6"/>
        <v>2.3922089315139949</v>
      </c>
      <c r="R22" s="5">
        <v>664248</v>
      </c>
      <c r="S22" s="5">
        <f t="shared" si="7"/>
        <v>16201.170731707318</v>
      </c>
      <c r="T22" s="5">
        <v>19156</v>
      </c>
      <c r="U22" s="7">
        <f t="shared" si="8"/>
        <v>0.84574915074688439</v>
      </c>
      <c r="V22" s="6">
        <v>36</v>
      </c>
      <c r="W22" s="6">
        <v>46</v>
      </c>
      <c r="X22" s="6">
        <f t="shared" si="9"/>
        <v>0.43902439024390244</v>
      </c>
      <c r="Y22" s="6">
        <f t="shared" si="10"/>
        <v>1.5076397904618373</v>
      </c>
      <c r="AA22">
        <f t="shared" si="11"/>
        <v>0.94348845734539888</v>
      </c>
      <c r="AB22">
        <f t="shared" si="12"/>
        <v>0.63348138111010743</v>
      </c>
      <c r="AC22">
        <f t="shared" si="13"/>
        <v>3.9542052025916301</v>
      </c>
    </row>
    <row r="23" spans="1:29" x14ac:dyDescent="0.3">
      <c r="A23">
        <v>2002</v>
      </c>
      <c r="B23" s="3">
        <v>547488</v>
      </c>
      <c r="C23" s="3">
        <f t="shared" si="14"/>
        <v>68436</v>
      </c>
      <c r="D23" s="3">
        <v>68756</v>
      </c>
      <c r="E23" s="7">
        <f t="shared" si="0"/>
        <v>0.99534586072488218</v>
      </c>
      <c r="F23" s="2">
        <v>9</v>
      </c>
      <c r="G23" s="2">
        <v>7</v>
      </c>
      <c r="H23" s="2">
        <f t="shared" si="1"/>
        <v>0.5625</v>
      </c>
      <c r="I23" s="6">
        <f t="shared" si="2"/>
        <v>2.2750762530854449</v>
      </c>
      <c r="J23" s="3">
        <v>2650862</v>
      </c>
      <c r="K23" s="3">
        <f t="shared" si="3"/>
        <v>32726.691358024691</v>
      </c>
      <c r="L23" s="3">
        <v>33993</v>
      </c>
      <c r="M23" s="7">
        <f t="shared" si="4"/>
        <v>0.96274795863926954</v>
      </c>
      <c r="N23" s="6">
        <v>93</v>
      </c>
      <c r="O23" s="6">
        <v>69</v>
      </c>
      <c r="P23" s="6">
        <f t="shared" si="5"/>
        <v>0.57407407407407407</v>
      </c>
      <c r="Q23" s="6">
        <f t="shared" si="6"/>
        <v>2.2603647724574154</v>
      </c>
      <c r="R23" s="5">
        <v>709049</v>
      </c>
      <c r="S23" s="5">
        <f t="shared" si="7"/>
        <v>17293.878048780487</v>
      </c>
      <c r="T23" s="5">
        <v>19156</v>
      </c>
      <c r="U23" s="7">
        <f t="shared" si="8"/>
        <v>0.90279171271562364</v>
      </c>
      <c r="V23" s="6">
        <v>44</v>
      </c>
      <c r="W23" s="6">
        <v>38</v>
      </c>
      <c r="X23" s="6">
        <f t="shared" si="9"/>
        <v>0.53658536585365857</v>
      </c>
      <c r="Y23" s="6">
        <f t="shared" si="10"/>
        <v>1.9481294853337141</v>
      </c>
      <c r="AA23">
        <f t="shared" si="11"/>
        <v>0.95362851069325849</v>
      </c>
      <c r="AB23">
        <f t="shared" si="12"/>
        <v>0.55771981330924414</v>
      </c>
      <c r="AC23">
        <f t="shared" si="13"/>
        <v>2.1611901702921918</v>
      </c>
    </row>
    <row r="24" spans="1:29" x14ac:dyDescent="0.3">
      <c r="A24">
        <v>2001</v>
      </c>
      <c r="B24" s="3">
        <v>482336</v>
      </c>
      <c r="C24" s="3">
        <f t="shared" si="14"/>
        <v>60292</v>
      </c>
      <c r="D24" s="3">
        <v>60292</v>
      </c>
      <c r="E24" s="7">
        <f t="shared" si="0"/>
        <v>1</v>
      </c>
      <c r="F24" s="2">
        <v>11</v>
      </c>
      <c r="G24" s="2">
        <v>5</v>
      </c>
      <c r="H24" s="2">
        <f t="shared" si="1"/>
        <v>0.6875</v>
      </c>
      <c r="I24" s="6">
        <f t="shared" si="2"/>
        <v>3.2</v>
      </c>
      <c r="J24" s="3">
        <v>2625333</v>
      </c>
      <c r="K24" s="3">
        <f t="shared" si="3"/>
        <v>32411.518518518518</v>
      </c>
      <c r="L24" s="3">
        <v>33993</v>
      </c>
      <c r="M24" s="7">
        <f t="shared" si="4"/>
        <v>0.95347626036297228</v>
      </c>
      <c r="N24" s="6">
        <v>82</v>
      </c>
      <c r="O24" s="6">
        <v>79</v>
      </c>
      <c r="P24" s="6">
        <f t="shared" si="5"/>
        <v>0.50931677018633537</v>
      </c>
      <c r="Q24" s="6">
        <f t="shared" si="6"/>
        <v>1.9431604799802344</v>
      </c>
      <c r="R24" s="5">
        <v>659751</v>
      </c>
      <c r="S24" s="5">
        <f t="shared" si="7"/>
        <v>16091.487804878048</v>
      </c>
      <c r="T24" s="5">
        <v>19156</v>
      </c>
      <c r="U24" s="7">
        <f t="shared" si="8"/>
        <v>0.8400233767424331</v>
      </c>
      <c r="V24" s="6">
        <v>49</v>
      </c>
      <c r="W24" s="6">
        <v>33</v>
      </c>
      <c r="X24" s="6">
        <f t="shared" si="9"/>
        <v>0.59756097560975607</v>
      </c>
      <c r="Y24" s="6">
        <f t="shared" si="10"/>
        <v>2.087330814935743</v>
      </c>
      <c r="AA24">
        <f t="shared" si="11"/>
        <v>0.9311665457018018</v>
      </c>
      <c r="AB24">
        <f t="shared" si="12"/>
        <v>0.59812591526536385</v>
      </c>
      <c r="AC24">
        <f t="shared" si="13"/>
        <v>2.4101637649719927</v>
      </c>
    </row>
    <row r="25" spans="1:29" x14ac:dyDescent="0.3">
      <c r="A25">
        <v>2000</v>
      </c>
      <c r="B25" s="3">
        <v>482336</v>
      </c>
      <c r="C25" s="3">
        <f t="shared" si="14"/>
        <v>60292</v>
      </c>
      <c r="D25" s="3">
        <v>60292</v>
      </c>
      <c r="E25" s="7">
        <f t="shared" si="0"/>
        <v>1</v>
      </c>
      <c r="F25" s="2">
        <v>5</v>
      </c>
      <c r="G25" s="2">
        <v>11</v>
      </c>
      <c r="H25" s="2">
        <f>F25/(G25+F25)</f>
        <v>0.3125</v>
      </c>
      <c r="I25" s="6">
        <f t="shared" si="2"/>
        <v>1.4545454545454546</v>
      </c>
      <c r="J25" s="3">
        <v>2585895</v>
      </c>
      <c r="K25" s="3">
        <f t="shared" si="3"/>
        <v>31924.629629629631</v>
      </c>
      <c r="L25" s="3">
        <v>34218</v>
      </c>
      <c r="M25" s="7">
        <f t="shared" si="4"/>
        <v>0.93297766174614627</v>
      </c>
      <c r="N25" s="6">
        <v>85</v>
      </c>
      <c r="O25" s="6">
        <v>77</v>
      </c>
      <c r="P25" s="6">
        <f t="shared" si="5"/>
        <v>0.52469135802469136</v>
      </c>
      <c r="Q25" s="6">
        <f t="shared" si="6"/>
        <v>1.9628880675698142</v>
      </c>
      <c r="R25" s="5">
        <v>629201</v>
      </c>
      <c r="S25" s="5">
        <f t="shared" si="7"/>
        <v>15346.365853658537</v>
      </c>
      <c r="T25" s="5">
        <v>19156</v>
      </c>
      <c r="U25" s="7">
        <f t="shared" si="8"/>
        <v>0.80112580150650126</v>
      </c>
      <c r="V25" s="6">
        <v>36</v>
      </c>
      <c r="W25" s="6">
        <v>46</v>
      </c>
      <c r="X25" s="6">
        <f t="shared" si="9"/>
        <v>0.43902439024390244</v>
      </c>
      <c r="Y25" s="6">
        <f t="shared" si="10"/>
        <v>1.4280938200768065</v>
      </c>
      <c r="AA25">
        <f t="shared" si="11"/>
        <v>0.91136782108421588</v>
      </c>
      <c r="AB25">
        <f t="shared" si="12"/>
        <v>0.42540524942286462</v>
      </c>
      <c r="AC25">
        <f t="shared" si="13"/>
        <v>1.6151757807306917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774-6208-44FE-9164-25C1B0016150}">
  <dimension ref="A1:AG25"/>
  <sheetViews>
    <sheetView topLeftCell="X1" workbookViewId="0">
      <selection activeCell="AG2" sqref="AG2"/>
    </sheetView>
  </sheetViews>
  <sheetFormatPr defaultRowHeight="14.4" x14ac:dyDescent="0.3"/>
  <cols>
    <col min="2" max="2" width="18" bestFit="1" customWidth="1"/>
    <col min="3" max="3" width="21.109375" bestFit="1" customWidth="1"/>
    <col min="4" max="4" width="22.6640625" bestFit="1" customWidth="1"/>
    <col min="5" max="5" width="22.6640625" customWidth="1"/>
    <col min="6" max="6" width="12.5546875" bestFit="1" customWidth="1"/>
    <col min="7" max="7" width="14.33203125" bestFit="1" customWidth="1"/>
    <col min="8" max="9" width="14.33203125" customWidth="1"/>
    <col min="10" max="10" width="17.33203125" bestFit="1" customWidth="1"/>
    <col min="11" max="11" width="20.44140625" bestFit="1" customWidth="1"/>
    <col min="12" max="12" width="22.109375" bestFit="1" customWidth="1"/>
    <col min="13" max="13" width="22.109375" customWidth="1"/>
    <col min="14" max="14" width="11.88671875" bestFit="1" customWidth="1"/>
    <col min="15" max="15" width="13.5546875" bestFit="1" customWidth="1"/>
    <col min="16" max="17" width="13.5546875" customWidth="1"/>
    <col min="18" max="18" width="18.88671875" bestFit="1" customWidth="1"/>
    <col min="19" max="19" width="22.109375" bestFit="1" customWidth="1"/>
    <col min="20" max="20" width="21.88671875" bestFit="1" customWidth="1"/>
    <col min="21" max="21" width="21.88671875" customWidth="1"/>
    <col min="22" max="22" width="13.5546875" bestFit="1" customWidth="1"/>
    <col min="23" max="23" width="15.109375" bestFit="1" customWidth="1"/>
    <col min="24" max="24" width="15.109375" customWidth="1"/>
    <col min="25" max="25" width="13.109375" bestFit="1" customWidth="1"/>
    <col min="27" max="27" width="15.5546875" bestFit="1" customWidth="1"/>
    <col min="28" max="28" width="19.33203125" bestFit="1" customWidth="1"/>
    <col min="31" max="31" width="13.1093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515</v>
      </c>
      <c r="C1" t="s">
        <v>358</v>
      </c>
      <c r="D1" t="s">
        <v>298</v>
      </c>
      <c r="E1" t="s">
        <v>590</v>
      </c>
      <c r="F1" t="s">
        <v>147</v>
      </c>
      <c r="G1" t="s">
        <v>148</v>
      </c>
      <c r="H1" t="s">
        <v>244</v>
      </c>
      <c r="I1" t="s">
        <v>445</v>
      </c>
      <c r="J1" t="s">
        <v>516</v>
      </c>
      <c r="K1" t="s">
        <v>359</v>
      </c>
      <c r="L1" t="s">
        <v>299</v>
      </c>
      <c r="M1" t="s">
        <v>590</v>
      </c>
      <c r="N1" t="s">
        <v>149</v>
      </c>
      <c r="O1" t="s">
        <v>150</v>
      </c>
      <c r="P1" t="s">
        <v>245</v>
      </c>
      <c r="Q1" t="s">
        <v>446</v>
      </c>
      <c r="R1" t="s">
        <v>517</v>
      </c>
      <c r="S1" t="s">
        <v>360</v>
      </c>
      <c r="T1" t="s">
        <v>300</v>
      </c>
      <c r="U1" t="s">
        <v>590</v>
      </c>
      <c r="V1" t="s">
        <v>151</v>
      </c>
      <c r="W1" t="s">
        <v>152</v>
      </c>
      <c r="X1" t="s">
        <v>246</v>
      </c>
      <c r="Y1" t="s">
        <v>447</v>
      </c>
      <c r="AA1" t="s">
        <v>591</v>
      </c>
      <c r="AB1" t="s">
        <v>518</v>
      </c>
      <c r="AC1" t="s">
        <v>448</v>
      </c>
      <c r="AE1" t="s">
        <v>519</v>
      </c>
      <c r="AF1" t="s">
        <v>589</v>
      </c>
      <c r="AG1" t="s">
        <v>593</v>
      </c>
    </row>
    <row r="2" spans="1:33" x14ac:dyDescent="0.3">
      <c r="A2">
        <v>2023</v>
      </c>
      <c r="B2" s="3">
        <v>748755</v>
      </c>
      <c r="C2" s="3">
        <f>B2/8</f>
        <v>93594.375</v>
      </c>
      <c r="D2" s="3">
        <v>100000</v>
      </c>
      <c r="E2" s="7">
        <f>C2/D2</f>
        <v>0.93594374999999996</v>
      </c>
      <c r="F2" s="2">
        <v>12</v>
      </c>
      <c r="G2" s="2">
        <v>5</v>
      </c>
      <c r="H2" s="2">
        <f>F2/(G2+F2)</f>
        <v>0.70588235294117652</v>
      </c>
      <c r="I2" s="6">
        <f>((C2/D2)*(1/(1-H2)))</f>
        <v>3.18220875</v>
      </c>
      <c r="J2" s="3">
        <v>2533044</v>
      </c>
      <c r="K2" s="3">
        <f>J2/81</f>
        <v>31272.14814814815</v>
      </c>
      <c r="L2" s="3">
        <v>40300</v>
      </c>
      <c r="M2" s="7">
        <f>K2/L2</f>
        <v>0.7759838250160831</v>
      </c>
      <c r="N2" s="6">
        <v>90</v>
      </c>
      <c r="O2" s="6">
        <v>72</v>
      </c>
      <c r="P2" s="6">
        <f>N2/(O2+N2)</f>
        <v>0.55555555555555558</v>
      </c>
      <c r="Q2" s="6">
        <f>((K2/L2)*(1/(1-P2)))</f>
        <v>1.745963606286187</v>
      </c>
      <c r="R2" s="5">
        <v>828897</v>
      </c>
      <c r="S2" s="5">
        <f>R2/41</f>
        <v>20217</v>
      </c>
      <c r="T2" s="5">
        <v>21146</v>
      </c>
      <c r="U2" s="7">
        <f>S2/T2</f>
        <v>0.95606734134115201</v>
      </c>
      <c r="V2" s="2">
        <v>50</v>
      </c>
      <c r="W2" s="2">
        <v>32</v>
      </c>
      <c r="X2" s="2">
        <f>V2/(V2+W2)</f>
        <v>0.6097560975609756</v>
      </c>
      <c r="Y2" s="6">
        <f>((S2/T2)*(1/(1-X2)))</f>
        <v>2.449922562186702</v>
      </c>
      <c r="AA2">
        <f>(U2+M2+E2)/3</f>
        <v>0.88933163878574506</v>
      </c>
      <c r="AB2">
        <f>(X2+P2+H2)/3</f>
        <v>0.62373133535256919</v>
      </c>
      <c r="AC2">
        <f>(Y2+Q2+I2)/3</f>
        <v>2.4593649728242961</v>
      </c>
      <c r="AE2">
        <f>SUM(AC2:AC25)/21</f>
        <v>2.1965525794340213</v>
      </c>
      <c r="AF2">
        <f>SUM(AB2:AB25)/22</f>
        <v>0.59064940572176783</v>
      </c>
      <c r="AG2">
        <f>SUM(AA2:AA25)/22</f>
        <v>0.83738396803738258</v>
      </c>
    </row>
    <row r="3" spans="1:33" x14ac:dyDescent="0.3">
      <c r="A3">
        <v>2022</v>
      </c>
      <c r="B3" s="3">
        <v>841192</v>
      </c>
      <c r="C3" s="3">
        <f>B3/9</f>
        <v>93465.777777777781</v>
      </c>
      <c r="D3" s="3">
        <v>100000</v>
      </c>
      <c r="E3" s="7">
        <f t="shared" ref="E3:E25" si="0">C3/D3</f>
        <v>0.93465777777777781</v>
      </c>
      <c r="F3" s="2">
        <v>12</v>
      </c>
      <c r="G3" s="2">
        <v>5</v>
      </c>
      <c r="H3" s="2">
        <f t="shared" ref="H3:H25" si="1">F3/(G3+F3)</f>
        <v>0.70588235294117652</v>
      </c>
      <c r="I3" s="6">
        <f t="shared" ref="I3:I25" si="2">((C3/D3)*(1/(1-H3)))</f>
        <v>3.1778364444444449</v>
      </c>
      <c r="J3" s="3">
        <v>2011361</v>
      </c>
      <c r="K3" s="3">
        <f t="shared" ref="K3:K25" si="3">J3/81</f>
        <v>24831.617283950618</v>
      </c>
      <c r="L3" s="3">
        <v>40300</v>
      </c>
      <c r="M3" s="7">
        <f t="shared" ref="M3:M25" si="4">K3/L3</f>
        <v>0.6161691633734645</v>
      </c>
      <c r="N3" s="6">
        <v>68</v>
      </c>
      <c r="O3" s="6">
        <v>94</v>
      </c>
      <c r="P3" s="6">
        <f t="shared" ref="P3:P25" si="5">N3/(O3+N3)</f>
        <v>0.41975308641975306</v>
      </c>
      <c r="Q3" s="6">
        <f t="shared" ref="Q3:Q25" si="6">((K3/L3)*(1/(1-P3)))</f>
        <v>1.0619085581542687</v>
      </c>
      <c r="R3" s="5">
        <v>827282</v>
      </c>
      <c r="S3" s="5">
        <f t="shared" ref="S3:S25" si="7">R3/41</f>
        <v>20177.609756097561</v>
      </c>
      <c r="T3" s="5">
        <v>21146</v>
      </c>
      <c r="U3" s="7">
        <f t="shared" ref="U3:U25" si="8">S3/T3</f>
        <v>0.9542045661636982</v>
      </c>
      <c r="V3" s="2">
        <v>38</v>
      </c>
      <c r="W3" s="2">
        <v>44</v>
      </c>
      <c r="X3" s="2">
        <f t="shared" ref="X3:X25" si="9">V3/(V3+W3)</f>
        <v>0.46341463414634149</v>
      </c>
      <c r="Y3" s="6">
        <f t="shared" ref="Y3:Y25" si="10">((S3/T3)*(1/(1-X3)))</f>
        <v>1.7782903278505284</v>
      </c>
      <c r="AA3">
        <f t="shared" ref="AA3:AA25" si="11">(U3+M3+E3)/3</f>
        <v>0.83501050243831354</v>
      </c>
      <c r="AB3">
        <f t="shared" ref="AB3:AB24" si="12">(X3+P3+H3)/3</f>
        <v>0.52968335783575704</v>
      </c>
      <c r="AC3">
        <f t="shared" ref="AC3:AC25" si="13">(Y3+Q3+I3)/3</f>
        <v>2.0060117768164143</v>
      </c>
    </row>
    <row r="4" spans="1:33" x14ac:dyDescent="0.3">
      <c r="A4">
        <v>2021</v>
      </c>
      <c r="B4" s="3">
        <v>747368</v>
      </c>
      <c r="C4" s="3">
        <f>B4/8</f>
        <v>93421</v>
      </c>
      <c r="D4" s="3">
        <v>100000</v>
      </c>
      <c r="E4" s="7">
        <f t="shared" si="0"/>
        <v>0.93420999999999998</v>
      </c>
      <c r="F4" s="2">
        <v>12</v>
      </c>
      <c r="G4" s="2">
        <v>5</v>
      </c>
      <c r="H4" s="2">
        <f t="shared" si="1"/>
        <v>0.70588235294117652</v>
      </c>
      <c r="I4" s="6">
        <f t="shared" si="2"/>
        <v>3.1763140000000001</v>
      </c>
      <c r="J4" s="3">
        <v>2110258</v>
      </c>
      <c r="K4" s="3">
        <f t="shared" si="3"/>
        <v>26052.567901234568</v>
      </c>
      <c r="L4" s="3">
        <v>40300</v>
      </c>
      <c r="M4" s="7">
        <f t="shared" si="4"/>
        <v>0.64646570474527465</v>
      </c>
      <c r="N4" s="6">
        <v>60</v>
      </c>
      <c r="O4" s="6">
        <v>102</v>
      </c>
      <c r="P4" s="6">
        <f t="shared" si="5"/>
        <v>0.37037037037037035</v>
      </c>
      <c r="Q4" s="6">
        <f t="shared" si="6"/>
        <v>1.0267396487130831</v>
      </c>
      <c r="R4" s="5">
        <v>809315</v>
      </c>
      <c r="S4" s="5">
        <f t="shared" si="7"/>
        <v>19739.390243902439</v>
      </c>
      <c r="T4" s="5">
        <v>21146</v>
      </c>
      <c r="U4" s="7">
        <f t="shared" si="8"/>
        <v>0.93348104813687882</v>
      </c>
      <c r="V4" s="2">
        <v>52</v>
      </c>
      <c r="W4" s="2">
        <v>30</v>
      </c>
      <c r="X4" s="2">
        <f t="shared" si="9"/>
        <v>0.63414634146341464</v>
      </c>
      <c r="Y4" s="6">
        <f t="shared" si="10"/>
        <v>2.5515148649074688</v>
      </c>
      <c r="AA4">
        <f t="shared" si="11"/>
        <v>0.83805225096071789</v>
      </c>
      <c r="AB4">
        <f t="shared" si="12"/>
        <v>0.57013302159165391</v>
      </c>
      <c r="AC4">
        <f t="shared" si="13"/>
        <v>2.2515228378735173</v>
      </c>
    </row>
    <row r="5" spans="1:33" x14ac:dyDescent="0.3">
      <c r="A5">
        <v>2020</v>
      </c>
      <c r="B5" t="s">
        <v>44</v>
      </c>
      <c r="C5" t="s">
        <v>44</v>
      </c>
      <c r="D5" s="3">
        <v>100000</v>
      </c>
      <c r="E5" s="7" t="s">
        <v>44</v>
      </c>
      <c r="F5" s="2">
        <v>6</v>
      </c>
      <c r="G5" s="2">
        <v>10</v>
      </c>
      <c r="H5" s="2">
        <f t="shared" si="1"/>
        <v>0.375</v>
      </c>
      <c r="I5" s="6" t="s">
        <v>44</v>
      </c>
      <c r="J5" s="2" t="s">
        <v>44</v>
      </c>
      <c r="K5" s="3" t="s">
        <v>44</v>
      </c>
      <c r="L5" s="3">
        <v>40300</v>
      </c>
      <c r="M5" s="7" t="s">
        <v>44</v>
      </c>
      <c r="N5" s="6">
        <v>22</v>
      </c>
      <c r="O5" s="6">
        <v>38</v>
      </c>
      <c r="P5" s="6">
        <f t="shared" si="5"/>
        <v>0.36666666666666664</v>
      </c>
      <c r="Q5" s="6" t="s">
        <v>44</v>
      </c>
      <c r="R5" t="s">
        <v>44</v>
      </c>
      <c r="S5" s="5" t="s">
        <v>44</v>
      </c>
      <c r="T5" s="5">
        <v>21146</v>
      </c>
      <c r="U5" s="7" t="s">
        <v>44</v>
      </c>
      <c r="V5" s="2">
        <v>42</v>
      </c>
      <c r="W5" s="2">
        <v>30</v>
      </c>
      <c r="X5" s="2">
        <f t="shared" si="9"/>
        <v>0.58333333333333337</v>
      </c>
      <c r="Y5" s="6" t="s">
        <v>44</v>
      </c>
      <c r="AA5" t="s">
        <v>44</v>
      </c>
      <c r="AB5">
        <f t="shared" si="12"/>
        <v>0.44166666666666665</v>
      </c>
      <c r="AC5" t="s">
        <v>44</v>
      </c>
    </row>
    <row r="6" spans="1:33" x14ac:dyDescent="0.3">
      <c r="A6">
        <v>2019</v>
      </c>
      <c r="B6" s="3">
        <v>727432</v>
      </c>
      <c r="C6" s="3">
        <f>B6/8</f>
        <v>90929</v>
      </c>
      <c r="D6" s="3">
        <v>100000</v>
      </c>
      <c r="E6" s="7">
        <f t="shared" si="0"/>
        <v>0.90929000000000004</v>
      </c>
      <c r="F6" s="2">
        <v>8</v>
      </c>
      <c r="G6" s="2">
        <v>8</v>
      </c>
      <c r="H6" s="2">
        <f t="shared" si="1"/>
        <v>0.5</v>
      </c>
      <c r="I6" s="6">
        <f t="shared" si="2"/>
        <v>1.8185800000000001</v>
      </c>
      <c r="J6" s="3">
        <v>2132994</v>
      </c>
      <c r="K6" s="3">
        <f t="shared" si="3"/>
        <v>26333.259259259259</v>
      </c>
      <c r="L6" s="3">
        <v>48114</v>
      </c>
      <c r="M6" s="7">
        <f t="shared" si="4"/>
        <v>0.54730970734628714</v>
      </c>
      <c r="N6" s="6">
        <v>78</v>
      </c>
      <c r="O6" s="6">
        <v>84</v>
      </c>
      <c r="P6" s="6">
        <f t="shared" si="5"/>
        <v>0.48148148148148145</v>
      </c>
      <c r="Q6" s="6">
        <f t="shared" si="6"/>
        <v>1.0555258641678393</v>
      </c>
      <c r="R6" t="s">
        <v>44</v>
      </c>
      <c r="S6" s="5" t="s">
        <v>44</v>
      </c>
      <c r="T6" s="5">
        <v>21146</v>
      </c>
      <c r="U6" s="7" t="s">
        <v>44</v>
      </c>
      <c r="V6" s="2">
        <v>43</v>
      </c>
      <c r="W6" s="2">
        <v>32</v>
      </c>
      <c r="X6" s="2">
        <f t="shared" si="9"/>
        <v>0.57333333333333336</v>
      </c>
      <c r="Y6" s="6" t="s">
        <v>44</v>
      </c>
      <c r="AA6" t="s">
        <v>44</v>
      </c>
      <c r="AB6">
        <f t="shared" si="12"/>
        <v>0.51827160493827162</v>
      </c>
      <c r="AC6" t="s">
        <v>44</v>
      </c>
    </row>
    <row r="7" spans="1:33" x14ac:dyDescent="0.3">
      <c r="A7">
        <v>2018</v>
      </c>
      <c r="B7" s="3">
        <v>732958</v>
      </c>
      <c r="C7" s="3">
        <f t="shared" ref="C7:C25" si="14">B7/8</f>
        <v>91619.75</v>
      </c>
      <c r="D7" s="3">
        <v>100000</v>
      </c>
      <c r="E7" s="7">
        <f t="shared" si="0"/>
        <v>0.9161975</v>
      </c>
      <c r="F7" s="2">
        <v>10</v>
      </c>
      <c r="G7" s="2">
        <v>6</v>
      </c>
      <c r="H7" s="2">
        <f t="shared" si="1"/>
        <v>0.625</v>
      </c>
      <c r="I7" s="6">
        <f t="shared" si="2"/>
        <v>2.4431933333333333</v>
      </c>
      <c r="J7" s="3">
        <v>2107107</v>
      </c>
      <c r="K7" s="3">
        <f t="shared" si="3"/>
        <v>26013.666666666668</v>
      </c>
      <c r="L7" s="3">
        <v>48114</v>
      </c>
      <c r="M7" s="7">
        <f t="shared" si="4"/>
        <v>0.54066730404178964</v>
      </c>
      <c r="N7" s="6">
        <v>67</v>
      </c>
      <c r="O7" s="6">
        <v>95</v>
      </c>
      <c r="P7" s="6">
        <f t="shared" si="5"/>
        <v>0.41358024691358025</v>
      </c>
      <c r="Q7" s="6">
        <f t="shared" si="6"/>
        <v>0.92198003426073616</v>
      </c>
      <c r="R7" s="5">
        <v>820569</v>
      </c>
      <c r="S7" s="5">
        <f t="shared" si="7"/>
        <v>20013.878048780487</v>
      </c>
      <c r="T7" s="5">
        <v>21146</v>
      </c>
      <c r="U7" s="7">
        <f t="shared" si="8"/>
        <v>0.94646164989976767</v>
      </c>
      <c r="V7" s="2">
        <v>33</v>
      </c>
      <c r="W7" s="2">
        <v>49</v>
      </c>
      <c r="X7" s="2">
        <f t="shared" si="9"/>
        <v>0.40243902439024393</v>
      </c>
      <c r="Y7" s="6">
        <f t="shared" si="10"/>
        <v>1.5838745977914479</v>
      </c>
      <c r="AA7">
        <f t="shared" si="11"/>
        <v>0.80110881798051903</v>
      </c>
      <c r="AB7">
        <f t="shared" si="12"/>
        <v>0.48033975710127469</v>
      </c>
      <c r="AC7">
        <f t="shared" si="13"/>
        <v>1.6496826551285058</v>
      </c>
    </row>
    <row r="8" spans="1:33" x14ac:dyDescent="0.3">
      <c r="A8">
        <v>2017</v>
      </c>
      <c r="B8" s="3">
        <v>741775</v>
      </c>
      <c r="C8" s="3">
        <f t="shared" si="14"/>
        <v>92721.875</v>
      </c>
      <c r="D8" s="3">
        <v>100000</v>
      </c>
      <c r="E8" s="7">
        <f t="shared" si="0"/>
        <v>0.92721874999999998</v>
      </c>
      <c r="F8" s="2">
        <v>9</v>
      </c>
      <c r="G8" s="2">
        <v>7</v>
      </c>
      <c r="H8" s="2">
        <f t="shared" si="1"/>
        <v>0.5625</v>
      </c>
      <c r="I8" s="6">
        <f t="shared" si="2"/>
        <v>2.1193571428571425</v>
      </c>
      <c r="J8" s="3">
        <v>2507760</v>
      </c>
      <c r="K8" s="3">
        <f t="shared" si="3"/>
        <v>30960</v>
      </c>
      <c r="L8" s="3">
        <v>48114</v>
      </c>
      <c r="M8" s="7">
        <f t="shared" si="4"/>
        <v>0.64347175458286565</v>
      </c>
      <c r="N8" s="6">
        <v>78</v>
      </c>
      <c r="O8" s="6">
        <v>84</v>
      </c>
      <c r="P8" s="6">
        <f t="shared" si="5"/>
        <v>0.48148148148148145</v>
      </c>
      <c r="Q8" s="6">
        <f t="shared" si="6"/>
        <v>1.2409812409812406</v>
      </c>
      <c r="R8" s="5">
        <v>811453</v>
      </c>
      <c r="S8" s="5">
        <f t="shared" si="7"/>
        <v>19791.536585365855</v>
      </c>
      <c r="T8" s="5">
        <v>21146</v>
      </c>
      <c r="U8" s="7">
        <f t="shared" si="8"/>
        <v>0.93594706258232552</v>
      </c>
      <c r="V8" s="2">
        <v>24</v>
      </c>
      <c r="W8" s="2">
        <v>58</v>
      </c>
      <c r="X8" s="2">
        <f t="shared" si="9"/>
        <v>0.29268292682926828</v>
      </c>
      <c r="Y8" s="6">
        <f t="shared" si="10"/>
        <v>1.3232355022715638</v>
      </c>
      <c r="AA8">
        <f t="shared" si="11"/>
        <v>0.83554585572173024</v>
      </c>
      <c r="AB8">
        <f t="shared" si="12"/>
        <v>0.44555480277024989</v>
      </c>
      <c r="AC8">
        <f t="shared" si="13"/>
        <v>1.5611912953699825</v>
      </c>
    </row>
    <row r="9" spans="1:33" x14ac:dyDescent="0.3">
      <c r="A9">
        <v>2016</v>
      </c>
      <c r="B9" s="3">
        <v>740318</v>
      </c>
      <c r="C9" s="3">
        <f t="shared" si="14"/>
        <v>92539.75</v>
      </c>
      <c r="D9" s="3">
        <v>100000</v>
      </c>
      <c r="E9" s="7">
        <f t="shared" si="0"/>
        <v>0.92539749999999998</v>
      </c>
      <c r="F9" s="2">
        <v>13</v>
      </c>
      <c r="G9" s="2">
        <v>3</v>
      </c>
      <c r="H9" s="2">
        <f t="shared" si="1"/>
        <v>0.8125</v>
      </c>
      <c r="I9" s="6">
        <f t="shared" si="2"/>
        <v>4.9354533333333332</v>
      </c>
      <c r="J9" s="3">
        <v>2710402</v>
      </c>
      <c r="K9" s="3">
        <f t="shared" si="3"/>
        <v>33461.753086419754</v>
      </c>
      <c r="L9" s="3">
        <v>48114</v>
      </c>
      <c r="M9" s="7">
        <f t="shared" si="4"/>
        <v>0.69546811918401619</v>
      </c>
      <c r="N9" s="6">
        <v>95</v>
      </c>
      <c r="O9" s="6">
        <v>67</v>
      </c>
      <c r="P9" s="6">
        <f t="shared" si="5"/>
        <v>0.5864197530864198</v>
      </c>
      <c r="Q9" s="6">
        <f t="shared" si="6"/>
        <v>1.6815796314598603</v>
      </c>
      <c r="R9" s="5">
        <v>811366</v>
      </c>
      <c r="S9" s="5">
        <f t="shared" si="7"/>
        <v>19789.414634146342</v>
      </c>
      <c r="T9" s="5">
        <v>21146</v>
      </c>
      <c r="U9" s="7">
        <f t="shared" si="8"/>
        <v>0.9358467149411871</v>
      </c>
      <c r="V9" s="2">
        <v>33</v>
      </c>
      <c r="W9" s="2">
        <v>49</v>
      </c>
      <c r="X9" s="2">
        <f t="shared" si="9"/>
        <v>0.40243902439024393</v>
      </c>
      <c r="Y9" s="6">
        <f t="shared" si="10"/>
        <v>1.5661108290852519</v>
      </c>
      <c r="AA9">
        <f t="shared" si="11"/>
        <v>0.85223744470840102</v>
      </c>
      <c r="AB9">
        <f t="shared" si="12"/>
        <v>0.60045292582555454</v>
      </c>
      <c r="AC9">
        <f t="shared" si="13"/>
        <v>2.7277145979594817</v>
      </c>
    </row>
    <row r="10" spans="1:33" x14ac:dyDescent="0.3">
      <c r="A10">
        <v>2015</v>
      </c>
      <c r="B10" s="3">
        <v>731672</v>
      </c>
      <c r="C10" s="3">
        <f t="shared" si="14"/>
        <v>91459</v>
      </c>
      <c r="D10" s="3">
        <v>100000</v>
      </c>
      <c r="E10" s="7">
        <f t="shared" si="0"/>
        <v>0.91459000000000001</v>
      </c>
      <c r="F10" s="2">
        <v>4</v>
      </c>
      <c r="G10" s="2">
        <v>12</v>
      </c>
      <c r="H10" s="2">
        <f t="shared" si="1"/>
        <v>0.25</v>
      </c>
      <c r="I10" s="6">
        <f t="shared" si="2"/>
        <v>1.2194533333333333</v>
      </c>
      <c r="J10" s="3">
        <v>2491875</v>
      </c>
      <c r="K10" s="3">
        <f t="shared" si="3"/>
        <v>30763.888888888891</v>
      </c>
      <c r="L10" s="3">
        <v>48114</v>
      </c>
      <c r="M10" s="7">
        <f t="shared" si="4"/>
        <v>0.63939578685806397</v>
      </c>
      <c r="N10" s="6">
        <v>88</v>
      </c>
      <c r="O10" s="6">
        <v>74</v>
      </c>
      <c r="P10" s="6">
        <f t="shared" si="5"/>
        <v>0.54320987654320985</v>
      </c>
      <c r="Q10" s="6">
        <f t="shared" si="6"/>
        <v>1.3997583442027886</v>
      </c>
      <c r="R10" s="5">
        <v>825901</v>
      </c>
      <c r="S10" s="5">
        <f t="shared" si="7"/>
        <v>20143.926829268294</v>
      </c>
      <c r="T10" s="5">
        <v>21146</v>
      </c>
      <c r="U10" s="7">
        <f t="shared" si="8"/>
        <v>0.95261169153827174</v>
      </c>
      <c r="V10" s="2">
        <v>42</v>
      </c>
      <c r="W10" s="2">
        <v>40</v>
      </c>
      <c r="X10" s="2">
        <f t="shared" si="9"/>
        <v>0.51219512195121952</v>
      </c>
      <c r="Y10" s="6">
        <f t="shared" si="10"/>
        <v>1.9528539676534573</v>
      </c>
      <c r="AA10">
        <f t="shared" si="11"/>
        <v>0.8355324927987785</v>
      </c>
      <c r="AB10">
        <f t="shared" si="12"/>
        <v>0.4351349994981431</v>
      </c>
      <c r="AC10">
        <f t="shared" si="13"/>
        <v>1.5240218817298599</v>
      </c>
    </row>
    <row r="11" spans="1:33" x14ac:dyDescent="0.3">
      <c r="A11">
        <v>2014</v>
      </c>
      <c r="B11" s="3">
        <v>720558</v>
      </c>
      <c r="C11" s="3">
        <f t="shared" si="14"/>
        <v>90069.75</v>
      </c>
      <c r="D11" s="3">
        <v>100000</v>
      </c>
      <c r="E11" s="7">
        <f t="shared" si="0"/>
        <v>0.90069750000000004</v>
      </c>
      <c r="F11" s="2">
        <v>12</v>
      </c>
      <c r="G11" s="2">
        <v>4</v>
      </c>
      <c r="H11" s="2">
        <f t="shared" si="1"/>
        <v>0.75</v>
      </c>
      <c r="I11" s="6">
        <f t="shared" si="2"/>
        <v>3.6027900000000002</v>
      </c>
      <c r="J11" s="3">
        <v>2718733</v>
      </c>
      <c r="K11" s="3">
        <f t="shared" si="3"/>
        <v>33564.604938271608</v>
      </c>
      <c r="L11" s="3">
        <v>48114</v>
      </c>
      <c r="M11" s="7">
        <f t="shared" si="4"/>
        <v>0.69760578913147131</v>
      </c>
      <c r="N11" s="6">
        <v>67</v>
      </c>
      <c r="O11" s="6">
        <v>95</v>
      </c>
      <c r="P11" s="6">
        <f t="shared" si="5"/>
        <v>0.41358024691358025</v>
      </c>
      <c r="Q11" s="6">
        <f t="shared" si="6"/>
        <v>1.1896014509399828</v>
      </c>
      <c r="R11" s="5">
        <v>827702</v>
      </c>
      <c r="S11" s="5">
        <f t="shared" si="7"/>
        <v>20187.853658536584</v>
      </c>
      <c r="T11" s="5">
        <v>21146</v>
      </c>
      <c r="U11" s="7">
        <f t="shared" si="8"/>
        <v>0.95468900305195237</v>
      </c>
      <c r="V11" s="2">
        <v>50</v>
      </c>
      <c r="W11" s="2">
        <v>32</v>
      </c>
      <c r="X11" s="2">
        <f t="shared" si="9"/>
        <v>0.6097560975609756</v>
      </c>
      <c r="Y11" s="6">
        <f t="shared" si="10"/>
        <v>2.4463905703206281</v>
      </c>
      <c r="AA11">
        <f t="shared" si="11"/>
        <v>0.85099743072780798</v>
      </c>
      <c r="AB11">
        <f t="shared" si="12"/>
        <v>0.59111211482485193</v>
      </c>
      <c r="AC11">
        <f t="shared" si="13"/>
        <v>2.4129273404202038</v>
      </c>
    </row>
    <row r="12" spans="1:33" x14ac:dyDescent="0.3">
      <c r="A12">
        <v>2013</v>
      </c>
      <c r="B12" s="3">
        <v>704345</v>
      </c>
      <c r="C12" s="3">
        <f t="shared" si="14"/>
        <v>88043.125</v>
      </c>
      <c r="D12" s="3">
        <v>100000</v>
      </c>
      <c r="E12" s="7">
        <f t="shared" si="0"/>
        <v>0.88043125</v>
      </c>
      <c r="F12" s="2">
        <v>8</v>
      </c>
      <c r="G12" s="2">
        <v>8</v>
      </c>
      <c r="H12" s="2">
        <f t="shared" si="1"/>
        <v>0.5</v>
      </c>
      <c r="I12" s="6">
        <f t="shared" si="2"/>
        <v>1.7608625</v>
      </c>
      <c r="J12" s="3">
        <v>3178273</v>
      </c>
      <c r="K12" s="3">
        <f t="shared" si="3"/>
        <v>39237.938271604937</v>
      </c>
      <c r="L12" s="3">
        <v>48114</v>
      </c>
      <c r="M12" s="7">
        <f t="shared" si="4"/>
        <v>0.81552018688125982</v>
      </c>
      <c r="N12" s="6">
        <v>91</v>
      </c>
      <c r="O12" s="6">
        <v>72</v>
      </c>
      <c r="P12" s="6">
        <f t="shared" si="5"/>
        <v>0.55828220858895705</v>
      </c>
      <c r="Q12" s="6">
        <f t="shared" si="6"/>
        <v>1.8462470897450742</v>
      </c>
      <c r="R12" s="5">
        <v>817982</v>
      </c>
      <c r="S12" s="5">
        <f t="shared" si="7"/>
        <v>19950.780487804877</v>
      </c>
      <c r="T12" s="5">
        <v>21146</v>
      </c>
      <c r="U12" s="7">
        <f t="shared" si="8"/>
        <v>0.94347774935235396</v>
      </c>
      <c r="V12" s="2">
        <v>49</v>
      </c>
      <c r="W12" s="2">
        <v>33</v>
      </c>
      <c r="X12" s="2">
        <f t="shared" si="9"/>
        <v>0.59756097560975607</v>
      </c>
      <c r="Y12" s="6">
        <f t="shared" si="10"/>
        <v>2.3443992559664553</v>
      </c>
      <c r="AA12">
        <f t="shared" si="11"/>
        <v>0.87980972874453789</v>
      </c>
      <c r="AB12">
        <f t="shared" si="12"/>
        <v>0.55194772806623771</v>
      </c>
      <c r="AC12">
        <f t="shared" si="13"/>
        <v>1.9838362819038433</v>
      </c>
    </row>
    <row r="13" spans="1:33" x14ac:dyDescent="0.3">
      <c r="A13">
        <v>2012</v>
      </c>
      <c r="B13" s="3">
        <v>708249</v>
      </c>
      <c r="C13" s="3">
        <f t="shared" si="14"/>
        <v>88531.125</v>
      </c>
      <c r="D13" s="3">
        <v>100000</v>
      </c>
      <c r="E13" s="7">
        <f t="shared" si="0"/>
        <v>0.88531124999999999</v>
      </c>
      <c r="F13" s="2">
        <v>8</v>
      </c>
      <c r="G13" s="2">
        <v>8</v>
      </c>
      <c r="H13" s="2">
        <f t="shared" si="1"/>
        <v>0.5</v>
      </c>
      <c r="I13" s="6">
        <f t="shared" si="2"/>
        <v>1.7706225</v>
      </c>
      <c r="J13" s="3">
        <v>3460280</v>
      </c>
      <c r="K13" s="3">
        <f t="shared" si="3"/>
        <v>42719.506172839509</v>
      </c>
      <c r="L13" s="3">
        <v>48194</v>
      </c>
      <c r="M13" s="7">
        <f t="shared" si="4"/>
        <v>0.88640714970410239</v>
      </c>
      <c r="N13" s="6">
        <v>93</v>
      </c>
      <c r="O13" s="6">
        <v>69</v>
      </c>
      <c r="P13" s="6">
        <f t="shared" si="5"/>
        <v>0.57407407407407407</v>
      </c>
      <c r="Q13" s="6">
        <f t="shared" si="6"/>
        <v>2.0811298297400662</v>
      </c>
      <c r="R13" s="5">
        <v>821490</v>
      </c>
      <c r="S13" s="5">
        <f t="shared" si="7"/>
        <v>20036.341463414636</v>
      </c>
      <c r="T13" s="5">
        <v>21146</v>
      </c>
      <c r="U13" s="7">
        <f t="shared" si="8"/>
        <v>0.94752395079043961</v>
      </c>
      <c r="V13" s="2">
        <v>41</v>
      </c>
      <c r="W13" s="2">
        <v>41</v>
      </c>
      <c r="X13" s="2">
        <f t="shared" si="9"/>
        <v>0.5</v>
      </c>
      <c r="Y13" s="6">
        <f t="shared" si="10"/>
        <v>1.8950479015808792</v>
      </c>
      <c r="AA13">
        <f t="shared" si="11"/>
        <v>0.90641411683151407</v>
      </c>
      <c r="AB13">
        <f t="shared" si="12"/>
        <v>0.52469135802469136</v>
      </c>
      <c r="AC13">
        <f t="shared" si="13"/>
        <v>1.9156000771069817</v>
      </c>
    </row>
    <row r="14" spans="1:33" x14ac:dyDescent="0.3">
      <c r="A14">
        <v>2011</v>
      </c>
      <c r="B14" s="3">
        <v>684096</v>
      </c>
      <c r="C14" s="3">
        <f t="shared" si="14"/>
        <v>85512</v>
      </c>
      <c r="D14" s="3">
        <v>100000</v>
      </c>
      <c r="E14" s="7">
        <f t="shared" si="0"/>
        <v>0.85511999999999999</v>
      </c>
      <c r="F14" s="2">
        <v>8</v>
      </c>
      <c r="G14" s="2">
        <v>8</v>
      </c>
      <c r="H14" s="2">
        <f t="shared" si="1"/>
        <v>0.5</v>
      </c>
      <c r="I14" s="6">
        <f t="shared" si="2"/>
        <v>1.71024</v>
      </c>
      <c r="J14" s="3">
        <v>2946949</v>
      </c>
      <c r="K14" s="3">
        <f t="shared" si="3"/>
        <v>36382.08641975309</v>
      </c>
      <c r="L14" s="3">
        <v>49170</v>
      </c>
      <c r="M14" s="7">
        <f t="shared" si="4"/>
        <v>0.73992447467466116</v>
      </c>
      <c r="N14" s="6">
        <v>96</v>
      </c>
      <c r="O14" s="6">
        <v>66</v>
      </c>
      <c r="P14" s="6">
        <f t="shared" si="5"/>
        <v>0.59259259259259256</v>
      </c>
      <c r="Q14" s="6">
        <f t="shared" si="6"/>
        <v>1.8161782560196225</v>
      </c>
      <c r="R14" s="5">
        <v>671050</v>
      </c>
      <c r="S14" s="5">
        <f t="shared" si="7"/>
        <v>16367.073170731708</v>
      </c>
      <c r="T14" s="5">
        <v>21146</v>
      </c>
      <c r="U14" s="7">
        <f t="shared" si="8"/>
        <v>0.77400327110241696</v>
      </c>
      <c r="V14" s="2">
        <v>36</v>
      </c>
      <c r="W14" s="2">
        <v>30</v>
      </c>
      <c r="X14" s="2">
        <f t="shared" si="9"/>
        <v>0.54545454545454541</v>
      </c>
      <c r="Y14" s="6">
        <f t="shared" si="10"/>
        <v>1.7028071964253171</v>
      </c>
      <c r="AA14">
        <f t="shared" si="11"/>
        <v>0.78968258192569263</v>
      </c>
      <c r="AB14">
        <f t="shared" si="12"/>
        <v>0.54601571268237936</v>
      </c>
      <c r="AC14">
        <f t="shared" si="13"/>
        <v>1.74307515081498</v>
      </c>
    </row>
    <row r="15" spans="1:33" x14ac:dyDescent="0.3">
      <c r="A15">
        <v>2010</v>
      </c>
      <c r="B15" s="3">
        <v>696377</v>
      </c>
      <c r="C15" s="3">
        <f t="shared" si="14"/>
        <v>87047.125</v>
      </c>
      <c r="D15" s="3">
        <v>100000</v>
      </c>
      <c r="E15" s="7">
        <f t="shared" si="0"/>
        <v>0.87047125000000003</v>
      </c>
      <c r="F15" s="2">
        <v>6</v>
      </c>
      <c r="G15" s="2">
        <v>10</v>
      </c>
      <c r="H15" s="2">
        <f t="shared" si="1"/>
        <v>0.375</v>
      </c>
      <c r="I15" s="6">
        <f t="shared" si="2"/>
        <v>1.392754</v>
      </c>
      <c r="J15" s="3">
        <v>2505171</v>
      </c>
      <c r="K15" s="3">
        <f t="shared" si="3"/>
        <v>30928.037037037036</v>
      </c>
      <c r="L15" s="3">
        <v>49170</v>
      </c>
      <c r="M15" s="7">
        <f t="shared" si="4"/>
        <v>0.62900217687689719</v>
      </c>
      <c r="N15" s="6">
        <v>90</v>
      </c>
      <c r="O15" s="6">
        <v>72</v>
      </c>
      <c r="P15" s="6">
        <f t="shared" si="5"/>
        <v>0.55555555555555558</v>
      </c>
      <c r="Q15" s="6">
        <f t="shared" si="6"/>
        <v>1.4152548979730186</v>
      </c>
      <c r="R15" s="5">
        <v>824162</v>
      </c>
      <c r="S15" s="5">
        <f t="shared" si="7"/>
        <v>20101.512195121952</v>
      </c>
      <c r="T15" s="5">
        <v>21146</v>
      </c>
      <c r="U15" s="7">
        <f t="shared" si="8"/>
        <v>0.95060589213666657</v>
      </c>
      <c r="V15" s="2">
        <v>57</v>
      </c>
      <c r="W15" s="2">
        <v>25</v>
      </c>
      <c r="X15" s="2">
        <f t="shared" si="9"/>
        <v>0.69512195121951215</v>
      </c>
      <c r="Y15" s="6">
        <f t="shared" si="10"/>
        <v>3.1179873262082656</v>
      </c>
      <c r="AA15">
        <f t="shared" si="11"/>
        <v>0.81669310633785452</v>
      </c>
      <c r="AB15">
        <f t="shared" si="12"/>
        <v>0.54189250225835595</v>
      </c>
      <c r="AC15">
        <f t="shared" si="13"/>
        <v>1.9753320747270948</v>
      </c>
    </row>
    <row r="16" spans="1:33" x14ac:dyDescent="0.3">
      <c r="A16">
        <v>2009</v>
      </c>
      <c r="B16" s="3">
        <v>718055</v>
      </c>
      <c r="C16" s="3">
        <f t="shared" si="14"/>
        <v>89756.875</v>
      </c>
      <c r="D16" s="3">
        <v>100000</v>
      </c>
      <c r="E16" s="7">
        <f t="shared" si="0"/>
        <v>0.89756875000000003</v>
      </c>
      <c r="F16" s="2">
        <v>11</v>
      </c>
      <c r="G16" s="2">
        <v>5</v>
      </c>
      <c r="H16" s="2">
        <f t="shared" si="1"/>
        <v>0.6875</v>
      </c>
      <c r="I16" s="6">
        <f t="shared" si="2"/>
        <v>2.8722200000000004</v>
      </c>
      <c r="J16" s="3">
        <v>2156016</v>
      </c>
      <c r="K16" s="3">
        <f t="shared" si="3"/>
        <v>26617.481481481482</v>
      </c>
      <c r="L16" s="3">
        <v>49170</v>
      </c>
      <c r="M16" s="7">
        <f t="shared" si="4"/>
        <v>0.54133580397562497</v>
      </c>
      <c r="N16" s="6">
        <v>87</v>
      </c>
      <c r="O16" s="6">
        <v>75</v>
      </c>
      <c r="P16" s="6">
        <f t="shared" si="5"/>
        <v>0.53703703703703709</v>
      </c>
      <c r="Q16" s="6">
        <f t="shared" si="6"/>
        <v>1.1692853365873501</v>
      </c>
      <c r="R16" s="5">
        <v>819770</v>
      </c>
      <c r="S16" s="5">
        <f t="shared" si="7"/>
        <v>19994.390243902439</v>
      </c>
      <c r="T16" s="5">
        <v>21146</v>
      </c>
      <c r="U16" s="7">
        <f t="shared" si="8"/>
        <v>0.94554006639092214</v>
      </c>
      <c r="V16" s="2">
        <v>55</v>
      </c>
      <c r="W16" s="2">
        <v>27</v>
      </c>
      <c r="X16" s="2">
        <f t="shared" si="9"/>
        <v>0.67073170731707321</v>
      </c>
      <c r="Y16" s="6">
        <f t="shared" si="10"/>
        <v>2.8716402016316898</v>
      </c>
      <c r="AA16">
        <f t="shared" si="11"/>
        <v>0.79481487345551571</v>
      </c>
      <c r="AB16">
        <f t="shared" si="12"/>
        <v>0.63175624811803677</v>
      </c>
      <c r="AC16">
        <f t="shared" si="13"/>
        <v>2.3043818460730132</v>
      </c>
    </row>
    <row r="17" spans="1:29" x14ac:dyDescent="0.3">
      <c r="A17">
        <v>2008</v>
      </c>
      <c r="B17" s="3">
        <v>506944</v>
      </c>
      <c r="C17" s="3">
        <f t="shared" si="14"/>
        <v>63368</v>
      </c>
      <c r="D17" s="3">
        <v>65675</v>
      </c>
      <c r="E17" s="7">
        <f t="shared" si="0"/>
        <v>0.96487247811191468</v>
      </c>
      <c r="F17" s="2">
        <v>9</v>
      </c>
      <c r="G17" s="2">
        <v>7</v>
      </c>
      <c r="H17" s="2">
        <f t="shared" si="1"/>
        <v>0.5625</v>
      </c>
      <c r="I17" s="6">
        <f t="shared" si="2"/>
        <v>2.2054228071129476</v>
      </c>
      <c r="J17" s="3">
        <v>1945677</v>
      </c>
      <c r="K17" s="3">
        <f t="shared" si="3"/>
        <v>24020.703703703704</v>
      </c>
      <c r="L17" s="3">
        <v>48991</v>
      </c>
      <c r="M17" s="7">
        <f t="shared" si="4"/>
        <v>0.49030849959591977</v>
      </c>
      <c r="N17" s="6">
        <v>79</v>
      </c>
      <c r="O17" s="6">
        <v>83</v>
      </c>
      <c r="P17" s="6">
        <f t="shared" si="5"/>
        <v>0.48765432098765432</v>
      </c>
      <c r="Q17" s="6">
        <f t="shared" si="6"/>
        <v>0.95698767391010842</v>
      </c>
      <c r="R17" s="5">
        <v>821723</v>
      </c>
      <c r="S17" s="5">
        <f t="shared" si="7"/>
        <v>20042.024390243903</v>
      </c>
      <c r="T17" s="5">
        <v>21146</v>
      </c>
      <c r="U17" s="7">
        <f t="shared" si="8"/>
        <v>0.94779269792130438</v>
      </c>
      <c r="V17" s="2">
        <v>50</v>
      </c>
      <c r="W17" s="2">
        <v>32</v>
      </c>
      <c r="X17" s="2">
        <f t="shared" si="9"/>
        <v>0.6097560975609756</v>
      </c>
      <c r="Y17" s="6">
        <f t="shared" si="10"/>
        <v>2.4287187884233425</v>
      </c>
      <c r="AA17">
        <f t="shared" si="11"/>
        <v>0.80099122520971289</v>
      </c>
      <c r="AB17">
        <f t="shared" si="12"/>
        <v>0.55330347284954329</v>
      </c>
      <c r="AC17">
        <f t="shared" si="13"/>
        <v>1.8637097564821328</v>
      </c>
    </row>
    <row r="18" spans="1:29" x14ac:dyDescent="0.3">
      <c r="A18">
        <v>2007</v>
      </c>
      <c r="B18" s="3">
        <v>508278</v>
      </c>
      <c r="C18" s="3">
        <f t="shared" si="14"/>
        <v>63534.75</v>
      </c>
      <c r="D18" s="3">
        <v>65675</v>
      </c>
      <c r="E18" s="7">
        <f t="shared" si="0"/>
        <v>0.96741149600304532</v>
      </c>
      <c r="F18" s="2">
        <v>13</v>
      </c>
      <c r="G18" s="2">
        <v>3</v>
      </c>
      <c r="H18" s="2">
        <f t="shared" si="1"/>
        <v>0.8125</v>
      </c>
      <c r="I18" s="6">
        <f t="shared" si="2"/>
        <v>5.1595279786829078</v>
      </c>
      <c r="J18" s="3">
        <v>2353862</v>
      </c>
      <c r="K18" s="3">
        <f t="shared" si="3"/>
        <v>29060.024691358023</v>
      </c>
      <c r="L18" s="3">
        <v>48991</v>
      </c>
      <c r="M18" s="7">
        <f t="shared" si="4"/>
        <v>0.59317067811144952</v>
      </c>
      <c r="N18" s="6">
        <v>75</v>
      </c>
      <c r="O18" s="6">
        <v>87</v>
      </c>
      <c r="P18" s="6">
        <f t="shared" si="5"/>
        <v>0.46296296296296297</v>
      </c>
      <c r="Q18" s="6">
        <f t="shared" si="6"/>
        <v>1.1045247109661476</v>
      </c>
      <c r="R18" s="5">
        <v>831738</v>
      </c>
      <c r="S18" s="5">
        <f t="shared" si="7"/>
        <v>20286.292682926829</v>
      </c>
      <c r="T18" s="5">
        <v>21146</v>
      </c>
      <c r="U18" s="7">
        <f t="shared" si="8"/>
        <v>0.95934421086384325</v>
      </c>
      <c r="V18" s="2">
        <v>51</v>
      </c>
      <c r="W18" s="2">
        <v>31</v>
      </c>
      <c r="X18" s="2">
        <f t="shared" si="9"/>
        <v>0.62195121951219512</v>
      </c>
      <c r="Y18" s="6">
        <f t="shared" si="10"/>
        <v>2.5376201706721013</v>
      </c>
      <c r="AA18">
        <f t="shared" si="11"/>
        <v>0.83997546165944603</v>
      </c>
      <c r="AB18">
        <f t="shared" si="12"/>
        <v>0.63247139415838605</v>
      </c>
      <c r="AC18">
        <f t="shared" si="13"/>
        <v>2.9338909534403856</v>
      </c>
    </row>
    <row r="19" spans="1:29" x14ac:dyDescent="0.3">
      <c r="A19">
        <v>2006</v>
      </c>
      <c r="B19" s="3">
        <v>506308</v>
      </c>
      <c r="C19" s="3">
        <f t="shared" si="14"/>
        <v>63288.5</v>
      </c>
      <c r="D19" s="3">
        <v>65675</v>
      </c>
      <c r="E19" s="7">
        <f t="shared" si="0"/>
        <v>0.9636619718309859</v>
      </c>
      <c r="F19" s="2">
        <v>9</v>
      </c>
      <c r="G19" s="2">
        <v>7</v>
      </c>
      <c r="H19" s="2">
        <f t="shared" si="1"/>
        <v>0.5625</v>
      </c>
      <c r="I19" s="6">
        <f t="shared" si="2"/>
        <v>2.2026559356136821</v>
      </c>
      <c r="J19" s="3">
        <v>2388757</v>
      </c>
      <c r="K19" s="3">
        <f t="shared" si="3"/>
        <v>29490.827160493827</v>
      </c>
      <c r="L19" s="3">
        <v>48991</v>
      </c>
      <c r="M19" s="7">
        <f t="shared" si="4"/>
        <v>0.60196418036973787</v>
      </c>
      <c r="N19" s="6">
        <v>80</v>
      </c>
      <c r="O19" s="6">
        <v>82</v>
      </c>
      <c r="P19" s="6">
        <f t="shared" si="5"/>
        <v>0.49382716049382713</v>
      </c>
      <c r="Q19" s="6">
        <f t="shared" si="6"/>
        <v>1.1892463075597259</v>
      </c>
      <c r="R19" s="1">
        <v>834411</v>
      </c>
      <c r="S19" s="5">
        <f t="shared" si="7"/>
        <v>20351.487804878048</v>
      </c>
      <c r="T19" s="5">
        <v>21146</v>
      </c>
      <c r="U19" s="7">
        <f t="shared" si="8"/>
        <v>0.9624273056312328</v>
      </c>
      <c r="V19" s="2">
        <v>67</v>
      </c>
      <c r="W19" s="2">
        <v>15</v>
      </c>
      <c r="X19" s="2">
        <f t="shared" si="9"/>
        <v>0.81707317073170727</v>
      </c>
      <c r="Y19" s="6">
        <f t="shared" si="10"/>
        <v>5.2612692707840711</v>
      </c>
      <c r="AA19">
        <f t="shared" si="11"/>
        <v>0.8426844859439856</v>
      </c>
      <c r="AB19">
        <f t="shared" si="12"/>
        <v>0.62446677707517806</v>
      </c>
      <c r="AC19">
        <f t="shared" si="13"/>
        <v>2.8843905046524934</v>
      </c>
    </row>
    <row r="20" spans="1:29" x14ac:dyDescent="0.3">
      <c r="A20">
        <v>2005</v>
      </c>
      <c r="B20" s="3">
        <v>505258</v>
      </c>
      <c r="C20" s="3">
        <f t="shared" si="14"/>
        <v>63157.25</v>
      </c>
      <c r="D20" s="3">
        <v>65675</v>
      </c>
      <c r="E20" s="7">
        <f t="shared" si="0"/>
        <v>0.9616634944803959</v>
      </c>
      <c r="F20" s="2">
        <v>9</v>
      </c>
      <c r="G20" s="2">
        <v>7</v>
      </c>
      <c r="H20" s="2">
        <f t="shared" si="1"/>
        <v>0.5625</v>
      </c>
      <c r="I20" s="6">
        <f t="shared" si="2"/>
        <v>2.198087987383762</v>
      </c>
      <c r="J20" s="3">
        <v>2525221</v>
      </c>
      <c r="K20" s="3">
        <f t="shared" si="3"/>
        <v>31175.567901234568</v>
      </c>
      <c r="L20" s="3">
        <v>49115</v>
      </c>
      <c r="M20" s="7">
        <f t="shared" si="4"/>
        <v>0.63474636875159463</v>
      </c>
      <c r="N20" s="6">
        <v>79</v>
      </c>
      <c r="O20" s="6">
        <v>83</v>
      </c>
      <c r="P20" s="6">
        <f t="shared" si="5"/>
        <v>0.48765432098765432</v>
      </c>
      <c r="Q20" s="6">
        <f t="shared" si="6"/>
        <v>1.2389025510573293</v>
      </c>
      <c r="R20" s="5">
        <v>824693</v>
      </c>
      <c r="S20" s="5">
        <f t="shared" si="7"/>
        <v>20114.463414634145</v>
      </c>
      <c r="T20" s="5">
        <v>21146</v>
      </c>
      <c r="U20" s="7">
        <f t="shared" si="8"/>
        <v>0.95121835877395933</v>
      </c>
      <c r="V20" s="2">
        <v>60</v>
      </c>
      <c r="W20" s="2">
        <v>22</v>
      </c>
      <c r="X20" s="2">
        <f t="shared" si="9"/>
        <v>0.73170731707317072</v>
      </c>
      <c r="Y20" s="6">
        <f t="shared" si="10"/>
        <v>3.5454502463393029</v>
      </c>
      <c r="AA20">
        <f t="shared" si="11"/>
        <v>0.84920940733531669</v>
      </c>
      <c r="AB20">
        <f t="shared" si="12"/>
        <v>0.59395387935360833</v>
      </c>
      <c r="AC20">
        <f t="shared" si="13"/>
        <v>2.3274802615934647</v>
      </c>
    </row>
    <row r="21" spans="1:29" x14ac:dyDescent="0.3">
      <c r="A21">
        <v>2004</v>
      </c>
      <c r="B21" s="3">
        <v>510892</v>
      </c>
      <c r="C21" s="3">
        <f t="shared" si="14"/>
        <v>63861.5</v>
      </c>
      <c r="D21" s="3">
        <v>65675</v>
      </c>
      <c r="E21" s="7">
        <f t="shared" si="0"/>
        <v>0.97238675295013322</v>
      </c>
      <c r="F21" s="2">
        <v>6</v>
      </c>
      <c r="G21" s="2">
        <v>10</v>
      </c>
      <c r="H21" s="2">
        <f t="shared" si="1"/>
        <v>0.375</v>
      </c>
      <c r="I21" s="6">
        <f t="shared" si="2"/>
        <v>1.5558188047202133</v>
      </c>
      <c r="J21" s="3">
        <v>2513685</v>
      </c>
      <c r="K21" s="3">
        <f t="shared" si="3"/>
        <v>31033.14814814815</v>
      </c>
      <c r="L21" s="3">
        <v>49115</v>
      </c>
      <c r="M21" s="7">
        <f t="shared" si="4"/>
        <v>0.63184664864396112</v>
      </c>
      <c r="N21" s="6">
        <v>89</v>
      </c>
      <c r="O21" s="6">
        <v>73</v>
      </c>
      <c r="P21" s="6">
        <f t="shared" si="5"/>
        <v>0.54938271604938271</v>
      </c>
      <c r="Q21" s="6">
        <f t="shared" si="6"/>
        <v>1.4021802339770095</v>
      </c>
      <c r="R21" s="5">
        <v>822533</v>
      </c>
      <c r="S21" s="5">
        <f t="shared" si="7"/>
        <v>20061.780487804877</v>
      </c>
      <c r="T21" s="5">
        <v>21146</v>
      </c>
      <c r="U21" s="7">
        <f t="shared" si="8"/>
        <v>0.94872696906293752</v>
      </c>
      <c r="V21" s="2">
        <v>58</v>
      </c>
      <c r="W21" s="2">
        <v>24</v>
      </c>
      <c r="X21" s="2">
        <f t="shared" si="9"/>
        <v>0.70731707317073167</v>
      </c>
      <c r="Y21" s="6">
        <f t="shared" si="10"/>
        <v>3.2414838109650361</v>
      </c>
      <c r="AA21">
        <f t="shared" si="11"/>
        <v>0.85098679021901058</v>
      </c>
      <c r="AB21">
        <f t="shared" si="12"/>
        <v>0.54389992974003809</v>
      </c>
      <c r="AC21">
        <f t="shared" si="13"/>
        <v>2.0664942832207531</v>
      </c>
    </row>
    <row r="22" spans="1:29" x14ac:dyDescent="0.3">
      <c r="A22">
        <v>2003</v>
      </c>
      <c r="B22" s="3">
        <v>511224</v>
      </c>
      <c r="C22" s="3">
        <f t="shared" si="14"/>
        <v>63903</v>
      </c>
      <c r="D22" s="3">
        <v>65675</v>
      </c>
      <c r="E22" s="7">
        <f t="shared" si="0"/>
        <v>0.97301865245527219</v>
      </c>
      <c r="F22" s="2">
        <v>10</v>
      </c>
      <c r="G22" s="2">
        <v>6</v>
      </c>
      <c r="H22" s="2">
        <f t="shared" si="1"/>
        <v>0.625</v>
      </c>
      <c r="I22" s="6">
        <f t="shared" si="2"/>
        <v>2.5947164065473922</v>
      </c>
      <c r="J22" s="3">
        <v>2094394</v>
      </c>
      <c r="K22" s="3">
        <f t="shared" si="3"/>
        <v>25856.716049382718</v>
      </c>
      <c r="L22" s="3">
        <v>49115</v>
      </c>
      <c r="M22" s="7">
        <f t="shared" si="4"/>
        <v>0.52645253078250465</v>
      </c>
      <c r="N22" s="6">
        <v>71</v>
      </c>
      <c r="O22" s="6">
        <v>91</v>
      </c>
      <c r="P22" s="6">
        <f t="shared" si="5"/>
        <v>0.43827160493827161</v>
      </c>
      <c r="Q22" s="6">
        <f t="shared" si="6"/>
        <v>0.93720120864577749</v>
      </c>
      <c r="R22" s="5">
        <v>825594</v>
      </c>
      <c r="S22" s="5">
        <f t="shared" si="7"/>
        <v>20136.439024390245</v>
      </c>
      <c r="T22" s="5">
        <v>21146</v>
      </c>
      <c r="U22" s="7">
        <f t="shared" si="8"/>
        <v>0.9522575912413811</v>
      </c>
      <c r="V22" s="2">
        <v>52</v>
      </c>
      <c r="W22" s="2">
        <v>30</v>
      </c>
      <c r="X22" s="2">
        <f t="shared" si="9"/>
        <v>0.63414634146341464</v>
      </c>
      <c r="Y22" s="6">
        <f t="shared" si="10"/>
        <v>2.6028374160597751</v>
      </c>
      <c r="AA22">
        <f t="shared" si="11"/>
        <v>0.81724292482638594</v>
      </c>
      <c r="AB22">
        <f t="shared" si="12"/>
        <v>0.56580598213389544</v>
      </c>
      <c r="AC22">
        <f t="shared" si="13"/>
        <v>2.0449183437509819</v>
      </c>
    </row>
    <row r="23" spans="1:29" x14ac:dyDescent="0.3">
      <c r="A23">
        <v>2002</v>
      </c>
      <c r="B23" s="3">
        <v>504717</v>
      </c>
      <c r="C23" s="3">
        <f t="shared" si="14"/>
        <v>63089.625</v>
      </c>
      <c r="D23" s="3">
        <v>65675</v>
      </c>
      <c r="E23" s="7">
        <f t="shared" si="0"/>
        <v>0.96063380281690136</v>
      </c>
      <c r="F23" s="2">
        <v>5</v>
      </c>
      <c r="G23" s="2">
        <v>11</v>
      </c>
      <c r="H23" s="2">
        <f t="shared" si="1"/>
        <v>0.3125</v>
      </c>
      <c r="I23" s="6">
        <f t="shared" si="2"/>
        <v>1.3972855313700383</v>
      </c>
      <c r="J23" s="3">
        <v>2352397</v>
      </c>
      <c r="K23" s="3">
        <f t="shared" si="3"/>
        <v>29041.938271604937</v>
      </c>
      <c r="L23" s="3">
        <v>49115</v>
      </c>
      <c r="M23" s="7">
        <f t="shared" si="4"/>
        <v>0.59130486148030004</v>
      </c>
      <c r="N23" s="6">
        <v>72</v>
      </c>
      <c r="O23" s="6">
        <v>90</v>
      </c>
      <c r="P23" s="6">
        <f t="shared" si="5"/>
        <v>0.44444444444444442</v>
      </c>
      <c r="Q23" s="6">
        <f t="shared" si="6"/>
        <v>1.0643487506645399</v>
      </c>
      <c r="R23" s="5">
        <v>816429</v>
      </c>
      <c r="S23" s="5">
        <f t="shared" si="7"/>
        <v>19912.90243902439</v>
      </c>
      <c r="T23" s="5">
        <v>21146</v>
      </c>
      <c r="U23" s="7">
        <f t="shared" si="8"/>
        <v>0.94168648628697582</v>
      </c>
      <c r="V23" s="2">
        <v>60</v>
      </c>
      <c r="W23" s="2">
        <v>22</v>
      </c>
      <c r="X23" s="2">
        <f t="shared" si="9"/>
        <v>0.73170731707317072</v>
      </c>
      <c r="Y23" s="6">
        <f t="shared" si="10"/>
        <v>3.509922357978728</v>
      </c>
      <c r="AA23">
        <f t="shared" si="11"/>
        <v>0.83120838352805915</v>
      </c>
      <c r="AB23">
        <f t="shared" si="12"/>
        <v>0.49621725383920506</v>
      </c>
      <c r="AC23">
        <f t="shared" si="13"/>
        <v>1.9905188800044353</v>
      </c>
    </row>
    <row r="24" spans="1:29" x14ac:dyDescent="0.3">
      <c r="A24">
        <v>2001</v>
      </c>
      <c r="B24" s="3">
        <v>505501</v>
      </c>
      <c r="C24" s="3">
        <f t="shared" si="14"/>
        <v>63187.625</v>
      </c>
      <c r="D24" s="3">
        <v>65675</v>
      </c>
      <c r="E24" s="7">
        <f t="shared" si="0"/>
        <v>0.96212599923867526</v>
      </c>
      <c r="F24" s="2">
        <v>5</v>
      </c>
      <c r="G24" s="2">
        <v>11</v>
      </c>
      <c r="H24" s="2">
        <f t="shared" si="1"/>
        <v>0.3125</v>
      </c>
      <c r="I24" s="6">
        <f t="shared" si="2"/>
        <v>1.3994559988926185</v>
      </c>
      <c r="J24" s="3">
        <v>2831021</v>
      </c>
      <c r="K24" s="3">
        <f t="shared" si="3"/>
        <v>34950.876543209873</v>
      </c>
      <c r="L24" s="3">
        <v>49115</v>
      </c>
      <c r="M24" s="7">
        <f t="shared" si="4"/>
        <v>0.71161308242308607</v>
      </c>
      <c r="N24" s="6">
        <v>73</v>
      </c>
      <c r="O24" s="6">
        <v>89</v>
      </c>
      <c r="P24" s="6">
        <f t="shared" si="5"/>
        <v>0.45061728395061729</v>
      </c>
      <c r="Q24" s="6">
        <f t="shared" si="6"/>
        <v>1.2952957230622466</v>
      </c>
      <c r="R24" s="5">
        <v>802783</v>
      </c>
      <c r="S24" s="5">
        <f t="shared" si="7"/>
        <v>19580.073170731706</v>
      </c>
      <c r="T24" s="5">
        <v>21146</v>
      </c>
      <c r="U24" s="7">
        <f t="shared" si="8"/>
        <v>0.92594690110336264</v>
      </c>
      <c r="V24" s="2">
        <v>57</v>
      </c>
      <c r="W24" s="2">
        <v>25</v>
      </c>
      <c r="X24" s="2">
        <f t="shared" si="9"/>
        <v>0.69512195121951215</v>
      </c>
      <c r="Y24" s="6">
        <f t="shared" si="10"/>
        <v>3.037105835619029</v>
      </c>
      <c r="AA24">
        <f t="shared" si="11"/>
        <v>0.86656199425504132</v>
      </c>
      <c r="AB24">
        <f t="shared" si="12"/>
        <v>0.48607974505670981</v>
      </c>
      <c r="AC24">
        <f t="shared" si="13"/>
        <v>1.9106191858579649</v>
      </c>
    </row>
    <row r="25" spans="1:29" x14ac:dyDescent="0.3">
      <c r="A25">
        <v>2000</v>
      </c>
      <c r="B25" s="3">
        <v>504360</v>
      </c>
      <c r="C25" s="3">
        <f t="shared" si="14"/>
        <v>63045</v>
      </c>
      <c r="D25" s="3">
        <v>65675</v>
      </c>
      <c r="E25" s="7">
        <f t="shared" si="0"/>
        <v>0.9599543205177008</v>
      </c>
      <c r="F25" s="2">
        <v>5</v>
      </c>
      <c r="G25" s="2">
        <v>11</v>
      </c>
      <c r="H25" s="2">
        <f t="shared" si="1"/>
        <v>0.3125</v>
      </c>
      <c r="I25" s="6">
        <f t="shared" si="2"/>
        <v>1.3962971934802921</v>
      </c>
      <c r="J25" s="3">
        <v>2588401</v>
      </c>
      <c r="K25" s="3">
        <f t="shared" si="3"/>
        <v>31955.567901234568</v>
      </c>
      <c r="L25" s="3">
        <v>49115</v>
      </c>
      <c r="M25" s="7">
        <f t="shared" si="4"/>
        <v>0.65062746413996886</v>
      </c>
      <c r="N25" s="6">
        <v>71</v>
      </c>
      <c r="O25" s="6">
        <v>91</v>
      </c>
      <c r="P25" s="6">
        <f t="shared" si="5"/>
        <v>0.43827160493827161</v>
      </c>
      <c r="Q25" s="6">
        <f t="shared" si="6"/>
        <v>1.1582598812162082</v>
      </c>
      <c r="R25" s="5">
        <v>680138</v>
      </c>
      <c r="S25" s="5">
        <f t="shared" si="7"/>
        <v>16588.731707317074</v>
      </c>
      <c r="T25" s="5">
        <v>21146</v>
      </c>
      <c r="U25" s="7">
        <f t="shared" si="8"/>
        <v>0.78448556262730895</v>
      </c>
      <c r="V25" s="2">
        <v>53</v>
      </c>
      <c r="W25" s="2">
        <v>29</v>
      </c>
      <c r="X25" s="2">
        <f t="shared" si="9"/>
        <v>0.64634146341463417</v>
      </c>
      <c r="Y25" s="6">
        <f t="shared" si="10"/>
        <v>2.2182005563944602</v>
      </c>
      <c r="AA25">
        <f t="shared" si="11"/>
        <v>0.79835578242832617</v>
      </c>
      <c r="AB25">
        <f>(X25+P25+H25)/3</f>
        <v>0.46570435611763528</v>
      </c>
      <c r="AC25">
        <f t="shared" si="13"/>
        <v>1.5909192103636534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7A28-1FD3-44C2-9F2D-8EFDF747C752}">
  <dimension ref="A1:AG25"/>
  <sheetViews>
    <sheetView topLeftCell="W1" workbookViewId="0">
      <selection activeCell="AG2" sqref="AG2"/>
    </sheetView>
  </sheetViews>
  <sheetFormatPr defaultRowHeight="14.4" x14ac:dyDescent="0.3"/>
  <cols>
    <col min="2" max="2" width="15.33203125" bestFit="1" customWidth="1"/>
    <col min="3" max="3" width="18.44140625" bestFit="1" customWidth="1"/>
    <col min="4" max="4" width="20" bestFit="1" customWidth="1"/>
    <col min="5" max="5" width="20" customWidth="1"/>
    <col min="6" max="6" width="9.88671875" bestFit="1" customWidth="1"/>
    <col min="7" max="7" width="11.44140625" bestFit="1" customWidth="1"/>
    <col min="8" max="9" width="11.44140625" customWidth="1"/>
    <col min="10" max="10" width="15.88671875" bestFit="1" customWidth="1"/>
    <col min="11" max="11" width="19.109375" bestFit="1" customWidth="1"/>
    <col min="12" max="12" width="20.6640625" bestFit="1" customWidth="1"/>
    <col min="13" max="13" width="20.6640625" customWidth="1"/>
    <col min="14" max="14" width="10.5546875" bestFit="1" customWidth="1"/>
    <col min="15" max="15" width="12.109375" bestFit="1" customWidth="1"/>
    <col min="16" max="17" width="12.109375" customWidth="1"/>
    <col min="18" max="18" width="17.6640625" bestFit="1" customWidth="1"/>
    <col min="19" max="19" width="20.88671875" bestFit="1" customWidth="1"/>
    <col min="20" max="20" width="20.6640625" bestFit="1" customWidth="1"/>
    <col min="21" max="21" width="20.6640625" customWidth="1"/>
    <col min="22" max="22" width="12.33203125" bestFit="1" customWidth="1"/>
    <col min="23" max="23" width="14" bestFit="1" customWidth="1"/>
    <col min="24" max="24" width="14" customWidth="1"/>
    <col min="25" max="25" width="12.44140625" bestFit="1" customWidth="1"/>
    <col min="27" max="27" width="15.5546875" bestFit="1" customWidth="1"/>
    <col min="28" max="28" width="25.6640625" bestFit="1" customWidth="1"/>
    <col min="29" max="29" width="16.33203125" bestFit="1" customWidth="1"/>
    <col min="31" max="31" width="19.3320312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520</v>
      </c>
      <c r="C1" t="s">
        <v>361</v>
      </c>
      <c r="D1" t="s">
        <v>301</v>
      </c>
      <c r="E1" t="s">
        <v>590</v>
      </c>
      <c r="F1" t="s">
        <v>153</v>
      </c>
      <c r="G1" t="s">
        <v>154</v>
      </c>
      <c r="H1" t="s">
        <v>247</v>
      </c>
      <c r="I1" t="s">
        <v>443</v>
      </c>
      <c r="J1" t="s">
        <v>475</v>
      </c>
      <c r="K1" t="s">
        <v>339</v>
      </c>
      <c r="L1" t="s">
        <v>302</v>
      </c>
      <c r="M1" t="s">
        <v>590</v>
      </c>
      <c r="N1" t="s">
        <v>107</v>
      </c>
      <c r="O1" t="s">
        <v>108</v>
      </c>
      <c r="P1" t="s">
        <v>222</v>
      </c>
      <c r="Q1" t="s">
        <v>444</v>
      </c>
      <c r="R1" t="s">
        <v>521</v>
      </c>
      <c r="S1" t="s">
        <v>362</v>
      </c>
      <c r="T1" t="s">
        <v>303</v>
      </c>
      <c r="U1" t="s">
        <v>590</v>
      </c>
      <c r="V1" t="s">
        <v>155</v>
      </c>
      <c r="W1" t="s">
        <v>156</v>
      </c>
      <c r="X1" t="s">
        <v>248</v>
      </c>
      <c r="Y1" t="s">
        <v>588</v>
      </c>
      <c r="AA1" t="s">
        <v>591</v>
      </c>
      <c r="AB1" t="s">
        <v>522</v>
      </c>
      <c r="AC1" t="s">
        <v>523</v>
      </c>
      <c r="AE1" t="s">
        <v>524</v>
      </c>
      <c r="AF1" t="s">
        <v>589</v>
      </c>
      <c r="AG1" t="s">
        <v>593</v>
      </c>
    </row>
    <row r="2" spans="1:33" x14ac:dyDescent="0.3">
      <c r="A2">
        <v>2023</v>
      </c>
      <c r="B2" s="3">
        <v>573245</v>
      </c>
      <c r="C2" s="3">
        <f>B2/8</f>
        <v>71655.625</v>
      </c>
      <c r="D2" s="3">
        <v>68500</v>
      </c>
      <c r="E2" s="7">
        <f>C2/D2</f>
        <v>1.0460675182481751</v>
      </c>
      <c r="F2" s="2">
        <v>12</v>
      </c>
      <c r="G2" s="2">
        <v>5</v>
      </c>
      <c r="H2" s="2">
        <f>F2/(G2+F2)</f>
        <v>0.70588235294117652</v>
      </c>
      <c r="I2" s="6">
        <f>((C2/D2)*(1/(1-H2)))</f>
        <v>3.556629562043796</v>
      </c>
      <c r="J2" s="3">
        <v>2500153</v>
      </c>
      <c r="K2" s="3">
        <f>J2/81</f>
        <v>30866.086419753086</v>
      </c>
      <c r="L2" s="3">
        <v>41915</v>
      </c>
      <c r="M2" s="7">
        <f>K2/L2</f>
        <v>0.73639714707749226</v>
      </c>
      <c r="N2" s="6">
        <v>79</v>
      </c>
      <c r="O2" s="6">
        <v>83</v>
      </c>
      <c r="P2" s="6">
        <f>N2/(N2+O2)</f>
        <v>0.48765432098765432</v>
      </c>
      <c r="Q2" s="6">
        <f>((K2/L2)*(1/(1-P2)))</f>
        <v>1.4373052750187196</v>
      </c>
      <c r="R2" s="5">
        <v>740624</v>
      </c>
      <c r="S2" s="5">
        <f>R2/41</f>
        <v>18064</v>
      </c>
      <c r="T2" s="1">
        <v>18064</v>
      </c>
      <c r="U2" s="7">
        <f>S2/T2</f>
        <v>1</v>
      </c>
      <c r="V2" s="6">
        <v>46</v>
      </c>
      <c r="W2" s="6">
        <v>36</v>
      </c>
      <c r="X2" s="6">
        <f>V2/(W2+V2)</f>
        <v>0.56097560975609762</v>
      </c>
      <c r="Y2" s="6">
        <f>((S2/T2)*(1/(1-X2)))</f>
        <v>2.2777777777777781</v>
      </c>
      <c r="AA2">
        <f>(U2+M2+E2)/3</f>
        <v>0.9274882217752225</v>
      </c>
      <c r="AB2">
        <f>(X2+P2+H2)/3</f>
        <v>0.58483742789497617</v>
      </c>
      <c r="AC2">
        <f>(Y2+Q2+I2)/3</f>
        <v>2.4239042049467643</v>
      </c>
      <c r="AE2">
        <f>SUM(AC2:AC25)/21</f>
        <v>2.4073328346362395</v>
      </c>
      <c r="AF2">
        <f>SUM(AB2:AB25)/22</f>
        <v>0.55482751840701239</v>
      </c>
      <c r="AG2">
        <f>SUM(AA2:AA25)/22</f>
        <v>0.94612894651852519</v>
      </c>
    </row>
    <row r="3" spans="1:33" x14ac:dyDescent="0.3">
      <c r="A3">
        <v>2022</v>
      </c>
      <c r="B3" s="3">
        <v>644661</v>
      </c>
      <c r="C3" s="3">
        <f>B3/9</f>
        <v>71629</v>
      </c>
      <c r="D3" s="3">
        <v>68500</v>
      </c>
      <c r="E3" s="7">
        <f t="shared" ref="E3:E25" si="0">C3/D3</f>
        <v>1.0456788321167882</v>
      </c>
      <c r="F3" s="2">
        <v>13</v>
      </c>
      <c r="G3" s="2">
        <v>4</v>
      </c>
      <c r="H3" s="2">
        <f t="shared" ref="H3:H25" si="1">F3/(G3+F3)</f>
        <v>0.76470588235294112</v>
      </c>
      <c r="I3" s="6">
        <f t="shared" ref="I3:I25" si="2">((C3/D3)*(1/(1-H3)))</f>
        <v>4.4441350364963492</v>
      </c>
      <c r="J3" s="3">
        <v>2482686</v>
      </c>
      <c r="K3" s="3">
        <f t="shared" ref="K3:K25" si="3">J3/81</f>
        <v>30650.444444444445</v>
      </c>
      <c r="L3" s="3">
        <v>41915</v>
      </c>
      <c r="M3" s="7">
        <f t="shared" ref="M3:M25" si="4">K3/L3</f>
        <v>0.73125240234866862</v>
      </c>
      <c r="N3" s="6">
        <v>81</v>
      </c>
      <c r="O3" s="6">
        <v>81</v>
      </c>
      <c r="P3" s="6">
        <f t="shared" ref="P3:P25" si="5">N3/(N3+O3)</f>
        <v>0.5</v>
      </c>
      <c r="Q3" s="6">
        <f t="shared" ref="Q3:Q25" si="6">((K3/L3)*(1/(1-P3)))</f>
        <v>1.4625048046973372</v>
      </c>
      <c r="R3" s="5">
        <v>740624</v>
      </c>
      <c r="S3" s="5">
        <f t="shared" ref="S3:S25" si="7">R3/41</f>
        <v>18064</v>
      </c>
      <c r="T3" s="1">
        <v>18064</v>
      </c>
      <c r="U3" s="7">
        <f t="shared" ref="U3:U25" si="8">S3/T3</f>
        <v>1</v>
      </c>
      <c r="V3" s="6">
        <v>44</v>
      </c>
      <c r="W3" s="6">
        <v>38</v>
      </c>
      <c r="X3" s="6">
        <f t="shared" ref="X3:X25" si="9">V3/(W3+V3)</f>
        <v>0.53658536585365857</v>
      </c>
      <c r="Y3" s="6">
        <f t="shared" ref="Y3:Y25" si="10">((S3/T3)*(1/(1-X3)))</f>
        <v>2.1578947368421053</v>
      </c>
      <c r="AA3">
        <f t="shared" ref="AA3:AA25" si="11">(U3+M3+E3)/3</f>
        <v>0.92564374482181899</v>
      </c>
      <c r="AB3">
        <f t="shared" ref="AB3:AB25" si="12">(X3+P3+H3)/3</f>
        <v>0.6004304160688666</v>
      </c>
      <c r="AC3">
        <f t="shared" ref="AC3:AC25" si="13">(Y3+Q3+I3)/3</f>
        <v>2.6881781926785973</v>
      </c>
    </row>
    <row r="4" spans="1:33" x14ac:dyDescent="0.3">
      <c r="A4">
        <v>2021</v>
      </c>
      <c r="B4" s="3">
        <v>533364</v>
      </c>
      <c r="C4" s="3">
        <f>B4/8</f>
        <v>66670.5</v>
      </c>
      <c r="D4" s="3">
        <v>68500</v>
      </c>
      <c r="E4" s="7">
        <f t="shared" si="0"/>
        <v>0.97329197080291974</v>
      </c>
      <c r="F4" s="2">
        <v>10</v>
      </c>
      <c r="G4" s="2">
        <v>7</v>
      </c>
      <c r="H4" s="2">
        <f t="shared" si="1"/>
        <v>0.58823529411764708</v>
      </c>
      <c r="I4" s="6">
        <f t="shared" si="2"/>
        <v>2.3637090719499483</v>
      </c>
      <c r="J4" s="3">
        <v>1679484</v>
      </c>
      <c r="K4" s="3">
        <f t="shared" si="3"/>
        <v>20734.370370370369</v>
      </c>
      <c r="L4" s="3">
        <v>41915</v>
      </c>
      <c r="M4" s="7">
        <f t="shared" si="4"/>
        <v>0.49467661625600307</v>
      </c>
      <c r="N4" s="6">
        <v>107</v>
      </c>
      <c r="O4" s="6">
        <v>55</v>
      </c>
      <c r="P4" s="6">
        <f t="shared" si="5"/>
        <v>0.66049382716049387</v>
      </c>
      <c r="Q4" s="6">
        <f t="shared" si="6"/>
        <v>1.4570474878813182</v>
      </c>
      <c r="R4" s="5">
        <v>740624</v>
      </c>
      <c r="S4" s="5">
        <f t="shared" si="7"/>
        <v>18064</v>
      </c>
      <c r="T4" s="1">
        <v>18064</v>
      </c>
      <c r="U4" s="7">
        <f t="shared" si="8"/>
        <v>1</v>
      </c>
      <c r="V4" s="6">
        <v>53</v>
      </c>
      <c r="W4" s="6">
        <v>29</v>
      </c>
      <c r="X4" s="6">
        <f t="shared" si="9"/>
        <v>0.64634146341463417</v>
      </c>
      <c r="Y4" s="6">
        <f t="shared" si="10"/>
        <v>2.827586206896552</v>
      </c>
      <c r="AA4">
        <f t="shared" si="11"/>
        <v>0.82265619568630755</v>
      </c>
      <c r="AB4">
        <f t="shared" si="12"/>
        <v>0.63169019489759171</v>
      </c>
      <c r="AC4">
        <f t="shared" si="13"/>
        <v>2.2161142555759397</v>
      </c>
    </row>
    <row r="5" spans="1:33" x14ac:dyDescent="0.3">
      <c r="A5">
        <v>2020</v>
      </c>
      <c r="B5" t="s">
        <v>44</v>
      </c>
      <c r="C5" t="s">
        <v>44</v>
      </c>
      <c r="D5" s="3">
        <v>68500</v>
      </c>
      <c r="E5" s="7" t="s">
        <v>44</v>
      </c>
      <c r="F5" s="2">
        <v>6</v>
      </c>
      <c r="G5" s="2">
        <v>10</v>
      </c>
      <c r="H5" s="2">
        <f t="shared" si="1"/>
        <v>0.375</v>
      </c>
      <c r="I5" s="6" t="s">
        <v>44</v>
      </c>
      <c r="J5" s="2" t="s">
        <v>44</v>
      </c>
      <c r="K5" s="3" t="s">
        <v>44</v>
      </c>
      <c r="L5" s="3">
        <v>41915</v>
      </c>
      <c r="M5" s="7" t="s">
        <v>44</v>
      </c>
      <c r="N5" s="6">
        <v>29</v>
      </c>
      <c r="O5" s="6">
        <v>31</v>
      </c>
      <c r="P5" s="6">
        <f t="shared" si="5"/>
        <v>0.48333333333333334</v>
      </c>
      <c r="Q5" s="6" t="s">
        <v>44</v>
      </c>
      <c r="R5" t="s">
        <v>44</v>
      </c>
      <c r="S5" s="5" t="s">
        <v>44</v>
      </c>
      <c r="T5" s="1">
        <v>18064</v>
      </c>
      <c r="U5" s="7" t="s">
        <v>44</v>
      </c>
      <c r="V5" s="6">
        <v>39</v>
      </c>
      <c r="W5" s="6">
        <v>33</v>
      </c>
      <c r="X5" s="6">
        <f t="shared" si="9"/>
        <v>0.54166666666666663</v>
      </c>
      <c r="Y5" s="6" t="s">
        <v>44</v>
      </c>
      <c r="AA5" t="s">
        <v>44</v>
      </c>
      <c r="AB5">
        <f t="shared" si="12"/>
        <v>0.46666666666666662</v>
      </c>
      <c r="AC5" t="s">
        <v>44</v>
      </c>
    </row>
    <row r="6" spans="1:33" x14ac:dyDescent="0.3">
      <c r="A6">
        <v>2019</v>
      </c>
      <c r="B6" s="3">
        <v>562443</v>
      </c>
      <c r="C6" s="3">
        <f>B6/8</f>
        <v>70305.375</v>
      </c>
      <c r="D6" s="3">
        <v>68500</v>
      </c>
      <c r="E6" s="7">
        <f t="shared" si="0"/>
        <v>1.0263558394160583</v>
      </c>
      <c r="F6" s="2">
        <v>13</v>
      </c>
      <c r="G6" s="2">
        <v>3</v>
      </c>
      <c r="H6" s="2">
        <f t="shared" si="1"/>
        <v>0.8125</v>
      </c>
      <c r="I6" s="6">
        <f t="shared" si="2"/>
        <v>5.4738978102189773</v>
      </c>
      <c r="J6" s="3">
        <v>2707760</v>
      </c>
      <c r="K6" s="3">
        <f t="shared" si="3"/>
        <v>33429.135802469136</v>
      </c>
      <c r="L6" s="3">
        <v>41915</v>
      </c>
      <c r="M6" s="7">
        <f t="shared" si="4"/>
        <v>0.7975458857800104</v>
      </c>
      <c r="N6" s="6">
        <v>77</v>
      </c>
      <c r="O6" s="6">
        <v>85</v>
      </c>
      <c r="P6" s="6">
        <f t="shared" si="5"/>
        <v>0.47530864197530864</v>
      </c>
      <c r="Q6" s="6">
        <f t="shared" si="6"/>
        <v>1.5200286293689611</v>
      </c>
      <c r="R6" t="s">
        <v>44</v>
      </c>
      <c r="S6" s="5" t="s">
        <v>44</v>
      </c>
      <c r="T6" s="1">
        <v>18064</v>
      </c>
      <c r="U6" s="7" t="s">
        <v>44</v>
      </c>
      <c r="V6" s="6">
        <v>15</v>
      </c>
      <c r="W6" s="6">
        <v>50</v>
      </c>
      <c r="X6" s="6">
        <f t="shared" si="9"/>
        <v>0.23076923076923078</v>
      </c>
      <c r="Y6" s="6" t="s">
        <v>44</v>
      </c>
      <c r="AA6" t="s">
        <v>44</v>
      </c>
      <c r="AB6">
        <f t="shared" si="12"/>
        <v>0.50619262424817979</v>
      </c>
      <c r="AC6" t="s">
        <v>44</v>
      </c>
    </row>
    <row r="7" spans="1:33" x14ac:dyDescent="0.3">
      <c r="A7">
        <v>2018</v>
      </c>
      <c r="B7" s="3">
        <v>553190</v>
      </c>
      <c r="C7" s="3">
        <f t="shared" ref="C7:C25" si="14">B7/8</f>
        <v>69148.75</v>
      </c>
      <c r="D7" s="3">
        <v>68500</v>
      </c>
      <c r="E7" s="7">
        <f t="shared" si="0"/>
        <v>1.0094708029197079</v>
      </c>
      <c r="F7" s="2">
        <v>4</v>
      </c>
      <c r="G7" s="2">
        <v>12</v>
      </c>
      <c r="H7" s="2">
        <f t="shared" si="1"/>
        <v>0.25</v>
      </c>
      <c r="I7" s="6">
        <f t="shared" si="2"/>
        <v>1.3459610705596106</v>
      </c>
      <c r="J7" s="3">
        <v>3156185</v>
      </c>
      <c r="K7" s="3">
        <f t="shared" si="3"/>
        <v>38965.246913580246</v>
      </c>
      <c r="L7" s="3">
        <v>41915</v>
      </c>
      <c r="M7" s="7">
        <f t="shared" si="4"/>
        <v>0.92962535878755204</v>
      </c>
      <c r="N7" s="6">
        <v>73</v>
      </c>
      <c r="O7" s="6">
        <v>89</v>
      </c>
      <c r="P7" s="6">
        <f t="shared" si="5"/>
        <v>0.45061728395061729</v>
      </c>
      <c r="Q7" s="6">
        <f t="shared" si="6"/>
        <v>1.6921270575683531</v>
      </c>
      <c r="R7" s="5">
        <v>803436</v>
      </c>
      <c r="S7" s="5">
        <f t="shared" si="7"/>
        <v>19596</v>
      </c>
      <c r="T7" s="5">
        <v>19596</v>
      </c>
      <c r="U7" s="7">
        <f t="shared" si="8"/>
        <v>1</v>
      </c>
      <c r="V7" s="6">
        <v>57</v>
      </c>
      <c r="W7" s="6">
        <v>25</v>
      </c>
      <c r="X7" s="6">
        <f t="shared" si="9"/>
        <v>0.69512195121951215</v>
      </c>
      <c r="Y7" s="6">
        <f t="shared" si="10"/>
        <v>3.2799999999999994</v>
      </c>
      <c r="AA7">
        <f t="shared" si="11"/>
        <v>0.97969872056908669</v>
      </c>
      <c r="AB7">
        <f t="shared" si="12"/>
        <v>0.4652464117233765</v>
      </c>
      <c r="AC7">
        <f t="shared" si="13"/>
        <v>2.1060293760426543</v>
      </c>
    </row>
    <row r="8" spans="1:33" x14ac:dyDescent="0.3">
      <c r="A8">
        <v>2017</v>
      </c>
      <c r="B8" s="3">
        <v>561155</v>
      </c>
      <c r="C8" s="3">
        <f t="shared" si="14"/>
        <v>70144.375</v>
      </c>
      <c r="D8" s="3">
        <v>68500</v>
      </c>
      <c r="E8" s="7">
        <f t="shared" si="0"/>
        <v>1.0240054744525549</v>
      </c>
      <c r="F8" s="2">
        <v>6</v>
      </c>
      <c r="G8" s="2">
        <v>10</v>
      </c>
      <c r="H8" s="2">
        <f t="shared" si="1"/>
        <v>0.375</v>
      </c>
      <c r="I8" s="6">
        <f t="shared" si="2"/>
        <v>1.6384087591240879</v>
      </c>
      <c r="J8" s="3">
        <v>3303652</v>
      </c>
      <c r="K8" s="3">
        <f t="shared" si="3"/>
        <v>40785.827160493827</v>
      </c>
      <c r="L8" s="3">
        <v>41915</v>
      </c>
      <c r="M8" s="7">
        <f t="shared" si="4"/>
        <v>0.97306041179753855</v>
      </c>
      <c r="N8" s="6">
        <v>64</v>
      </c>
      <c r="O8" s="6">
        <v>98</v>
      </c>
      <c r="P8" s="6">
        <f t="shared" si="5"/>
        <v>0.39506172839506171</v>
      </c>
      <c r="Q8" s="6">
        <f t="shared" si="6"/>
        <v>1.6085284358285841</v>
      </c>
      <c r="R8" s="5">
        <v>803436</v>
      </c>
      <c r="S8" s="5">
        <f t="shared" si="7"/>
        <v>19596</v>
      </c>
      <c r="T8" s="5">
        <v>19596</v>
      </c>
      <c r="U8" s="7">
        <f t="shared" si="8"/>
        <v>1</v>
      </c>
      <c r="V8" s="6">
        <v>58</v>
      </c>
      <c r="W8" s="6">
        <v>24</v>
      </c>
      <c r="X8" s="6">
        <f t="shared" si="9"/>
        <v>0.70731707317073167</v>
      </c>
      <c r="Y8" s="6">
        <f t="shared" si="10"/>
        <v>3.4166666666666661</v>
      </c>
      <c r="AA8">
        <f t="shared" si="11"/>
        <v>0.99902196208336447</v>
      </c>
      <c r="AB8">
        <f t="shared" si="12"/>
        <v>0.49245960052193111</v>
      </c>
      <c r="AC8">
        <f t="shared" si="13"/>
        <v>2.2212012872064459</v>
      </c>
    </row>
    <row r="9" spans="1:33" x14ac:dyDescent="0.3">
      <c r="A9">
        <v>2016</v>
      </c>
      <c r="B9" s="3">
        <v>561424</v>
      </c>
      <c r="C9" s="3">
        <f t="shared" si="14"/>
        <v>70178</v>
      </c>
      <c r="D9" s="3">
        <v>68500</v>
      </c>
      <c r="E9" s="7">
        <f t="shared" si="0"/>
        <v>1.0244963503649636</v>
      </c>
      <c r="F9" s="2">
        <v>2</v>
      </c>
      <c r="G9" s="2">
        <v>14</v>
      </c>
      <c r="H9" s="2">
        <f t="shared" si="1"/>
        <v>0.125</v>
      </c>
      <c r="I9" s="6">
        <f t="shared" si="2"/>
        <v>1.1708529718456726</v>
      </c>
      <c r="J9" s="3">
        <v>3365256</v>
      </c>
      <c r="K9" s="3">
        <f t="shared" si="3"/>
        <v>41546.370370370372</v>
      </c>
      <c r="L9" s="3">
        <v>41915</v>
      </c>
      <c r="M9" s="7">
        <f t="shared" si="4"/>
        <v>0.99120530526948281</v>
      </c>
      <c r="N9" s="6">
        <v>87</v>
      </c>
      <c r="O9" s="6">
        <v>75</v>
      </c>
      <c r="P9" s="6">
        <f t="shared" si="5"/>
        <v>0.53703703703703709</v>
      </c>
      <c r="Q9" s="6">
        <f t="shared" si="6"/>
        <v>2.141003459382083</v>
      </c>
      <c r="R9" s="5">
        <v>803436</v>
      </c>
      <c r="S9" s="5">
        <f t="shared" si="7"/>
        <v>19596</v>
      </c>
      <c r="T9" s="5">
        <v>19596</v>
      </c>
      <c r="U9" s="7">
        <f t="shared" si="8"/>
        <v>1</v>
      </c>
      <c r="V9" s="6">
        <v>67</v>
      </c>
      <c r="W9" s="6">
        <v>15</v>
      </c>
      <c r="X9" s="6">
        <f t="shared" si="9"/>
        <v>0.81707317073170727</v>
      </c>
      <c r="Y9" s="6">
        <f t="shared" si="10"/>
        <v>5.466666666666665</v>
      </c>
      <c r="AA9">
        <f t="shared" si="11"/>
        <v>1.0052338852114822</v>
      </c>
      <c r="AB9">
        <f t="shared" si="12"/>
        <v>0.4930367359229148</v>
      </c>
      <c r="AC9">
        <f t="shared" si="13"/>
        <v>2.926174365964807</v>
      </c>
    </row>
    <row r="10" spans="1:33" x14ac:dyDescent="0.3">
      <c r="A10">
        <v>2015</v>
      </c>
      <c r="B10" s="3">
        <v>566092</v>
      </c>
      <c r="C10" s="3">
        <f t="shared" si="14"/>
        <v>70761.5</v>
      </c>
      <c r="D10" s="3">
        <v>68500</v>
      </c>
      <c r="E10" s="7">
        <f t="shared" si="0"/>
        <v>1.033014598540146</v>
      </c>
      <c r="F10" s="2">
        <v>5</v>
      </c>
      <c r="G10" s="2">
        <v>11</v>
      </c>
      <c r="H10" s="2">
        <f t="shared" si="1"/>
        <v>0.3125</v>
      </c>
      <c r="I10" s="6">
        <f t="shared" si="2"/>
        <v>1.502566688785667</v>
      </c>
      <c r="J10" s="3">
        <v>3375882</v>
      </c>
      <c r="K10" s="3">
        <f t="shared" si="3"/>
        <v>41677.555555555555</v>
      </c>
      <c r="L10" s="3">
        <v>41915</v>
      </c>
      <c r="M10" s="7">
        <f t="shared" si="4"/>
        <v>0.99433509616021842</v>
      </c>
      <c r="N10" s="6">
        <v>84</v>
      </c>
      <c r="O10" s="6">
        <v>78</v>
      </c>
      <c r="P10" s="6">
        <f t="shared" si="5"/>
        <v>0.51851851851851849</v>
      </c>
      <c r="Q10" s="6">
        <f t="shared" si="6"/>
        <v>2.0651575074096842</v>
      </c>
      <c r="R10" s="5">
        <v>803436</v>
      </c>
      <c r="S10" s="5">
        <f t="shared" si="7"/>
        <v>19596</v>
      </c>
      <c r="T10" s="5">
        <v>19596</v>
      </c>
      <c r="U10" s="7">
        <f t="shared" si="8"/>
        <v>1</v>
      </c>
      <c r="V10" s="6">
        <v>73</v>
      </c>
      <c r="W10" s="6">
        <v>9</v>
      </c>
      <c r="X10" s="6">
        <f t="shared" si="9"/>
        <v>0.8902439024390244</v>
      </c>
      <c r="Y10" s="6">
        <f t="shared" si="10"/>
        <v>9.1111111111111125</v>
      </c>
      <c r="AA10">
        <f t="shared" si="11"/>
        <v>1.0091165649001215</v>
      </c>
      <c r="AB10">
        <f t="shared" si="12"/>
        <v>0.57375414031918093</v>
      </c>
      <c r="AC10">
        <f t="shared" si="13"/>
        <v>4.2262784357688217</v>
      </c>
    </row>
    <row r="11" spans="1:33" x14ac:dyDescent="0.3">
      <c r="A11">
        <v>2014</v>
      </c>
      <c r="B11" s="3">
        <v>566192</v>
      </c>
      <c r="C11" s="3">
        <f t="shared" si="14"/>
        <v>70774</v>
      </c>
      <c r="D11" s="3">
        <v>68500</v>
      </c>
      <c r="E11" s="7">
        <f t="shared" si="0"/>
        <v>1.0331970802919708</v>
      </c>
      <c r="F11" s="2">
        <v>8</v>
      </c>
      <c r="G11" s="2">
        <v>8</v>
      </c>
      <c r="H11" s="2">
        <f t="shared" si="1"/>
        <v>0.5</v>
      </c>
      <c r="I11" s="6">
        <f t="shared" si="2"/>
        <v>2.0663941605839415</v>
      </c>
      <c r="J11" s="3">
        <v>3368697</v>
      </c>
      <c r="K11" s="3">
        <f t="shared" si="3"/>
        <v>41588.851851851854</v>
      </c>
      <c r="L11" s="3">
        <v>41915</v>
      </c>
      <c r="M11" s="7">
        <f t="shared" si="4"/>
        <v>0.99221882027560193</v>
      </c>
      <c r="N11" s="6">
        <v>88</v>
      </c>
      <c r="O11" s="6">
        <v>74</v>
      </c>
      <c r="P11" s="6">
        <f t="shared" si="5"/>
        <v>0.54320987654320985</v>
      </c>
      <c r="Q11" s="6">
        <f t="shared" si="6"/>
        <v>2.1721547146573985</v>
      </c>
      <c r="R11" s="5">
        <v>803436</v>
      </c>
      <c r="S11" s="5">
        <f t="shared" si="7"/>
        <v>19596</v>
      </c>
      <c r="T11" s="5">
        <v>19596</v>
      </c>
      <c r="U11" s="7">
        <f t="shared" si="8"/>
        <v>1</v>
      </c>
      <c r="V11" s="6">
        <v>67</v>
      </c>
      <c r="W11" s="6">
        <v>15</v>
      </c>
      <c r="X11" s="6">
        <f t="shared" si="9"/>
        <v>0.81707317073170727</v>
      </c>
      <c r="Y11" s="6">
        <f t="shared" si="10"/>
        <v>5.466666666666665</v>
      </c>
      <c r="AA11">
        <f t="shared" si="11"/>
        <v>1.0084719668558575</v>
      </c>
      <c r="AB11">
        <f t="shared" si="12"/>
        <v>0.62009434909163907</v>
      </c>
      <c r="AC11">
        <f t="shared" si="13"/>
        <v>3.2350718473026685</v>
      </c>
    </row>
    <row r="12" spans="1:33" x14ac:dyDescent="0.3">
      <c r="A12">
        <v>2013</v>
      </c>
      <c r="B12" s="3">
        <v>557856</v>
      </c>
      <c r="C12" s="3">
        <f t="shared" si="14"/>
        <v>69732</v>
      </c>
      <c r="D12" s="3">
        <v>69732</v>
      </c>
      <c r="E12" s="7">
        <f t="shared" si="0"/>
        <v>1</v>
      </c>
      <c r="F12" s="2">
        <v>12</v>
      </c>
      <c r="G12" s="2">
        <v>4</v>
      </c>
      <c r="H12" s="2">
        <f t="shared" si="1"/>
        <v>0.75</v>
      </c>
      <c r="I12" s="6">
        <f t="shared" si="2"/>
        <v>4</v>
      </c>
      <c r="J12" s="3">
        <v>3369106</v>
      </c>
      <c r="K12" s="3">
        <f t="shared" si="3"/>
        <v>41593.9012345679</v>
      </c>
      <c r="L12" s="3">
        <v>41915</v>
      </c>
      <c r="M12" s="7">
        <f t="shared" si="4"/>
        <v>0.99233928747627098</v>
      </c>
      <c r="N12" s="6">
        <v>76</v>
      </c>
      <c r="O12" s="6">
        <v>86</v>
      </c>
      <c r="P12" s="6">
        <f t="shared" si="5"/>
        <v>0.46913580246913578</v>
      </c>
      <c r="Q12" s="6">
        <f t="shared" si="6"/>
        <v>1.8692902857111151</v>
      </c>
      <c r="R12" s="5">
        <v>803436</v>
      </c>
      <c r="S12" s="5">
        <f t="shared" si="7"/>
        <v>19596</v>
      </c>
      <c r="T12" s="5">
        <v>19596</v>
      </c>
      <c r="U12" s="7">
        <f t="shared" si="8"/>
        <v>1</v>
      </c>
      <c r="V12" s="6">
        <v>51</v>
      </c>
      <c r="W12" s="6">
        <v>31</v>
      </c>
      <c r="X12" s="6">
        <f t="shared" si="9"/>
        <v>0.62195121951219512</v>
      </c>
      <c r="Y12" s="6">
        <f t="shared" si="10"/>
        <v>2.6451612903225805</v>
      </c>
      <c r="AA12">
        <f t="shared" si="11"/>
        <v>0.99744642915875703</v>
      </c>
      <c r="AB12">
        <f t="shared" si="12"/>
        <v>0.613695673993777</v>
      </c>
      <c r="AC12">
        <f t="shared" si="13"/>
        <v>2.8381505253445654</v>
      </c>
    </row>
    <row r="13" spans="1:33" x14ac:dyDescent="0.3">
      <c r="A13">
        <v>2012</v>
      </c>
      <c r="B13" s="3">
        <v>557856</v>
      </c>
      <c r="C13" s="3">
        <f t="shared" si="14"/>
        <v>69732</v>
      </c>
      <c r="D13" s="3">
        <v>69732</v>
      </c>
      <c r="E13" s="7">
        <f t="shared" si="0"/>
        <v>1</v>
      </c>
      <c r="F13" s="2">
        <v>11</v>
      </c>
      <c r="G13" s="2">
        <v>4</v>
      </c>
      <c r="H13" s="2">
        <f t="shared" si="1"/>
        <v>0.73333333333333328</v>
      </c>
      <c r="I13" s="6">
        <f t="shared" si="2"/>
        <v>3.7499999999999991</v>
      </c>
      <c r="J13" s="3">
        <v>3377371</v>
      </c>
      <c r="K13" s="3">
        <f t="shared" si="3"/>
        <v>41695.938271604937</v>
      </c>
      <c r="L13" s="3">
        <v>41915</v>
      </c>
      <c r="M13" s="7">
        <f t="shared" si="4"/>
        <v>0.99477366746045415</v>
      </c>
      <c r="N13" s="6">
        <v>94</v>
      </c>
      <c r="O13" s="6">
        <v>68</v>
      </c>
      <c r="P13" s="6">
        <f t="shared" si="5"/>
        <v>0.58024691358024694</v>
      </c>
      <c r="Q13" s="6">
        <f t="shared" si="6"/>
        <v>2.3699019724793171</v>
      </c>
      <c r="R13" s="5">
        <v>794320</v>
      </c>
      <c r="S13" s="5">
        <f t="shared" si="7"/>
        <v>19373.658536585364</v>
      </c>
      <c r="T13" s="5">
        <v>19596</v>
      </c>
      <c r="U13" s="7">
        <f t="shared" si="8"/>
        <v>0.98865373222011455</v>
      </c>
      <c r="V13" s="6">
        <v>47</v>
      </c>
      <c r="W13" s="6">
        <v>35</v>
      </c>
      <c r="X13" s="6">
        <f t="shared" si="9"/>
        <v>0.57317073170731703</v>
      </c>
      <c r="Y13" s="6">
        <f t="shared" si="10"/>
        <v>2.3162744583442678</v>
      </c>
      <c r="AA13">
        <f t="shared" si="11"/>
        <v>0.99447579989352286</v>
      </c>
      <c r="AB13">
        <f t="shared" si="12"/>
        <v>0.62891699287363245</v>
      </c>
      <c r="AC13">
        <f t="shared" si="13"/>
        <v>2.8120588102745274</v>
      </c>
    </row>
    <row r="14" spans="1:33" x14ac:dyDescent="0.3">
      <c r="A14">
        <v>2011</v>
      </c>
      <c r="B14" s="3">
        <v>557856</v>
      </c>
      <c r="C14" s="3">
        <f t="shared" si="14"/>
        <v>69732</v>
      </c>
      <c r="D14" s="3">
        <v>69732</v>
      </c>
      <c r="E14" s="7">
        <f t="shared" si="0"/>
        <v>1</v>
      </c>
      <c r="F14" s="2">
        <v>13</v>
      </c>
      <c r="G14" s="2">
        <v>3</v>
      </c>
      <c r="H14" s="2">
        <f t="shared" si="1"/>
        <v>0.8125</v>
      </c>
      <c r="I14" s="6">
        <f t="shared" si="2"/>
        <v>5.333333333333333</v>
      </c>
      <c r="J14" s="3">
        <v>3387303</v>
      </c>
      <c r="K14" s="3">
        <f t="shared" si="3"/>
        <v>41818.555555555555</v>
      </c>
      <c r="L14" s="3">
        <v>41915</v>
      </c>
      <c r="M14" s="7">
        <f t="shared" si="4"/>
        <v>0.99769904701313505</v>
      </c>
      <c r="N14" s="6">
        <v>86</v>
      </c>
      <c r="O14" s="6">
        <v>76</v>
      </c>
      <c r="P14" s="6">
        <f t="shared" si="5"/>
        <v>0.53086419753086422</v>
      </c>
      <c r="Q14" s="6">
        <f t="shared" si="6"/>
        <v>2.1266742844227355</v>
      </c>
      <c r="R14" s="5">
        <v>622311</v>
      </c>
      <c r="S14" s="5">
        <f t="shared" si="7"/>
        <v>15178.317073170732</v>
      </c>
      <c r="T14" s="5">
        <v>19596</v>
      </c>
      <c r="U14" s="7">
        <f t="shared" si="8"/>
        <v>0.77456200618344218</v>
      </c>
      <c r="V14" s="6">
        <v>23</v>
      </c>
      <c r="W14" s="6">
        <v>43</v>
      </c>
      <c r="X14" s="6">
        <f t="shared" si="9"/>
        <v>0.34848484848484851</v>
      </c>
      <c r="Y14" s="6">
        <f t="shared" si="10"/>
        <v>1.1888626141420275</v>
      </c>
      <c r="AA14">
        <f t="shared" si="11"/>
        <v>0.92408701773219237</v>
      </c>
      <c r="AB14">
        <f t="shared" si="12"/>
        <v>0.56394968200523754</v>
      </c>
      <c r="AC14">
        <f t="shared" si="13"/>
        <v>2.882956743966032</v>
      </c>
    </row>
    <row r="15" spans="1:33" x14ac:dyDescent="0.3">
      <c r="A15">
        <v>2010</v>
      </c>
      <c r="B15" s="3">
        <v>572065</v>
      </c>
      <c r="C15" s="3">
        <f t="shared" si="14"/>
        <v>71508.125</v>
      </c>
      <c r="D15" s="3">
        <v>69732</v>
      </c>
      <c r="E15" s="7">
        <f t="shared" si="0"/>
        <v>1.0254707307979121</v>
      </c>
      <c r="F15" s="2">
        <v>6</v>
      </c>
      <c r="G15" s="2">
        <v>10</v>
      </c>
      <c r="H15" s="2">
        <f t="shared" si="1"/>
        <v>0.375</v>
      </c>
      <c r="I15" s="6">
        <f t="shared" si="2"/>
        <v>1.6407531692766595</v>
      </c>
      <c r="J15" s="3">
        <v>3037443</v>
      </c>
      <c r="K15" s="3">
        <f t="shared" si="3"/>
        <v>37499.296296296299</v>
      </c>
      <c r="L15" s="3">
        <v>41915</v>
      </c>
      <c r="M15" s="7">
        <f t="shared" si="4"/>
        <v>0.89465099120353808</v>
      </c>
      <c r="N15" s="6">
        <v>92</v>
      </c>
      <c r="O15" s="6">
        <v>70</v>
      </c>
      <c r="P15" s="6">
        <f t="shared" si="5"/>
        <v>0.5679012345679012</v>
      </c>
      <c r="Q15" s="6">
        <f t="shared" si="6"/>
        <v>2.070478008213902</v>
      </c>
      <c r="R15" s="5">
        <v>766398</v>
      </c>
      <c r="S15" s="5">
        <f t="shared" si="7"/>
        <v>18692.634146341465</v>
      </c>
      <c r="T15" s="5">
        <v>19596</v>
      </c>
      <c r="U15" s="7">
        <f t="shared" si="8"/>
        <v>0.95390049736382243</v>
      </c>
      <c r="V15" s="6">
        <v>36</v>
      </c>
      <c r="W15" s="6">
        <v>46</v>
      </c>
      <c r="X15" s="6">
        <f t="shared" si="9"/>
        <v>0.43902439024390244</v>
      </c>
      <c r="Y15" s="6">
        <f t="shared" si="10"/>
        <v>1.7004313213876834</v>
      </c>
      <c r="AA15">
        <f t="shared" si="11"/>
        <v>0.95800740645509086</v>
      </c>
      <c r="AB15">
        <f t="shared" si="12"/>
        <v>0.46064187493726788</v>
      </c>
      <c r="AC15">
        <f t="shared" si="13"/>
        <v>1.8038874996260816</v>
      </c>
    </row>
    <row r="16" spans="1:33" x14ac:dyDescent="0.3">
      <c r="A16">
        <v>2009</v>
      </c>
      <c r="B16" s="3">
        <v>557856</v>
      </c>
      <c r="C16" s="3">
        <f t="shared" si="14"/>
        <v>69732</v>
      </c>
      <c r="D16" s="3">
        <v>69732</v>
      </c>
      <c r="E16" s="7">
        <f t="shared" si="0"/>
        <v>1</v>
      </c>
      <c r="F16" s="2">
        <v>8</v>
      </c>
      <c r="G16" s="2">
        <v>8</v>
      </c>
      <c r="H16" s="2">
        <f t="shared" si="1"/>
        <v>0.5</v>
      </c>
      <c r="I16" s="6">
        <f t="shared" si="2"/>
        <v>2</v>
      </c>
      <c r="J16" s="3">
        <v>2862110</v>
      </c>
      <c r="K16" s="3">
        <f t="shared" si="3"/>
        <v>35334.691358024691</v>
      </c>
      <c r="L16" s="3">
        <v>41606</v>
      </c>
      <c r="M16" s="7">
        <f t="shared" si="4"/>
        <v>0.84926912844360647</v>
      </c>
      <c r="N16" s="6">
        <v>88</v>
      </c>
      <c r="O16" s="6">
        <v>74</v>
      </c>
      <c r="P16" s="6">
        <f t="shared" si="5"/>
        <v>0.54320987654320985</v>
      </c>
      <c r="Q16" s="6">
        <f t="shared" si="6"/>
        <v>1.859210794700868</v>
      </c>
      <c r="R16" s="5">
        <v>739120</v>
      </c>
      <c r="S16" s="5">
        <f t="shared" si="7"/>
        <v>18027.317073170732</v>
      </c>
      <c r="T16" s="5">
        <v>19596</v>
      </c>
      <c r="U16" s="7">
        <f t="shared" si="8"/>
        <v>0.91994881981887799</v>
      </c>
      <c r="V16" s="6">
        <v>26</v>
      </c>
      <c r="W16" s="6">
        <v>56</v>
      </c>
      <c r="X16" s="6">
        <f t="shared" si="9"/>
        <v>0.31707317073170732</v>
      </c>
      <c r="Y16" s="6">
        <f t="shared" si="10"/>
        <v>1.3470679147347857</v>
      </c>
      <c r="AA16">
        <f t="shared" si="11"/>
        <v>0.92307264942082812</v>
      </c>
      <c r="AB16">
        <f t="shared" si="12"/>
        <v>0.45342768242497239</v>
      </c>
      <c r="AC16">
        <f t="shared" si="13"/>
        <v>1.7354262364785511</v>
      </c>
    </row>
    <row r="17" spans="1:29" x14ac:dyDescent="0.3">
      <c r="A17">
        <v>2008</v>
      </c>
      <c r="B17" s="3">
        <v>540103</v>
      </c>
      <c r="C17" s="3">
        <f t="shared" si="14"/>
        <v>67512.875</v>
      </c>
      <c r="D17" s="3">
        <v>69732</v>
      </c>
      <c r="E17" s="7">
        <f t="shared" si="0"/>
        <v>0.96817637526530143</v>
      </c>
      <c r="F17" s="2">
        <v>7</v>
      </c>
      <c r="G17" s="2">
        <v>9</v>
      </c>
      <c r="H17" s="2">
        <f t="shared" si="1"/>
        <v>0.4375</v>
      </c>
      <c r="I17" s="6">
        <f t="shared" si="2"/>
        <v>1.7212024449160914</v>
      </c>
      <c r="J17" s="3">
        <v>2863837</v>
      </c>
      <c r="K17" s="3">
        <f t="shared" si="3"/>
        <v>35356.01234567901</v>
      </c>
      <c r="L17" s="3">
        <v>41606</v>
      </c>
      <c r="M17" s="7">
        <f t="shared" si="4"/>
        <v>0.84978157827426359</v>
      </c>
      <c r="N17" s="6">
        <v>72</v>
      </c>
      <c r="O17" s="6">
        <v>90</v>
      </c>
      <c r="P17" s="6">
        <f t="shared" si="5"/>
        <v>0.44444444444444442</v>
      </c>
      <c r="Q17" s="6">
        <f t="shared" si="6"/>
        <v>1.5296068408936743</v>
      </c>
      <c r="R17" s="5">
        <v>776660</v>
      </c>
      <c r="S17" s="5">
        <f t="shared" si="7"/>
        <v>18942.926829268294</v>
      </c>
      <c r="T17" s="5">
        <v>19596</v>
      </c>
      <c r="U17" s="7">
        <f t="shared" si="8"/>
        <v>0.96667313886855954</v>
      </c>
      <c r="V17" s="6">
        <v>29</v>
      </c>
      <c r="W17" s="6">
        <v>53</v>
      </c>
      <c r="X17" s="6">
        <f t="shared" si="9"/>
        <v>0.35365853658536583</v>
      </c>
      <c r="Y17" s="6">
        <f t="shared" si="10"/>
        <v>1.4956074978721108</v>
      </c>
      <c r="AA17">
        <f t="shared" si="11"/>
        <v>0.92821036413604163</v>
      </c>
      <c r="AB17">
        <f t="shared" si="12"/>
        <v>0.4118676603432701</v>
      </c>
      <c r="AC17">
        <f t="shared" si="13"/>
        <v>1.5821389278939588</v>
      </c>
    </row>
    <row r="18" spans="1:29" x14ac:dyDescent="0.3">
      <c r="A18">
        <v>2007</v>
      </c>
      <c r="B18" s="3">
        <v>544226</v>
      </c>
      <c r="C18" s="3">
        <f t="shared" si="14"/>
        <v>68028.25</v>
      </c>
      <c r="D18" s="3">
        <v>69732</v>
      </c>
      <c r="E18" s="7">
        <f t="shared" si="0"/>
        <v>0.97556717145643324</v>
      </c>
      <c r="F18" s="2">
        <v>5</v>
      </c>
      <c r="G18" s="2">
        <v>11</v>
      </c>
      <c r="H18" s="2">
        <f t="shared" si="1"/>
        <v>0.3125</v>
      </c>
      <c r="I18" s="6">
        <f t="shared" si="2"/>
        <v>1.419006794845721</v>
      </c>
      <c r="J18" s="3">
        <v>3223215</v>
      </c>
      <c r="K18" s="3">
        <f t="shared" si="3"/>
        <v>39792.777777777781</v>
      </c>
      <c r="L18" s="3">
        <v>41606</v>
      </c>
      <c r="M18" s="7">
        <f t="shared" si="4"/>
        <v>0.9564192130408542</v>
      </c>
      <c r="N18" s="6">
        <v>71</v>
      </c>
      <c r="O18" s="6">
        <v>91</v>
      </c>
      <c r="P18" s="6">
        <f t="shared" si="5"/>
        <v>0.43827160493827161</v>
      </c>
      <c r="Q18" s="6">
        <f t="shared" si="6"/>
        <v>1.7026364012375645</v>
      </c>
      <c r="R18" s="5">
        <v>804864</v>
      </c>
      <c r="S18" s="5">
        <f t="shared" si="7"/>
        <v>19630.829268292684</v>
      </c>
      <c r="T18" s="5">
        <v>19596</v>
      </c>
      <c r="U18" s="7">
        <f t="shared" si="8"/>
        <v>1.001777366212119</v>
      </c>
      <c r="V18" s="6">
        <v>48</v>
      </c>
      <c r="W18" s="6">
        <v>34</v>
      </c>
      <c r="X18" s="6">
        <f t="shared" si="9"/>
        <v>0.58536585365853655</v>
      </c>
      <c r="Y18" s="6">
        <f t="shared" si="10"/>
        <v>2.4160512949821693</v>
      </c>
      <c r="AA18">
        <f t="shared" si="11"/>
        <v>0.97792125023646881</v>
      </c>
      <c r="AB18">
        <f t="shared" si="12"/>
        <v>0.44537915286560276</v>
      </c>
      <c r="AC18">
        <f t="shared" si="13"/>
        <v>1.845898163688485</v>
      </c>
    </row>
    <row r="19" spans="1:29" x14ac:dyDescent="0.3">
      <c r="A19">
        <v>2006</v>
      </c>
      <c r="B19" s="3">
        <v>545207</v>
      </c>
      <c r="C19" s="3">
        <f t="shared" si="14"/>
        <v>68150.875</v>
      </c>
      <c r="D19" s="3">
        <v>69732</v>
      </c>
      <c r="E19" s="7">
        <f t="shared" si="0"/>
        <v>0.97732568978374346</v>
      </c>
      <c r="F19" s="2">
        <v>7</v>
      </c>
      <c r="G19" s="2">
        <v>9</v>
      </c>
      <c r="H19" s="2">
        <f t="shared" si="1"/>
        <v>0.4375</v>
      </c>
      <c r="I19" s="6">
        <f t="shared" si="2"/>
        <v>1.7374678929488772</v>
      </c>
      <c r="J19" s="3">
        <v>3130313</v>
      </c>
      <c r="K19" s="3">
        <f t="shared" si="3"/>
        <v>38645.839506172837</v>
      </c>
      <c r="L19" s="3">
        <v>41606</v>
      </c>
      <c r="M19" s="7">
        <f t="shared" si="4"/>
        <v>0.92885255747182704</v>
      </c>
      <c r="N19" s="6">
        <v>76</v>
      </c>
      <c r="O19" s="6">
        <v>85</v>
      </c>
      <c r="P19" s="6">
        <f t="shared" si="5"/>
        <v>0.47204968944099379</v>
      </c>
      <c r="Q19" s="6">
        <f t="shared" si="6"/>
        <v>1.7593560206231076</v>
      </c>
      <c r="R19" s="1">
        <v>742267</v>
      </c>
      <c r="S19" s="5">
        <f t="shared" si="7"/>
        <v>18104.073170731706</v>
      </c>
      <c r="T19" s="5">
        <v>19596</v>
      </c>
      <c r="U19" s="7">
        <f t="shared" si="8"/>
        <v>0.92386574661827447</v>
      </c>
      <c r="V19" s="6">
        <v>42</v>
      </c>
      <c r="W19" s="6">
        <v>40</v>
      </c>
      <c r="X19" s="6">
        <f t="shared" si="9"/>
        <v>0.51219512195121952</v>
      </c>
      <c r="Y19" s="6">
        <f t="shared" si="10"/>
        <v>1.8939247805674628</v>
      </c>
      <c r="AA19">
        <f t="shared" si="11"/>
        <v>0.94334799795794833</v>
      </c>
      <c r="AB19">
        <f t="shared" si="12"/>
        <v>0.47391493713073779</v>
      </c>
      <c r="AC19">
        <f t="shared" si="13"/>
        <v>1.7969162313798159</v>
      </c>
    </row>
    <row r="20" spans="1:29" x14ac:dyDescent="0.3">
      <c r="A20">
        <v>2005</v>
      </c>
      <c r="B20" s="3">
        <v>523426</v>
      </c>
      <c r="C20" s="3">
        <f t="shared" si="14"/>
        <v>65428.25</v>
      </c>
      <c r="D20" s="3">
        <v>69732</v>
      </c>
      <c r="E20" s="7">
        <f t="shared" si="0"/>
        <v>0.93828156370102678</v>
      </c>
      <c r="F20" s="2">
        <v>4</v>
      </c>
      <c r="G20" s="2">
        <v>12</v>
      </c>
      <c r="H20" s="2">
        <f t="shared" si="1"/>
        <v>0.25</v>
      </c>
      <c r="I20" s="6">
        <f t="shared" si="2"/>
        <v>1.2510420849347024</v>
      </c>
      <c r="J20" s="3">
        <v>3181023</v>
      </c>
      <c r="K20" s="3">
        <f t="shared" si="3"/>
        <v>39271.888888888891</v>
      </c>
      <c r="L20" s="3">
        <v>41584</v>
      </c>
      <c r="M20" s="7">
        <f t="shared" si="4"/>
        <v>0.9443990209909795</v>
      </c>
      <c r="N20" s="6">
        <v>75</v>
      </c>
      <c r="O20" s="6">
        <v>87</v>
      </c>
      <c r="P20" s="6">
        <f t="shared" si="5"/>
        <v>0.46296296296296297</v>
      </c>
      <c r="Q20" s="6">
        <f t="shared" si="6"/>
        <v>1.7585361080521689</v>
      </c>
      <c r="R20" s="5">
        <v>749185</v>
      </c>
      <c r="S20" s="5">
        <f t="shared" si="7"/>
        <v>18272.804878048781</v>
      </c>
      <c r="T20" s="5">
        <v>19596</v>
      </c>
      <c r="U20" s="7">
        <f t="shared" si="8"/>
        <v>0.93247626444421217</v>
      </c>
      <c r="V20" s="6">
        <v>34</v>
      </c>
      <c r="W20" s="6">
        <v>48</v>
      </c>
      <c r="X20" s="6">
        <f t="shared" si="9"/>
        <v>0.41463414634146339</v>
      </c>
      <c r="Y20" s="6">
        <f t="shared" si="10"/>
        <v>1.5929802850921955</v>
      </c>
      <c r="AA20">
        <f t="shared" si="11"/>
        <v>0.93838561637873941</v>
      </c>
      <c r="AB20">
        <f t="shared" si="12"/>
        <v>0.37586570310147543</v>
      </c>
      <c r="AC20">
        <f t="shared" si="13"/>
        <v>1.5341861593596888</v>
      </c>
    </row>
    <row r="21" spans="1:29" x14ac:dyDescent="0.3">
      <c r="A21">
        <v>2004</v>
      </c>
      <c r="B21" s="3">
        <v>518271</v>
      </c>
      <c r="C21" s="3">
        <f t="shared" si="14"/>
        <v>64783.875</v>
      </c>
      <c r="D21" s="3">
        <v>69732</v>
      </c>
      <c r="E21" s="7">
        <f t="shared" si="0"/>
        <v>0.92904082774049213</v>
      </c>
      <c r="F21" s="2">
        <v>2</v>
      </c>
      <c r="G21" s="2">
        <v>14</v>
      </c>
      <c r="H21" s="2">
        <f t="shared" si="1"/>
        <v>0.125</v>
      </c>
      <c r="I21" s="6">
        <f t="shared" si="2"/>
        <v>1.0617609459891337</v>
      </c>
      <c r="J21" s="3">
        <v>3256854</v>
      </c>
      <c r="K21" s="3">
        <f t="shared" si="3"/>
        <v>40208.074074074073</v>
      </c>
      <c r="L21" s="3">
        <v>41503</v>
      </c>
      <c r="M21" s="7">
        <f t="shared" si="4"/>
        <v>0.9687992211183305</v>
      </c>
      <c r="N21" s="6">
        <v>91</v>
      </c>
      <c r="O21" s="6">
        <v>71</v>
      </c>
      <c r="P21" s="6">
        <f t="shared" si="5"/>
        <v>0.56172839506172845</v>
      </c>
      <c r="Q21" s="6">
        <f t="shared" si="6"/>
        <v>2.2104996312840779</v>
      </c>
      <c r="R21" s="5">
        <v>670368</v>
      </c>
      <c r="S21" s="5">
        <f t="shared" si="7"/>
        <v>16350.439024390244</v>
      </c>
      <c r="T21" s="5">
        <v>19596</v>
      </c>
      <c r="U21" s="7">
        <f t="shared" si="8"/>
        <v>0.83437635356145357</v>
      </c>
      <c r="V21" s="6">
        <v>34</v>
      </c>
      <c r="W21" s="6">
        <v>48</v>
      </c>
      <c r="X21" s="6">
        <f t="shared" si="9"/>
        <v>0.41463414634146339</v>
      </c>
      <c r="Y21" s="6">
        <f t="shared" si="10"/>
        <v>1.4253929373341496</v>
      </c>
      <c r="AA21">
        <f t="shared" si="11"/>
        <v>0.91073880080675884</v>
      </c>
      <c r="AB21">
        <f t="shared" si="12"/>
        <v>0.36712084713439724</v>
      </c>
      <c r="AC21">
        <f t="shared" si="13"/>
        <v>1.5658845048691203</v>
      </c>
    </row>
    <row r="22" spans="1:29" x14ac:dyDescent="0.3">
      <c r="A22">
        <v>2003</v>
      </c>
      <c r="B22" s="3">
        <v>540644</v>
      </c>
      <c r="C22" s="3">
        <f t="shared" si="14"/>
        <v>67580.5</v>
      </c>
      <c r="D22" s="3">
        <v>69732</v>
      </c>
      <c r="E22" s="7">
        <f t="shared" si="0"/>
        <v>0.96914615958240125</v>
      </c>
      <c r="F22" s="2">
        <v>7</v>
      </c>
      <c r="G22" s="2">
        <v>9</v>
      </c>
      <c r="H22" s="2">
        <f t="shared" si="1"/>
        <v>0.4375</v>
      </c>
      <c r="I22" s="6">
        <f t="shared" si="2"/>
        <v>1.7229265059242689</v>
      </c>
      <c r="J22" s="3">
        <v>3264898</v>
      </c>
      <c r="K22" s="3">
        <f t="shared" si="3"/>
        <v>40307.382716049382</v>
      </c>
      <c r="L22" s="3">
        <v>41503</v>
      </c>
      <c r="M22" s="7">
        <f t="shared" si="4"/>
        <v>0.97119202746908373</v>
      </c>
      <c r="N22" s="6">
        <v>100</v>
      </c>
      <c r="O22" s="6">
        <v>61</v>
      </c>
      <c r="P22" s="6">
        <f t="shared" si="5"/>
        <v>0.6211180124223602</v>
      </c>
      <c r="Q22" s="6">
        <f t="shared" si="6"/>
        <v>2.5633101052872536</v>
      </c>
      <c r="R22" s="5">
        <v>665648</v>
      </c>
      <c r="S22" s="5">
        <f t="shared" si="7"/>
        <v>16235.317073170732</v>
      </c>
      <c r="T22" s="5">
        <v>19596</v>
      </c>
      <c r="U22" s="7">
        <f t="shared" si="8"/>
        <v>0.82850158568946375</v>
      </c>
      <c r="V22" s="6">
        <v>37</v>
      </c>
      <c r="W22" s="6">
        <v>45</v>
      </c>
      <c r="X22" s="6">
        <f t="shared" si="9"/>
        <v>0.45121951219512196</v>
      </c>
      <c r="Y22" s="6">
        <f t="shared" si="10"/>
        <v>1.5097140005896894</v>
      </c>
      <c r="AA22">
        <f t="shared" si="11"/>
        <v>0.92294659091364961</v>
      </c>
      <c r="AB22">
        <f t="shared" si="12"/>
        <v>0.50327917487249407</v>
      </c>
      <c r="AC22">
        <f t="shared" si="13"/>
        <v>1.9319835372670706</v>
      </c>
    </row>
    <row r="23" spans="1:29" x14ac:dyDescent="0.3">
      <c r="A23">
        <v>2002</v>
      </c>
      <c r="B23" s="3">
        <v>541593</v>
      </c>
      <c r="C23" s="3">
        <f t="shared" si="14"/>
        <v>67699.125</v>
      </c>
      <c r="D23" s="3">
        <v>69732</v>
      </c>
      <c r="E23" s="7">
        <f t="shared" si="0"/>
        <v>0.97084731543624159</v>
      </c>
      <c r="F23" s="2">
        <v>10</v>
      </c>
      <c r="G23" s="2">
        <v>6</v>
      </c>
      <c r="H23" s="2">
        <f t="shared" si="1"/>
        <v>0.625</v>
      </c>
      <c r="I23" s="6">
        <f t="shared" si="2"/>
        <v>2.5889261744966441</v>
      </c>
      <c r="J23" s="3">
        <v>3253203</v>
      </c>
      <c r="K23" s="3">
        <f t="shared" si="3"/>
        <v>40163</v>
      </c>
      <c r="L23" s="3">
        <v>40930</v>
      </c>
      <c r="M23" s="7">
        <f t="shared" si="4"/>
        <v>0.98126068898118735</v>
      </c>
      <c r="N23" s="6">
        <v>95</v>
      </c>
      <c r="O23" s="6">
        <v>66</v>
      </c>
      <c r="P23" s="6">
        <f t="shared" si="5"/>
        <v>0.59006211180124224</v>
      </c>
      <c r="Q23" s="6">
        <f t="shared" si="6"/>
        <v>2.3936813776662298</v>
      </c>
      <c r="R23" s="5">
        <v>634935</v>
      </c>
      <c r="S23" s="5">
        <f t="shared" si="7"/>
        <v>15486.219512195123</v>
      </c>
      <c r="T23" s="5">
        <v>19596</v>
      </c>
      <c r="U23" s="7">
        <f t="shared" si="8"/>
        <v>0.79027452093259454</v>
      </c>
      <c r="V23" s="6">
        <v>38</v>
      </c>
      <c r="W23" s="6">
        <v>44</v>
      </c>
      <c r="X23" s="6">
        <f t="shared" si="9"/>
        <v>0.46341463414634149</v>
      </c>
      <c r="Y23" s="6">
        <f t="shared" si="10"/>
        <v>1.4727843344652898</v>
      </c>
      <c r="AA23">
        <f t="shared" si="11"/>
        <v>0.9141275084500079</v>
      </c>
      <c r="AB23">
        <f t="shared" si="12"/>
        <v>0.55949224864919456</v>
      </c>
      <c r="AC23">
        <f t="shared" si="13"/>
        <v>2.1517972955427211</v>
      </c>
    </row>
    <row r="24" spans="1:29" x14ac:dyDescent="0.3">
      <c r="A24">
        <v>2001</v>
      </c>
      <c r="B24" s="3">
        <v>539756</v>
      </c>
      <c r="C24" s="3">
        <f t="shared" si="14"/>
        <v>67469.5</v>
      </c>
      <c r="D24" s="3">
        <v>69732</v>
      </c>
      <c r="E24" s="7">
        <f t="shared" si="0"/>
        <v>0.96755435094361264</v>
      </c>
      <c r="F24" s="2">
        <v>12</v>
      </c>
      <c r="G24" s="2">
        <v>4</v>
      </c>
      <c r="H24" s="2">
        <f t="shared" si="1"/>
        <v>0.75</v>
      </c>
      <c r="I24" s="6">
        <f t="shared" si="2"/>
        <v>3.8702174037744506</v>
      </c>
      <c r="J24" s="3">
        <v>3311958</v>
      </c>
      <c r="K24" s="3">
        <f t="shared" si="3"/>
        <v>40888.370370370372</v>
      </c>
      <c r="L24" s="3">
        <v>40930</v>
      </c>
      <c r="M24" s="7">
        <f t="shared" si="4"/>
        <v>0.99898290667897316</v>
      </c>
      <c r="N24" s="6">
        <v>90</v>
      </c>
      <c r="O24" s="6">
        <v>72</v>
      </c>
      <c r="P24" s="6">
        <f t="shared" si="5"/>
        <v>0.55555555555555558</v>
      </c>
      <c r="Q24" s="6">
        <f t="shared" si="6"/>
        <v>2.2477115400276895</v>
      </c>
      <c r="R24" s="5">
        <v>593182</v>
      </c>
      <c r="S24" s="5">
        <f t="shared" si="7"/>
        <v>14467.853658536585</v>
      </c>
      <c r="T24" s="5">
        <v>19596</v>
      </c>
      <c r="U24" s="7">
        <f t="shared" si="8"/>
        <v>0.73830647369547797</v>
      </c>
      <c r="V24" s="6">
        <v>21</v>
      </c>
      <c r="W24" s="6">
        <v>61</v>
      </c>
      <c r="X24" s="6">
        <f t="shared" si="9"/>
        <v>0.25609756097560976</v>
      </c>
      <c r="Y24" s="6">
        <f t="shared" si="10"/>
        <v>0.99247755480375721</v>
      </c>
      <c r="AA24">
        <f t="shared" si="11"/>
        <v>0.90161457710602122</v>
      </c>
      <c r="AB24">
        <f t="shared" si="12"/>
        <v>0.52055103884372178</v>
      </c>
      <c r="AC24">
        <f t="shared" si="13"/>
        <v>2.3701354995352992</v>
      </c>
    </row>
    <row r="25" spans="1:29" x14ac:dyDescent="0.3">
      <c r="A25">
        <v>2000</v>
      </c>
      <c r="B25" s="3">
        <v>541964</v>
      </c>
      <c r="C25" s="3">
        <f t="shared" si="14"/>
        <v>67745.5</v>
      </c>
      <c r="D25" s="3">
        <v>69732</v>
      </c>
      <c r="E25" s="7">
        <f t="shared" si="0"/>
        <v>0.97151236161303278</v>
      </c>
      <c r="F25" s="2">
        <v>6</v>
      </c>
      <c r="G25" s="2">
        <v>10</v>
      </c>
      <c r="H25" s="2">
        <f t="shared" si="1"/>
        <v>0.375</v>
      </c>
      <c r="I25" s="6">
        <f t="shared" si="2"/>
        <v>1.5544197785808525</v>
      </c>
      <c r="J25" s="3">
        <v>3318800</v>
      </c>
      <c r="K25" s="3">
        <f t="shared" si="3"/>
        <v>40972.839506172837</v>
      </c>
      <c r="L25" s="3">
        <v>40930</v>
      </c>
      <c r="M25" s="7">
        <f t="shared" si="4"/>
        <v>1.0010466529727056</v>
      </c>
      <c r="N25" s="6">
        <v>97</v>
      </c>
      <c r="O25" s="6">
        <v>65</v>
      </c>
      <c r="P25" s="6">
        <f t="shared" si="5"/>
        <v>0.59876543209876543</v>
      </c>
      <c r="Q25" s="6">
        <f t="shared" si="6"/>
        <v>2.494916273562743</v>
      </c>
      <c r="R25" s="5">
        <v>591981</v>
      </c>
      <c r="S25" s="5">
        <f t="shared" si="7"/>
        <v>14438.560975609756</v>
      </c>
      <c r="T25" s="5">
        <v>19596</v>
      </c>
      <c r="U25" s="7">
        <f t="shared" si="8"/>
        <v>0.73681164398906696</v>
      </c>
      <c r="V25" s="6">
        <v>17</v>
      </c>
      <c r="W25" s="6">
        <v>65</v>
      </c>
      <c r="X25" s="6">
        <f t="shared" si="9"/>
        <v>0.2073170731707317</v>
      </c>
      <c r="Y25" s="6">
        <f t="shared" si="10"/>
        <v>0.92951622780159215</v>
      </c>
      <c r="AA25">
        <f t="shared" si="11"/>
        <v>0.9031235528582684</v>
      </c>
      <c r="AB25">
        <f t="shared" si="12"/>
        <v>0.39369416842316568</v>
      </c>
      <c r="AC25">
        <f t="shared" si="13"/>
        <v>1.6596174266483958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83ED-E037-4344-B698-4E49BBB4FE9E}">
  <dimension ref="A1:AG25"/>
  <sheetViews>
    <sheetView topLeftCell="U1" workbookViewId="0">
      <selection activeCell="AG2" sqref="AG2"/>
    </sheetView>
  </sheetViews>
  <sheetFormatPr defaultRowHeight="14.4" x14ac:dyDescent="0.3"/>
  <cols>
    <col min="2" max="2" width="17.6640625" bestFit="1" customWidth="1"/>
    <col min="3" max="3" width="20.88671875" bestFit="1" customWidth="1"/>
    <col min="4" max="4" width="22.5546875" bestFit="1" customWidth="1"/>
    <col min="5" max="5" width="22.5546875" customWidth="1"/>
    <col min="6" max="6" width="12.33203125" bestFit="1" customWidth="1"/>
    <col min="7" max="7" width="14" bestFit="1" customWidth="1"/>
    <col min="8" max="9" width="14" customWidth="1"/>
    <col min="10" max="10" width="16.5546875" bestFit="1" customWidth="1"/>
    <col min="11" max="11" width="19.6640625" bestFit="1" customWidth="1"/>
    <col min="12" max="12" width="21.44140625" bestFit="1" customWidth="1"/>
    <col min="13" max="13" width="21.44140625" customWidth="1"/>
    <col min="14" max="14" width="11.33203125" bestFit="1" customWidth="1"/>
    <col min="15" max="15" width="12.6640625" bestFit="1" customWidth="1"/>
    <col min="16" max="17" width="12.6640625" customWidth="1"/>
    <col min="18" max="18" width="14.5546875" bestFit="1" customWidth="1"/>
    <col min="19" max="20" width="17.6640625" bestFit="1" customWidth="1"/>
    <col min="21" max="21" width="17.6640625" customWidth="1"/>
    <col min="23" max="23" width="10.6640625" bestFit="1" customWidth="1"/>
    <col min="24" max="24" width="10.6640625" customWidth="1"/>
    <col min="27" max="27" width="15.5546875" bestFit="1" customWidth="1"/>
    <col min="28" max="28" width="19.109375" bestFit="1" customWidth="1"/>
    <col min="29" max="29" width="9.6640625" bestFit="1" customWidth="1"/>
    <col min="31" max="31" width="12.886718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525</v>
      </c>
      <c r="C1" t="s">
        <v>363</v>
      </c>
      <c r="D1" t="s">
        <v>304</v>
      </c>
      <c r="E1" t="s">
        <v>590</v>
      </c>
      <c r="F1" t="s">
        <v>157</v>
      </c>
      <c r="G1" t="s">
        <v>158</v>
      </c>
      <c r="H1" t="s">
        <v>249</v>
      </c>
      <c r="I1" t="s">
        <v>439</v>
      </c>
      <c r="J1" t="s">
        <v>526</v>
      </c>
      <c r="K1" t="s">
        <v>364</v>
      </c>
      <c r="L1" t="s">
        <v>305</v>
      </c>
      <c r="M1" t="s">
        <v>590</v>
      </c>
      <c r="N1" t="s">
        <v>159</v>
      </c>
      <c r="O1" t="s">
        <v>160</v>
      </c>
      <c r="P1" t="s">
        <v>250</v>
      </c>
      <c r="Q1" t="s">
        <v>440</v>
      </c>
      <c r="R1" t="s">
        <v>527</v>
      </c>
      <c r="S1" t="s">
        <v>365</v>
      </c>
      <c r="T1" t="s">
        <v>306</v>
      </c>
      <c r="U1" t="s">
        <v>590</v>
      </c>
      <c r="V1" t="s">
        <v>161</v>
      </c>
      <c r="W1" t="s">
        <v>162</v>
      </c>
      <c r="X1" t="s">
        <v>251</v>
      </c>
      <c r="Y1" t="s">
        <v>441</v>
      </c>
      <c r="AA1" t="s">
        <v>591</v>
      </c>
      <c r="AB1" t="s">
        <v>528</v>
      </c>
      <c r="AC1" t="s">
        <v>442</v>
      </c>
      <c r="AE1" t="s">
        <v>529</v>
      </c>
      <c r="AF1" t="s">
        <v>589</v>
      </c>
      <c r="AG1" t="s">
        <v>593</v>
      </c>
    </row>
    <row r="2" spans="1:33" x14ac:dyDescent="0.3">
      <c r="A2">
        <v>2023</v>
      </c>
      <c r="B2" s="3">
        <v>593304</v>
      </c>
      <c r="C2" s="3">
        <f>B2/9</f>
        <v>65922.666666666672</v>
      </c>
      <c r="D2" s="3">
        <v>64767</v>
      </c>
      <c r="E2" s="7">
        <f>C2/D2</f>
        <v>1.0178434490815798</v>
      </c>
      <c r="F2" s="6">
        <v>11</v>
      </c>
      <c r="G2" s="6">
        <v>6</v>
      </c>
      <c r="H2" s="6">
        <f>F2/(G2+F2)</f>
        <v>0.6470588235294118</v>
      </c>
      <c r="I2" s="6">
        <f>((C2/D2)*(1/(1-H2)))</f>
        <v>2.8838897723978096</v>
      </c>
      <c r="J2" s="3">
        <v>1162819</v>
      </c>
      <c r="K2" s="3">
        <f>J2/81</f>
        <v>14355.790123456791</v>
      </c>
      <c r="L2" s="3">
        <v>37442</v>
      </c>
      <c r="M2" s="7">
        <f>K2/L2</f>
        <v>0.38341408374170161</v>
      </c>
      <c r="N2" s="2">
        <v>84</v>
      </c>
      <c r="O2" s="2">
        <v>78</v>
      </c>
      <c r="P2" s="2">
        <f>N2/(O2+N2)</f>
        <v>0.51851851851851849</v>
      </c>
      <c r="Q2" s="6">
        <f>((K2/L2)*(1/(1-P2)))</f>
        <v>0.79632155854045705</v>
      </c>
      <c r="R2" s="5">
        <v>809743</v>
      </c>
      <c r="S2" s="5">
        <f>R2/41</f>
        <v>19749.829268292684</v>
      </c>
      <c r="T2" s="5">
        <v>19600</v>
      </c>
      <c r="U2" s="7">
        <f>S2/T2</f>
        <v>1.0076443504230961</v>
      </c>
      <c r="V2" s="6">
        <v>46</v>
      </c>
      <c r="W2" s="6">
        <v>36</v>
      </c>
      <c r="X2" s="6">
        <f>V2/(V2+W2)</f>
        <v>0.56097560975609762</v>
      </c>
      <c r="Y2" s="6">
        <f>((S2/T2)*(1/(1-X2)))</f>
        <v>2.2951899092970525</v>
      </c>
      <c r="AA2">
        <f>(U2+M2+E2)/3</f>
        <v>0.80296729441545922</v>
      </c>
      <c r="AB2">
        <f>(X2+P2+H2)/3</f>
        <v>0.57551765060134263</v>
      </c>
      <c r="AC2">
        <f>(Q2+Y2+I2)/3</f>
        <v>1.9918004134117731</v>
      </c>
      <c r="AE2">
        <f>SUM(AC2:AC25)/21</f>
        <v>1.8376274679459879</v>
      </c>
      <c r="AF2">
        <f>SUM(AB2:AB25)/22</f>
        <v>0.54932428709688452</v>
      </c>
      <c r="AG2">
        <f>SUM(AA2:AA25)/22</f>
        <v>0.78738732516455656</v>
      </c>
    </row>
    <row r="3" spans="1:33" x14ac:dyDescent="0.3">
      <c r="A3">
        <v>2022</v>
      </c>
      <c r="B3" s="3">
        <v>529841</v>
      </c>
      <c r="C3" s="3">
        <f>B3/8</f>
        <v>66230.125</v>
      </c>
      <c r="D3" s="3">
        <v>64767</v>
      </c>
      <c r="E3" s="7">
        <f t="shared" ref="E3:E25" si="0">C3/D3</f>
        <v>1.022590593975327</v>
      </c>
      <c r="F3" s="6">
        <v>9</v>
      </c>
      <c r="G3" s="6">
        <v>8</v>
      </c>
      <c r="H3" s="6">
        <f t="shared" ref="H3:H25" si="1">F3/(G3+F3)</f>
        <v>0.52941176470588236</v>
      </c>
      <c r="I3" s="6">
        <f t="shared" ref="I3:I25" si="2">((C3/D3)*(1/(1-H3)))</f>
        <v>2.1730050121975699</v>
      </c>
      <c r="J3" s="3">
        <v>907487</v>
      </c>
      <c r="K3" s="3">
        <f t="shared" ref="K3:K24" si="3">J3/81</f>
        <v>11203.543209876543</v>
      </c>
      <c r="L3" s="3">
        <v>37442</v>
      </c>
      <c r="M3" s="7">
        <f t="shared" ref="M3:M25" si="4">K3/L3</f>
        <v>0.29922395197576368</v>
      </c>
      <c r="N3" s="2">
        <v>69</v>
      </c>
      <c r="O3" s="2">
        <v>93</v>
      </c>
      <c r="P3" s="2">
        <f t="shared" ref="P3:P25" si="5">N3/(O3+N3)</f>
        <v>0.42592592592592593</v>
      </c>
      <c r="Q3" s="6">
        <f t="shared" ref="Q3:Q25" si="6">((K3/L3)*(1/(1-P3)))</f>
        <v>0.52122881957068512</v>
      </c>
      <c r="R3" s="5">
        <v>807190</v>
      </c>
      <c r="S3" s="5">
        <f t="shared" ref="S3:S25" si="7">R3/41</f>
        <v>19687.560975609755</v>
      </c>
      <c r="T3" s="5">
        <v>19600</v>
      </c>
      <c r="U3" s="7">
        <f t="shared" ref="U3:U25" si="8">S3/T3</f>
        <v>1.0044673967147835</v>
      </c>
      <c r="V3" s="6">
        <v>44</v>
      </c>
      <c r="W3" s="6">
        <v>38</v>
      </c>
      <c r="X3" s="6">
        <f t="shared" ref="X3:X25" si="9">V3/(V3+W3)</f>
        <v>0.53658536585365857</v>
      </c>
      <c r="Y3" s="6">
        <f t="shared" ref="Y3:Y25" si="10">((S3/T3)*(1/(1-X3)))</f>
        <v>2.1675349087003224</v>
      </c>
      <c r="AA3">
        <f t="shared" ref="AA3:AA25" si="11">(U3+M3+E3)/3</f>
        <v>0.77542731422195799</v>
      </c>
      <c r="AB3">
        <f t="shared" ref="AB3:AB25" si="12">(X3+P3+H3)/3</f>
        <v>0.49730768549515564</v>
      </c>
      <c r="AC3">
        <f t="shared" ref="AC3:AC25" si="13">(Q3+Y3+I3)/3</f>
        <v>1.6205895801561925</v>
      </c>
    </row>
    <row r="4" spans="1:33" x14ac:dyDescent="0.3">
      <c r="A4">
        <v>2021</v>
      </c>
      <c r="B4" s="3">
        <v>579366</v>
      </c>
      <c r="C4" s="3">
        <f>B4/9</f>
        <v>64374</v>
      </c>
      <c r="D4" s="3">
        <v>64767</v>
      </c>
      <c r="E4" s="7">
        <f t="shared" si="0"/>
        <v>0.9939320950484043</v>
      </c>
      <c r="F4" s="6">
        <v>9</v>
      </c>
      <c r="G4" s="6">
        <v>8</v>
      </c>
      <c r="H4" s="6">
        <f t="shared" si="1"/>
        <v>0.52941176470588236</v>
      </c>
      <c r="I4" s="6">
        <f t="shared" si="2"/>
        <v>2.1121057019778591</v>
      </c>
      <c r="J4" s="3">
        <v>642617</v>
      </c>
      <c r="K4" s="3">
        <f t="shared" si="3"/>
        <v>7933.5432098765432</v>
      </c>
      <c r="L4" s="3">
        <v>37442</v>
      </c>
      <c r="M4" s="7">
        <f t="shared" si="4"/>
        <v>0.21188887372139692</v>
      </c>
      <c r="N4" s="2">
        <v>67</v>
      </c>
      <c r="O4" s="2">
        <v>95</v>
      </c>
      <c r="P4" s="2">
        <f t="shared" si="5"/>
        <v>0.41358024691358025</v>
      </c>
      <c r="Q4" s="6">
        <f t="shared" si="6"/>
        <v>0.36132628992490845</v>
      </c>
      <c r="R4" s="5">
        <v>804761</v>
      </c>
      <c r="S4" s="5">
        <f t="shared" si="7"/>
        <v>19628.317073170732</v>
      </c>
      <c r="T4" s="5">
        <v>19600</v>
      </c>
      <c r="U4" s="7">
        <f t="shared" si="8"/>
        <v>1.0014447486311597</v>
      </c>
      <c r="V4" s="6">
        <v>53</v>
      </c>
      <c r="W4" s="6">
        <v>29</v>
      </c>
      <c r="X4" s="6">
        <f t="shared" si="9"/>
        <v>0.64634146341463417</v>
      </c>
      <c r="Y4" s="6">
        <f t="shared" si="10"/>
        <v>2.8316713581984518</v>
      </c>
      <c r="AA4">
        <f t="shared" si="11"/>
        <v>0.73575523913365359</v>
      </c>
      <c r="AB4">
        <f t="shared" si="12"/>
        <v>0.52977782501136561</v>
      </c>
      <c r="AC4">
        <f t="shared" si="13"/>
        <v>1.7683677833670732</v>
      </c>
    </row>
    <row r="5" spans="1:33" x14ac:dyDescent="0.3">
      <c r="A5">
        <v>2020</v>
      </c>
      <c r="B5" t="s">
        <v>44</v>
      </c>
      <c r="C5" t="s">
        <v>44</v>
      </c>
      <c r="D5" s="3">
        <v>64767</v>
      </c>
      <c r="E5" s="7" t="s">
        <v>44</v>
      </c>
      <c r="F5" s="6">
        <v>10</v>
      </c>
      <c r="G5" s="6">
        <v>6</v>
      </c>
      <c r="H5" s="6">
        <f t="shared" si="1"/>
        <v>0.625</v>
      </c>
      <c r="I5" s="6" t="s">
        <v>44</v>
      </c>
      <c r="J5" s="2" t="s">
        <v>44</v>
      </c>
      <c r="K5" s="3" t="s">
        <v>44</v>
      </c>
      <c r="L5" s="3">
        <v>37442</v>
      </c>
      <c r="M5" s="7" t="s">
        <v>44</v>
      </c>
      <c r="N5" s="2">
        <v>31</v>
      </c>
      <c r="O5" s="2">
        <v>29</v>
      </c>
      <c r="P5" s="2">
        <f t="shared" si="5"/>
        <v>0.51666666666666672</v>
      </c>
      <c r="Q5" s="6" t="s">
        <v>44</v>
      </c>
      <c r="R5" t="s">
        <v>44</v>
      </c>
      <c r="S5" s="5" t="s">
        <v>44</v>
      </c>
      <c r="T5" s="5">
        <v>19600</v>
      </c>
      <c r="U5" s="7" t="s">
        <v>44</v>
      </c>
      <c r="V5" s="6">
        <v>40</v>
      </c>
      <c r="W5" s="6">
        <v>32</v>
      </c>
      <c r="X5" s="6">
        <f t="shared" si="9"/>
        <v>0.55555555555555558</v>
      </c>
      <c r="Y5" s="6" t="s">
        <v>44</v>
      </c>
      <c r="AA5" t="s">
        <v>44</v>
      </c>
      <c r="AB5">
        <f t="shared" si="12"/>
        <v>0.56574074074074077</v>
      </c>
      <c r="AC5" t="s">
        <v>44</v>
      </c>
    </row>
    <row r="6" spans="1:33" x14ac:dyDescent="0.3">
      <c r="A6">
        <v>2019</v>
      </c>
      <c r="B6" s="3">
        <v>504540</v>
      </c>
      <c r="C6" s="3">
        <f>B6/8</f>
        <v>63067.5</v>
      </c>
      <c r="D6" s="3">
        <v>64767</v>
      </c>
      <c r="E6" s="7">
        <f t="shared" si="0"/>
        <v>0.97375978507573302</v>
      </c>
      <c r="F6" s="6">
        <v>5</v>
      </c>
      <c r="G6" s="6">
        <v>11</v>
      </c>
      <c r="H6" s="6">
        <f t="shared" si="1"/>
        <v>0.3125</v>
      </c>
      <c r="I6" s="6">
        <f t="shared" si="2"/>
        <v>1.4163778692010662</v>
      </c>
      <c r="J6" s="3">
        <v>811302</v>
      </c>
      <c r="K6" s="3">
        <f t="shared" si="3"/>
        <v>10016.074074074075</v>
      </c>
      <c r="L6" s="3">
        <v>37442</v>
      </c>
      <c r="M6" s="7">
        <f t="shared" si="4"/>
        <v>0.26750905598189401</v>
      </c>
      <c r="N6" s="2">
        <v>57</v>
      </c>
      <c r="O6" s="2">
        <v>105</v>
      </c>
      <c r="P6" s="2">
        <f t="shared" si="5"/>
        <v>0.35185185185185186</v>
      </c>
      <c r="Q6" s="6">
        <f t="shared" si="6"/>
        <v>0.41272825780063649</v>
      </c>
      <c r="R6" t="s">
        <v>44</v>
      </c>
      <c r="S6" s="5" t="s">
        <v>44</v>
      </c>
      <c r="T6" s="5">
        <v>19600</v>
      </c>
      <c r="U6" s="7" t="s">
        <v>44</v>
      </c>
      <c r="V6" s="6">
        <v>44</v>
      </c>
      <c r="W6" s="6">
        <v>29</v>
      </c>
      <c r="X6" s="6">
        <f t="shared" si="9"/>
        <v>0.60273972602739723</v>
      </c>
      <c r="Y6" s="6" t="s">
        <v>44</v>
      </c>
      <c r="AA6" t="s">
        <v>44</v>
      </c>
      <c r="AB6">
        <f t="shared" si="12"/>
        <v>0.42236385929308301</v>
      </c>
      <c r="AC6" t="s">
        <v>44</v>
      </c>
    </row>
    <row r="7" spans="1:33" x14ac:dyDescent="0.3">
      <c r="A7">
        <v>2018</v>
      </c>
      <c r="B7" s="3">
        <v>524480</v>
      </c>
      <c r="C7" s="3">
        <f t="shared" ref="C7:C25" si="14">B7/8</f>
        <v>65560</v>
      </c>
      <c r="D7" s="3">
        <v>64767</v>
      </c>
      <c r="E7" s="7">
        <f t="shared" si="0"/>
        <v>1.0122438896351538</v>
      </c>
      <c r="F7" s="6">
        <v>7</v>
      </c>
      <c r="G7" s="6">
        <v>9</v>
      </c>
      <c r="H7" s="6">
        <f t="shared" si="1"/>
        <v>0.4375</v>
      </c>
      <c r="I7" s="6">
        <f t="shared" si="2"/>
        <v>1.7995446926847176</v>
      </c>
      <c r="J7" s="3">
        <v>811104</v>
      </c>
      <c r="K7" s="3">
        <f t="shared" si="3"/>
        <v>10013.62962962963</v>
      </c>
      <c r="L7" s="3">
        <v>37442</v>
      </c>
      <c r="M7" s="7">
        <f t="shared" si="4"/>
        <v>0.26744376982077961</v>
      </c>
      <c r="N7" s="2">
        <v>63</v>
      </c>
      <c r="O7" s="2">
        <v>98</v>
      </c>
      <c r="P7" s="2">
        <f t="shared" si="5"/>
        <v>0.39130434782608697</v>
      </c>
      <c r="Q7" s="6">
        <f t="shared" si="6"/>
        <v>0.43937190756270933</v>
      </c>
      <c r="R7" s="5">
        <v>805264</v>
      </c>
      <c r="S7" s="5">
        <f t="shared" si="7"/>
        <v>19640.585365853658</v>
      </c>
      <c r="T7" s="5">
        <v>19600</v>
      </c>
      <c r="U7" s="7">
        <f t="shared" si="8"/>
        <v>1.002070681931309</v>
      </c>
      <c r="V7" s="6">
        <v>39</v>
      </c>
      <c r="W7" s="6">
        <v>43</v>
      </c>
      <c r="X7" s="6">
        <f t="shared" si="9"/>
        <v>0.47560975609756095</v>
      </c>
      <c r="Y7" s="6">
        <f t="shared" si="10"/>
        <v>1.9109254864736589</v>
      </c>
      <c r="AA7">
        <f t="shared" si="11"/>
        <v>0.76058611379574748</v>
      </c>
      <c r="AB7">
        <f t="shared" si="12"/>
        <v>0.43480470130788262</v>
      </c>
      <c r="AC7">
        <f t="shared" si="13"/>
        <v>1.3832806955736954</v>
      </c>
    </row>
    <row r="8" spans="1:33" x14ac:dyDescent="0.3">
      <c r="A8">
        <v>2017</v>
      </c>
      <c r="B8" s="3">
        <v>541022</v>
      </c>
      <c r="C8" s="3">
        <f t="shared" si="14"/>
        <v>67627.75</v>
      </c>
      <c r="D8" s="3">
        <v>64767</v>
      </c>
      <c r="E8" s="7">
        <f t="shared" si="0"/>
        <v>1.0441698704587212</v>
      </c>
      <c r="F8" s="6">
        <v>6</v>
      </c>
      <c r="G8" s="6">
        <v>10</v>
      </c>
      <c r="H8" s="6">
        <f t="shared" si="1"/>
        <v>0.375</v>
      </c>
      <c r="I8" s="6">
        <f t="shared" si="2"/>
        <v>1.6706717927339541</v>
      </c>
      <c r="J8" s="3">
        <v>1583014</v>
      </c>
      <c r="K8" s="3">
        <f t="shared" si="3"/>
        <v>19543.382716049382</v>
      </c>
      <c r="L8" s="3">
        <v>37442</v>
      </c>
      <c r="M8" s="7">
        <f t="shared" si="4"/>
        <v>0.52196417702177722</v>
      </c>
      <c r="N8" s="2">
        <v>77</v>
      </c>
      <c r="O8" s="2">
        <v>85</v>
      </c>
      <c r="P8" s="2">
        <f t="shared" si="5"/>
        <v>0.47530864197530864</v>
      </c>
      <c r="Q8" s="6">
        <f t="shared" si="6"/>
        <v>0.99480231385326956</v>
      </c>
      <c r="R8" s="5">
        <v>785250</v>
      </c>
      <c r="S8" s="5">
        <f t="shared" si="7"/>
        <v>19152.439024390245</v>
      </c>
      <c r="T8" s="5">
        <v>19600</v>
      </c>
      <c r="U8" s="7">
        <f t="shared" si="8"/>
        <v>0.97716525634644114</v>
      </c>
      <c r="V8" s="6">
        <v>44</v>
      </c>
      <c r="W8" s="6">
        <v>38</v>
      </c>
      <c r="X8" s="6">
        <f t="shared" si="9"/>
        <v>0.53658536585365857</v>
      </c>
      <c r="Y8" s="6">
        <f t="shared" si="10"/>
        <v>2.1086197636949522</v>
      </c>
      <c r="AA8">
        <f t="shared" si="11"/>
        <v>0.84776643460897994</v>
      </c>
      <c r="AB8">
        <f t="shared" si="12"/>
        <v>0.4622980026096557</v>
      </c>
      <c r="AC8">
        <f t="shared" si="13"/>
        <v>1.5913646234273919</v>
      </c>
    </row>
    <row r="9" spans="1:33" x14ac:dyDescent="0.3">
      <c r="A9">
        <v>2016</v>
      </c>
      <c r="B9" s="3">
        <v>524101</v>
      </c>
      <c r="C9" s="3">
        <f t="shared" si="14"/>
        <v>65512.625</v>
      </c>
      <c r="D9" s="3">
        <v>64767</v>
      </c>
      <c r="E9" s="7">
        <f t="shared" si="0"/>
        <v>1.0115124214491948</v>
      </c>
      <c r="F9" s="6">
        <v>10</v>
      </c>
      <c r="G9" s="6">
        <v>6</v>
      </c>
      <c r="H9" s="6">
        <f t="shared" si="1"/>
        <v>0.625</v>
      </c>
      <c r="I9" s="6">
        <f t="shared" si="2"/>
        <v>2.6973664571978526</v>
      </c>
      <c r="J9" s="3">
        <v>1712417</v>
      </c>
      <c r="K9" s="3">
        <f t="shared" si="3"/>
        <v>21140.95061728395</v>
      </c>
      <c r="L9" s="3">
        <v>37442</v>
      </c>
      <c r="M9" s="7">
        <f t="shared" si="4"/>
        <v>0.56463198059088593</v>
      </c>
      <c r="N9" s="2">
        <v>79</v>
      </c>
      <c r="O9" s="2">
        <v>82</v>
      </c>
      <c r="P9" s="2">
        <f t="shared" si="5"/>
        <v>0.49068322981366458</v>
      </c>
      <c r="Q9" s="6">
        <f t="shared" si="6"/>
        <v>1.1086066935991783</v>
      </c>
      <c r="R9" s="5">
        <v>805400</v>
      </c>
      <c r="S9" s="5">
        <f t="shared" si="7"/>
        <v>19643.90243902439</v>
      </c>
      <c r="T9" s="5">
        <v>19600</v>
      </c>
      <c r="U9" s="7">
        <f t="shared" si="8"/>
        <v>1.0022399203583872</v>
      </c>
      <c r="V9" s="6">
        <v>41</v>
      </c>
      <c r="W9" s="6">
        <v>41</v>
      </c>
      <c r="X9" s="6">
        <f t="shared" si="9"/>
        <v>0.5</v>
      </c>
      <c r="Y9" s="6">
        <f t="shared" si="10"/>
        <v>2.0044798407167743</v>
      </c>
      <c r="AA9">
        <f t="shared" si="11"/>
        <v>0.85946144079948927</v>
      </c>
      <c r="AB9">
        <f t="shared" si="12"/>
        <v>0.53856107660455488</v>
      </c>
      <c r="AC9">
        <f t="shared" si="13"/>
        <v>1.9368176638379351</v>
      </c>
    </row>
    <row r="10" spans="1:33" x14ac:dyDescent="0.3">
      <c r="A10">
        <v>2015</v>
      </c>
      <c r="B10" s="3">
        <v>537548</v>
      </c>
      <c r="C10" s="3">
        <f t="shared" si="14"/>
        <v>67193.5</v>
      </c>
      <c r="D10" s="3">
        <v>64767</v>
      </c>
      <c r="E10" s="7">
        <f t="shared" si="0"/>
        <v>1.0374650670866337</v>
      </c>
      <c r="F10" s="6">
        <v>6</v>
      </c>
      <c r="G10" s="6">
        <v>10</v>
      </c>
      <c r="H10" s="6">
        <f t="shared" si="1"/>
        <v>0.375</v>
      </c>
      <c r="I10" s="6">
        <f t="shared" si="2"/>
        <v>1.6599441073386139</v>
      </c>
      <c r="J10" s="3">
        <v>1752235</v>
      </c>
      <c r="K10" s="3">
        <f t="shared" si="3"/>
        <v>21632.530864197532</v>
      </c>
      <c r="L10" s="3">
        <v>37442</v>
      </c>
      <c r="M10" s="7">
        <f t="shared" si="4"/>
        <v>0.5777610935366041</v>
      </c>
      <c r="N10" s="2">
        <v>71</v>
      </c>
      <c r="O10" s="2">
        <v>91</v>
      </c>
      <c r="P10" s="2">
        <f t="shared" si="5"/>
        <v>0.43827160493827161</v>
      </c>
      <c r="Q10" s="6">
        <f t="shared" si="6"/>
        <v>1.0285417269552732</v>
      </c>
      <c r="R10" s="5">
        <v>809350</v>
      </c>
      <c r="S10" s="5">
        <f t="shared" si="7"/>
        <v>19740.243902439026</v>
      </c>
      <c r="T10" s="5">
        <v>19600</v>
      </c>
      <c r="U10" s="7">
        <f t="shared" si="8"/>
        <v>1.0071553011448482</v>
      </c>
      <c r="V10" s="6">
        <v>48</v>
      </c>
      <c r="W10" s="6">
        <v>34</v>
      </c>
      <c r="X10" s="6">
        <f t="shared" si="9"/>
        <v>0.58536585365853655</v>
      </c>
      <c r="Y10" s="6">
        <f t="shared" si="10"/>
        <v>2.4290216086434571</v>
      </c>
      <c r="AA10">
        <f t="shared" si="11"/>
        <v>0.87412715392269524</v>
      </c>
      <c r="AB10">
        <f t="shared" si="12"/>
        <v>0.46621248619893607</v>
      </c>
      <c r="AC10">
        <f t="shared" si="13"/>
        <v>1.7058358143124481</v>
      </c>
    </row>
    <row r="11" spans="1:33" x14ac:dyDescent="0.3">
      <c r="A11">
        <v>2014</v>
      </c>
      <c r="B11" s="3">
        <v>560280</v>
      </c>
      <c r="C11" s="3">
        <f t="shared" si="14"/>
        <v>70035</v>
      </c>
      <c r="D11" s="3">
        <v>75540</v>
      </c>
      <c r="E11" s="7">
        <f t="shared" si="0"/>
        <v>0.92712470214455922</v>
      </c>
      <c r="F11" s="6">
        <v>8</v>
      </c>
      <c r="G11" s="6">
        <v>8</v>
      </c>
      <c r="H11" s="6">
        <f t="shared" si="1"/>
        <v>0.5</v>
      </c>
      <c r="I11" s="6">
        <f t="shared" si="2"/>
        <v>1.8542494042891184</v>
      </c>
      <c r="J11" s="3">
        <v>1732283</v>
      </c>
      <c r="K11" s="3">
        <f t="shared" si="3"/>
        <v>21386.209876543209</v>
      </c>
      <c r="L11" s="3">
        <v>37442</v>
      </c>
      <c r="M11" s="7">
        <f t="shared" si="4"/>
        <v>0.57118235875602819</v>
      </c>
      <c r="N11" s="2">
        <v>77</v>
      </c>
      <c r="O11" s="2">
        <v>85</v>
      </c>
      <c r="P11" s="2">
        <f t="shared" si="5"/>
        <v>0.47530864197530864</v>
      </c>
      <c r="Q11" s="6">
        <f t="shared" si="6"/>
        <v>1.0886063778644302</v>
      </c>
      <c r="R11" s="5">
        <v>808223</v>
      </c>
      <c r="S11" s="5">
        <f t="shared" si="7"/>
        <v>19712.756097560974</v>
      </c>
      <c r="T11" s="5">
        <v>19600</v>
      </c>
      <c r="U11" s="7">
        <f t="shared" si="8"/>
        <v>1.0057528621204579</v>
      </c>
      <c r="V11" s="6">
        <v>37</v>
      </c>
      <c r="W11" s="6">
        <v>45</v>
      </c>
      <c r="X11" s="6">
        <f t="shared" si="9"/>
        <v>0.45121951219512196</v>
      </c>
      <c r="Y11" s="6">
        <f t="shared" si="10"/>
        <v>1.8327052154195009</v>
      </c>
      <c r="AA11">
        <f t="shared" si="11"/>
        <v>0.83468664100701506</v>
      </c>
      <c r="AB11">
        <f t="shared" si="12"/>
        <v>0.47550938472347687</v>
      </c>
      <c r="AC11">
        <f t="shared" si="13"/>
        <v>1.5918536658576832</v>
      </c>
    </row>
    <row r="12" spans="1:33" x14ac:dyDescent="0.3">
      <c r="A12">
        <v>2013</v>
      </c>
      <c r="B12" s="3">
        <v>514553</v>
      </c>
      <c r="C12" s="3">
        <f t="shared" si="14"/>
        <v>64319.125</v>
      </c>
      <c r="D12" s="3">
        <v>75540</v>
      </c>
      <c r="E12" s="7">
        <f t="shared" si="0"/>
        <v>0.85145783690759858</v>
      </c>
      <c r="F12" s="6">
        <v>8</v>
      </c>
      <c r="G12" s="6">
        <v>8</v>
      </c>
      <c r="H12" s="6">
        <f t="shared" si="1"/>
        <v>0.5</v>
      </c>
      <c r="I12" s="6">
        <f t="shared" si="2"/>
        <v>1.7029156738151972</v>
      </c>
      <c r="J12" s="3">
        <v>1586322</v>
      </c>
      <c r="K12" s="3">
        <f t="shared" si="3"/>
        <v>19584.222222222223</v>
      </c>
      <c r="L12" s="3">
        <v>37442</v>
      </c>
      <c r="M12" s="7">
        <f t="shared" si="4"/>
        <v>0.5230549175317083</v>
      </c>
      <c r="N12" s="2">
        <v>62</v>
      </c>
      <c r="O12" s="2">
        <v>100</v>
      </c>
      <c r="P12" s="2">
        <f t="shared" si="5"/>
        <v>0.38271604938271603</v>
      </c>
      <c r="Q12" s="6">
        <f t="shared" si="6"/>
        <v>0.84734896640136737</v>
      </c>
      <c r="R12" s="5">
        <v>811036</v>
      </c>
      <c r="S12" s="5">
        <f t="shared" si="7"/>
        <v>19781.365853658535</v>
      </c>
      <c r="T12" s="5">
        <v>19600</v>
      </c>
      <c r="U12" s="7">
        <f t="shared" si="8"/>
        <v>1.0092533598805375</v>
      </c>
      <c r="V12" s="6">
        <v>54</v>
      </c>
      <c r="W12" s="6">
        <v>28</v>
      </c>
      <c r="X12" s="6">
        <f t="shared" si="9"/>
        <v>0.65853658536585369</v>
      </c>
      <c r="Y12" s="6">
        <f t="shared" si="10"/>
        <v>2.9556705539358603</v>
      </c>
      <c r="AA12">
        <f t="shared" si="11"/>
        <v>0.79458870477328147</v>
      </c>
      <c r="AB12">
        <f t="shared" si="12"/>
        <v>0.51375087824952326</v>
      </c>
      <c r="AC12">
        <f t="shared" si="13"/>
        <v>1.8353117313841416</v>
      </c>
    </row>
    <row r="13" spans="1:33" x14ac:dyDescent="0.3">
      <c r="A13">
        <v>2012</v>
      </c>
      <c r="B13" s="3">
        <v>459033</v>
      </c>
      <c r="C13" s="3">
        <f t="shared" si="14"/>
        <v>57379.125</v>
      </c>
      <c r="D13" s="3">
        <v>75540</v>
      </c>
      <c r="E13" s="7">
        <f t="shared" si="0"/>
        <v>0.75958598093725183</v>
      </c>
      <c r="F13" s="6">
        <v>7</v>
      </c>
      <c r="G13" s="6">
        <v>9</v>
      </c>
      <c r="H13" s="6">
        <f t="shared" si="1"/>
        <v>0.4375</v>
      </c>
      <c r="I13" s="6">
        <f t="shared" si="2"/>
        <v>1.3503750772217809</v>
      </c>
      <c r="J13" s="3">
        <v>2219444</v>
      </c>
      <c r="K13" s="3">
        <f t="shared" si="3"/>
        <v>27400.543209876545</v>
      </c>
      <c r="L13" s="3">
        <v>37442</v>
      </c>
      <c r="M13" s="7">
        <f t="shared" si="4"/>
        <v>0.73181302307239315</v>
      </c>
      <c r="N13" s="2">
        <v>69</v>
      </c>
      <c r="O13" s="2">
        <v>93</v>
      </c>
      <c r="P13" s="2">
        <f t="shared" si="5"/>
        <v>0.42592592592592593</v>
      </c>
      <c r="Q13" s="6">
        <f t="shared" si="6"/>
        <v>1.2747710724486849</v>
      </c>
      <c r="R13" s="5">
        <v>819290</v>
      </c>
      <c r="S13" s="5">
        <f t="shared" si="7"/>
        <v>19982.682926829268</v>
      </c>
      <c r="T13" s="5">
        <v>19600</v>
      </c>
      <c r="U13" s="7">
        <f t="shared" si="8"/>
        <v>1.0195246391239423</v>
      </c>
      <c r="V13" s="6">
        <v>66</v>
      </c>
      <c r="W13" s="6">
        <v>16</v>
      </c>
      <c r="X13" s="6">
        <f t="shared" si="9"/>
        <v>0.80487804878048785</v>
      </c>
      <c r="Y13" s="6">
        <f t="shared" si="10"/>
        <v>5.225063775510205</v>
      </c>
      <c r="AA13">
        <f t="shared" si="11"/>
        <v>0.83697454771119573</v>
      </c>
      <c r="AB13">
        <f t="shared" si="12"/>
        <v>0.55610132490213793</v>
      </c>
      <c r="AC13">
        <f t="shared" si="13"/>
        <v>2.6167366417268902</v>
      </c>
    </row>
    <row r="14" spans="1:33" x14ac:dyDescent="0.3">
      <c r="A14">
        <v>2011</v>
      </c>
      <c r="B14" s="3">
        <v>487089</v>
      </c>
      <c r="C14" s="3">
        <f t="shared" si="14"/>
        <v>60886.125</v>
      </c>
      <c r="D14" s="3">
        <v>75540</v>
      </c>
      <c r="E14" s="7">
        <f t="shared" si="0"/>
        <v>0.8060117156473392</v>
      </c>
      <c r="F14" s="6">
        <v>6</v>
      </c>
      <c r="G14" s="6">
        <v>10</v>
      </c>
      <c r="H14" s="6">
        <f t="shared" si="1"/>
        <v>0.375</v>
      </c>
      <c r="I14" s="6">
        <f t="shared" si="2"/>
        <v>1.2896187450357428</v>
      </c>
      <c r="J14" s="3">
        <v>1520562</v>
      </c>
      <c r="K14" s="3">
        <f t="shared" si="3"/>
        <v>18772.370370370369</v>
      </c>
      <c r="L14" s="3">
        <v>38560</v>
      </c>
      <c r="M14" s="7">
        <f t="shared" si="4"/>
        <v>0.48683533118180417</v>
      </c>
      <c r="N14" s="2">
        <v>72</v>
      </c>
      <c r="O14" s="2">
        <v>90</v>
      </c>
      <c r="P14" s="2">
        <f t="shared" si="5"/>
        <v>0.44444444444444442</v>
      </c>
      <c r="Q14" s="6">
        <f t="shared" si="6"/>
        <v>0.8763035961272474</v>
      </c>
      <c r="R14" s="5">
        <v>657855</v>
      </c>
      <c r="S14" s="5">
        <f t="shared" si="7"/>
        <v>16045.243902439024</v>
      </c>
      <c r="T14" s="5">
        <v>19600</v>
      </c>
      <c r="U14" s="7">
        <f t="shared" si="8"/>
        <v>0.81863489298158287</v>
      </c>
      <c r="V14" s="6">
        <v>46</v>
      </c>
      <c r="W14" s="6">
        <v>20</v>
      </c>
      <c r="X14" s="6">
        <f t="shared" si="9"/>
        <v>0.69696969696969702</v>
      </c>
      <c r="Y14" s="6">
        <f t="shared" si="10"/>
        <v>2.7014951468392239</v>
      </c>
      <c r="AA14">
        <f t="shared" si="11"/>
        <v>0.70382731327024217</v>
      </c>
      <c r="AB14">
        <f t="shared" si="12"/>
        <v>0.50547138047138052</v>
      </c>
      <c r="AC14">
        <f t="shared" si="13"/>
        <v>1.6224724960007382</v>
      </c>
    </row>
    <row r="15" spans="1:33" x14ac:dyDescent="0.3">
      <c r="A15">
        <v>2010</v>
      </c>
      <c r="B15" s="3">
        <v>541959</v>
      </c>
      <c r="C15" s="3">
        <f t="shared" si="14"/>
        <v>67744.875</v>
      </c>
      <c r="D15" s="3">
        <v>75540</v>
      </c>
      <c r="E15" s="7">
        <f t="shared" si="0"/>
        <v>0.89680798252581417</v>
      </c>
      <c r="F15" s="6">
        <v>7</v>
      </c>
      <c r="G15" s="6">
        <v>9</v>
      </c>
      <c r="H15" s="6">
        <f t="shared" si="1"/>
        <v>0.4375</v>
      </c>
      <c r="I15" s="6">
        <f t="shared" si="2"/>
        <v>1.5943253022681141</v>
      </c>
      <c r="J15" s="3">
        <v>1524894</v>
      </c>
      <c r="K15" s="3">
        <f t="shared" si="3"/>
        <v>18825.85185185185</v>
      </c>
      <c r="L15" s="3">
        <v>38560</v>
      </c>
      <c r="M15" s="7">
        <f t="shared" si="4"/>
        <v>0.48822229906254799</v>
      </c>
      <c r="N15" s="2">
        <v>80</v>
      </c>
      <c r="O15" s="2">
        <v>82</v>
      </c>
      <c r="P15" s="2">
        <f t="shared" si="5"/>
        <v>0.49382716049382713</v>
      </c>
      <c r="Q15" s="6">
        <f t="shared" si="6"/>
        <v>0.96453673717235089</v>
      </c>
      <c r="R15" s="5">
        <v>810930</v>
      </c>
      <c r="S15" s="5">
        <f t="shared" si="7"/>
        <v>19778.780487804877</v>
      </c>
      <c r="T15" s="5">
        <v>19600</v>
      </c>
      <c r="U15" s="7">
        <f t="shared" si="8"/>
        <v>1.0091214534594326</v>
      </c>
      <c r="V15" s="6">
        <v>58</v>
      </c>
      <c r="W15" s="6">
        <v>24</v>
      </c>
      <c r="X15" s="6">
        <f t="shared" si="9"/>
        <v>0.70731707317073167</v>
      </c>
      <c r="Y15" s="6">
        <f t="shared" si="10"/>
        <v>3.4478316326530609</v>
      </c>
      <c r="AA15">
        <f t="shared" si="11"/>
        <v>0.79805057834926496</v>
      </c>
      <c r="AB15">
        <f t="shared" si="12"/>
        <v>0.54621474455485297</v>
      </c>
      <c r="AC15">
        <f t="shared" si="13"/>
        <v>2.0022312240311755</v>
      </c>
    </row>
    <row r="16" spans="1:33" x14ac:dyDescent="0.3">
      <c r="A16">
        <v>2009</v>
      </c>
      <c r="B16" s="3">
        <v>540342</v>
      </c>
      <c r="C16" s="3">
        <f t="shared" si="14"/>
        <v>67542.75</v>
      </c>
      <c r="D16" s="3">
        <v>75540</v>
      </c>
      <c r="E16" s="7">
        <f t="shared" si="0"/>
        <v>0.89413224781572676</v>
      </c>
      <c r="F16" s="6">
        <v>7</v>
      </c>
      <c r="G16" s="6">
        <v>9</v>
      </c>
      <c r="H16" s="6">
        <f t="shared" si="1"/>
        <v>0.4375</v>
      </c>
      <c r="I16" s="6">
        <f t="shared" si="2"/>
        <v>1.589568440561292</v>
      </c>
      <c r="J16" s="3">
        <v>1464109</v>
      </c>
      <c r="K16" s="3">
        <f t="shared" si="3"/>
        <v>18075.419753086418</v>
      </c>
      <c r="L16" s="3">
        <v>38560</v>
      </c>
      <c r="M16" s="7">
        <f t="shared" si="4"/>
        <v>0.46876088571282204</v>
      </c>
      <c r="N16" s="2">
        <v>87</v>
      </c>
      <c r="O16" s="2">
        <v>75</v>
      </c>
      <c r="P16" s="2">
        <f t="shared" si="5"/>
        <v>0.53703703703703709</v>
      </c>
      <c r="Q16" s="6">
        <f t="shared" si="6"/>
        <v>1.0125235131396957</v>
      </c>
      <c r="R16" s="5">
        <v>726935</v>
      </c>
      <c r="S16" s="5">
        <f t="shared" si="7"/>
        <v>17730.121951219513</v>
      </c>
      <c r="T16" s="5">
        <v>19600</v>
      </c>
      <c r="U16" s="7">
        <f t="shared" si="8"/>
        <v>0.90459805873568944</v>
      </c>
      <c r="V16" s="6">
        <v>47</v>
      </c>
      <c r="W16" s="6">
        <v>35</v>
      </c>
      <c r="X16" s="6">
        <f t="shared" si="9"/>
        <v>0.57317073170731703</v>
      </c>
      <c r="Y16" s="6">
        <f t="shared" si="10"/>
        <v>2.1193440233236149</v>
      </c>
      <c r="AA16">
        <f t="shared" si="11"/>
        <v>0.75583039742141267</v>
      </c>
      <c r="AB16">
        <f t="shared" si="12"/>
        <v>0.51590258958145141</v>
      </c>
      <c r="AC16">
        <f t="shared" si="13"/>
        <v>1.5738119923415343</v>
      </c>
    </row>
    <row r="17" spans="1:29" x14ac:dyDescent="0.3">
      <c r="A17">
        <v>2008</v>
      </c>
      <c r="B17" s="3">
        <v>523919</v>
      </c>
      <c r="C17" s="3">
        <f t="shared" si="14"/>
        <v>65489.875</v>
      </c>
      <c r="D17" s="3">
        <v>75540</v>
      </c>
      <c r="E17" s="7">
        <f t="shared" si="0"/>
        <v>0.86695624834524754</v>
      </c>
      <c r="F17" s="6">
        <v>11</v>
      </c>
      <c r="G17" s="6">
        <v>5</v>
      </c>
      <c r="H17" s="6">
        <f t="shared" si="1"/>
        <v>0.6875</v>
      </c>
      <c r="I17" s="6">
        <f t="shared" si="2"/>
        <v>2.7742599947047921</v>
      </c>
      <c r="J17" s="3">
        <v>1335076</v>
      </c>
      <c r="K17" s="3">
        <f t="shared" si="3"/>
        <v>16482.419753086418</v>
      </c>
      <c r="L17" s="3">
        <v>38560</v>
      </c>
      <c r="M17" s="7">
        <f t="shared" si="4"/>
        <v>0.42744864504892166</v>
      </c>
      <c r="N17" s="2">
        <v>84</v>
      </c>
      <c r="O17" s="2">
        <v>77</v>
      </c>
      <c r="P17" s="2">
        <f t="shared" si="5"/>
        <v>0.52173913043478259</v>
      </c>
      <c r="Q17" s="6">
        <f t="shared" si="6"/>
        <v>0.89375625782956347</v>
      </c>
      <c r="R17" s="5">
        <v>729178</v>
      </c>
      <c r="S17" s="5">
        <f t="shared" si="7"/>
        <v>17784.829268292684</v>
      </c>
      <c r="T17" s="5">
        <v>19600</v>
      </c>
      <c r="U17" s="7">
        <f t="shared" si="8"/>
        <v>0.90738924838227975</v>
      </c>
      <c r="V17" s="6">
        <v>43</v>
      </c>
      <c r="W17" s="6">
        <v>39</v>
      </c>
      <c r="X17" s="6">
        <f t="shared" si="9"/>
        <v>0.52439024390243905</v>
      </c>
      <c r="Y17" s="6">
        <f t="shared" si="10"/>
        <v>1.9078440607012037</v>
      </c>
      <c r="AA17">
        <f t="shared" si="11"/>
        <v>0.73393138059214957</v>
      </c>
      <c r="AB17">
        <f t="shared" si="12"/>
        <v>0.57787645811240729</v>
      </c>
      <c r="AC17">
        <f t="shared" si="13"/>
        <v>1.8586201044118529</v>
      </c>
    </row>
    <row r="18" spans="1:29" x14ac:dyDescent="0.3">
      <c r="A18">
        <v>2007</v>
      </c>
      <c r="B18" s="3">
        <v>577835</v>
      </c>
      <c r="C18" s="3">
        <f t="shared" si="14"/>
        <v>72229.375</v>
      </c>
      <c r="D18" s="3">
        <v>75540</v>
      </c>
      <c r="E18" s="7">
        <f t="shared" si="0"/>
        <v>0.95617388138734449</v>
      </c>
      <c r="F18" s="6">
        <v>1</v>
      </c>
      <c r="G18" s="6">
        <v>15</v>
      </c>
      <c r="H18" s="6">
        <f t="shared" si="1"/>
        <v>6.25E-2</v>
      </c>
      <c r="I18" s="6">
        <f t="shared" si="2"/>
        <v>1.0199188068131675</v>
      </c>
      <c r="J18" s="3">
        <v>1370511</v>
      </c>
      <c r="K18" s="3">
        <f t="shared" si="3"/>
        <v>16919.888888888891</v>
      </c>
      <c r="L18" s="3">
        <v>36331</v>
      </c>
      <c r="M18" s="7">
        <f t="shared" si="4"/>
        <v>0.46571492358836503</v>
      </c>
      <c r="N18" s="2">
        <v>71</v>
      </c>
      <c r="O18" s="2">
        <v>91</v>
      </c>
      <c r="P18" s="2">
        <f t="shared" si="5"/>
        <v>0.43827160493827161</v>
      </c>
      <c r="Q18" s="6">
        <f t="shared" si="6"/>
        <v>0.82907491891555085</v>
      </c>
      <c r="R18" s="5">
        <v>798004</v>
      </c>
      <c r="S18" s="5">
        <f t="shared" si="7"/>
        <v>19463.512195121952</v>
      </c>
      <c r="T18" s="5">
        <v>19600</v>
      </c>
      <c r="U18" s="7">
        <f t="shared" si="8"/>
        <v>0.99303633648581391</v>
      </c>
      <c r="V18" s="6">
        <v>15</v>
      </c>
      <c r="W18" s="6">
        <v>67</v>
      </c>
      <c r="X18" s="6">
        <f t="shared" si="9"/>
        <v>0.18292682926829268</v>
      </c>
      <c r="Y18" s="6">
        <f t="shared" si="10"/>
        <v>1.2153579043557723</v>
      </c>
      <c r="AA18">
        <f t="shared" si="11"/>
        <v>0.80497504715384116</v>
      </c>
      <c r="AB18">
        <f t="shared" si="12"/>
        <v>0.22789947806885477</v>
      </c>
      <c r="AC18">
        <f t="shared" si="13"/>
        <v>1.0214505433614969</v>
      </c>
    </row>
    <row r="19" spans="1:29" x14ac:dyDescent="0.3">
      <c r="A19">
        <v>2006</v>
      </c>
      <c r="B19" s="3">
        <v>585973</v>
      </c>
      <c r="C19" s="3">
        <f t="shared" si="14"/>
        <v>73246.625</v>
      </c>
      <c r="D19" s="3">
        <v>75540</v>
      </c>
      <c r="E19" s="7">
        <f t="shared" si="0"/>
        <v>0.96964025681758004</v>
      </c>
      <c r="F19" s="6">
        <v>6</v>
      </c>
      <c r="G19" s="6">
        <v>10</v>
      </c>
      <c r="H19" s="6">
        <f t="shared" si="1"/>
        <v>0.375</v>
      </c>
      <c r="I19" s="6">
        <f t="shared" si="2"/>
        <v>1.5514244109081281</v>
      </c>
      <c r="J19" s="3">
        <v>1164134</v>
      </c>
      <c r="K19" s="3">
        <f t="shared" si="3"/>
        <v>14372.024691358025</v>
      </c>
      <c r="L19" s="3">
        <v>36331</v>
      </c>
      <c r="M19" s="7">
        <f t="shared" si="4"/>
        <v>0.39558571719352686</v>
      </c>
      <c r="N19" s="2">
        <v>78</v>
      </c>
      <c r="O19" s="2">
        <v>84</v>
      </c>
      <c r="P19" s="2">
        <f t="shared" si="5"/>
        <v>0.48148148148148145</v>
      </c>
      <c r="Q19" s="6">
        <f t="shared" si="6"/>
        <v>0.76291531173037308</v>
      </c>
      <c r="R19" s="1">
        <v>808541</v>
      </c>
      <c r="S19" s="5">
        <f t="shared" si="7"/>
        <v>19720.512195121952</v>
      </c>
      <c r="T19" s="5">
        <v>19600</v>
      </c>
      <c r="U19" s="7">
        <f t="shared" si="8"/>
        <v>1.0061485813837729</v>
      </c>
      <c r="V19" s="6">
        <v>44</v>
      </c>
      <c r="W19" s="6">
        <v>38</v>
      </c>
      <c r="X19" s="6">
        <f t="shared" si="9"/>
        <v>0.53658536585365857</v>
      </c>
      <c r="Y19" s="6">
        <f t="shared" si="10"/>
        <v>2.1711627282491941</v>
      </c>
      <c r="AA19">
        <f t="shared" si="11"/>
        <v>0.79045818513162658</v>
      </c>
      <c r="AB19">
        <f t="shared" si="12"/>
        <v>0.46435561577837997</v>
      </c>
      <c r="AC19">
        <f t="shared" si="13"/>
        <v>1.4951674836292319</v>
      </c>
    </row>
    <row r="20" spans="1:29" x14ac:dyDescent="0.3">
      <c r="A20">
        <v>2005</v>
      </c>
      <c r="B20" s="3">
        <v>575256</v>
      </c>
      <c r="C20" s="3">
        <f t="shared" si="14"/>
        <v>71907</v>
      </c>
      <c r="D20" s="3">
        <v>75540</v>
      </c>
      <c r="E20" s="7">
        <f t="shared" si="0"/>
        <v>0.95190627482128676</v>
      </c>
      <c r="F20" s="6">
        <v>9</v>
      </c>
      <c r="G20" s="6">
        <v>7</v>
      </c>
      <c r="H20" s="6">
        <f t="shared" si="1"/>
        <v>0.5625</v>
      </c>
      <c r="I20" s="6">
        <f t="shared" si="2"/>
        <v>2.1757857710200841</v>
      </c>
      <c r="J20" s="3">
        <v>1852608</v>
      </c>
      <c r="K20" s="3">
        <f t="shared" si="3"/>
        <v>22871.703703703704</v>
      </c>
      <c r="L20" s="3">
        <v>36331</v>
      </c>
      <c r="M20" s="7">
        <f t="shared" si="4"/>
        <v>0.62953686118476515</v>
      </c>
      <c r="N20" s="2">
        <v>83</v>
      </c>
      <c r="O20" s="2">
        <v>79</v>
      </c>
      <c r="P20" s="2">
        <f t="shared" si="5"/>
        <v>0.51234567901234573</v>
      </c>
      <c r="Q20" s="6">
        <f t="shared" si="6"/>
        <v>1.2909490064801514</v>
      </c>
      <c r="R20" s="5">
        <v>818149</v>
      </c>
      <c r="S20" s="5">
        <f t="shared" si="7"/>
        <v>19954.853658536584</v>
      </c>
      <c r="T20" s="5">
        <v>19600</v>
      </c>
      <c r="U20" s="7">
        <f t="shared" si="8"/>
        <v>1.0181047784967645</v>
      </c>
      <c r="V20" s="6">
        <v>52</v>
      </c>
      <c r="W20" s="6">
        <v>30</v>
      </c>
      <c r="X20" s="6">
        <f t="shared" si="9"/>
        <v>0.63414634146341464</v>
      </c>
      <c r="Y20" s="6">
        <f t="shared" si="10"/>
        <v>2.7828197278911562</v>
      </c>
      <c r="AA20">
        <f t="shared" si="11"/>
        <v>0.86651597150093884</v>
      </c>
      <c r="AB20">
        <f t="shared" si="12"/>
        <v>0.56966400682525353</v>
      </c>
      <c r="AC20">
        <f t="shared" si="13"/>
        <v>2.083184835130464</v>
      </c>
    </row>
    <row r="21" spans="1:29" x14ac:dyDescent="0.3">
      <c r="A21">
        <v>2004</v>
      </c>
      <c r="B21" s="3">
        <v>580808</v>
      </c>
      <c r="C21" s="3">
        <f t="shared" si="14"/>
        <v>72601</v>
      </c>
      <c r="D21" s="3">
        <v>75540</v>
      </c>
      <c r="E21" s="7">
        <f t="shared" si="0"/>
        <v>0.96109346041832144</v>
      </c>
      <c r="F21" s="6">
        <v>4</v>
      </c>
      <c r="G21" s="6">
        <v>12</v>
      </c>
      <c r="H21" s="6">
        <f t="shared" si="1"/>
        <v>0.25</v>
      </c>
      <c r="I21" s="6">
        <f t="shared" si="2"/>
        <v>1.2814579472244285</v>
      </c>
      <c r="J21" s="3">
        <v>1723105</v>
      </c>
      <c r="K21" s="3">
        <f t="shared" si="3"/>
        <v>21272.9012345679</v>
      </c>
      <c r="L21" s="3">
        <v>36331</v>
      </c>
      <c r="M21" s="7">
        <f t="shared" si="4"/>
        <v>0.58553029739252704</v>
      </c>
      <c r="N21" s="2">
        <v>83</v>
      </c>
      <c r="O21" s="2">
        <v>79</v>
      </c>
      <c r="P21" s="2">
        <f t="shared" si="5"/>
        <v>0.51234567901234573</v>
      </c>
      <c r="Q21" s="6">
        <f t="shared" si="6"/>
        <v>1.2007076984504987</v>
      </c>
      <c r="R21" s="5">
        <v>815143</v>
      </c>
      <c r="S21" s="5">
        <f t="shared" si="7"/>
        <v>19881.536585365855</v>
      </c>
      <c r="T21" s="5">
        <v>19600</v>
      </c>
      <c r="U21" s="7">
        <f t="shared" si="8"/>
        <v>1.014364111498258</v>
      </c>
      <c r="V21" s="6">
        <v>59</v>
      </c>
      <c r="W21" s="6">
        <v>23</v>
      </c>
      <c r="X21" s="6">
        <f t="shared" si="9"/>
        <v>0.71951219512195119</v>
      </c>
      <c r="Y21" s="6">
        <f t="shared" si="10"/>
        <v>3.616428571428572</v>
      </c>
      <c r="AA21">
        <f t="shared" si="11"/>
        <v>0.85366262310303542</v>
      </c>
      <c r="AB21">
        <f t="shared" si="12"/>
        <v>0.49395262471143231</v>
      </c>
      <c r="AC21">
        <f t="shared" si="13"/>
        <v>2.0328647390344998</v>
      </c>
    </row>
    <row r="22" spans="1:29" x14ac:dyDescent="0.3">
      <c r="A22">
        <v>2003</v>
      </c>
      <c r="B22" s="3">
        <v>587787</v>
      </c>
      <c r="C22" s="3">
        <f t="shared" si="14"/>
        <v>73473.375</v>
      </c>
      <c r="D22" s="3">
        <v>75540</v>
      </c>
      <c r="E22" s="7">
        <f t="shared" si="0"/>
        <v>0.97264197776012706</v>
      </c>
      <c r="F22" s="6">
        <v>10</v>
      </c>
      <c r="G22" s="6">
        <v>6</v>
      </c>
      <c r="H22" s="6">
        <f t="shared" si="1"/>
        <v>0.625</v>
      </c>
      <c r="I22" s="6">
        <f t="shared" si="2"/>
        <v>2.5937119406936722</v>
      </c>
      <c r="J22" s="3">
        <v>1303215</v>
      </c>
      <c r="K22" s="3">
        <f t="shared" si="3"/>
        <v>16089.074074074075</v>
      </c>
      <c r="L22" s="3">
        <v>36331</v>
      </c>
      <c r="M22" s="7">
        <f t="shared" si="4"/>
        <v>0.44284699221254781</v>
      </c>
      <c r="N22" s="2">
        <v>91</v>
      </c>
      <c r="O22" s="2">
        <v>71</v>
      </c>
      <c r="P22" s="2">
        <f t="shared" si="5"/>
        <v>0.56172839506172845</v>
      </c>
      <c r="Q22" s="6">
        <f t="shared" si="6"/>
        <v>1.0104396160342641</v>
      </c>
      <c r="R22" s="5">
        <v>624809</v>
      </c>
      <c r="S22" s="5">
        <f t="shared" si="7"/>
        <v>15239.243902439024</v>
      </c>
      <c r="T22" s="5">
        <v>19600</v>
      </c>
      <c r="U22" s="7">
        <f t="shared" si="8"/>
        <v>0.77751244400199104</v>
      </c>
      <c r="V22" s="6">
        <v>42</v>
      </c>
      <c r="W22" s="6">
        <v>40</v>
      </c>
      <c r="X22" s="6">
        <f t="shared" si="9"/>
        <v>0.51219512195121952</v>
      </c>
      <c r="Y22" s="6">
        <f t="shared" si="10"/>
        <v>1.5939005102040817</v>
      </c>
      <c r="AA22">
        <f t="shared" si="11"/>
        <v>0.73100047132488866</v>
      </c>
      <c r="AB22">
        <f t="shared" si="12"/>
        <v>0.56630783900431603</v>
      </c>
      <c r="AC22">
        <f t="shared" si="13"/>
        <v>1.7326840223106725</v>
      </c>
    </row>
    <row r="23" spans="1:29" x14ac:dyDescent="0.3">
      <c r="A23">
        <v>2002</v>
      </c>
      <c r="B23" s="3">
        <v>585523</v>
      </c>
      <c r="C23" s="3">
        <f t="shared" si="14"/>
        <v>73190.375</v>
      </c>
      <c r="D23" s="3">
        <v>75540</v>
      </c>
      <c r="E23" s="7">
        <f t="shared" si="0"/>
        <v>0.96889561821551495</v>
      </c>
      <c r="F23" s="6">
        <v>9</v>
      </c>
      <c r="G23" s="6">
        <v>7</v>
      </c>
      <c r="H23" s="6">
        <f t="shared" si="1"/>
        <v>0.5625</v>
      </c>
      <c r="I23" s="6">
        <f t="shared" si="2"/>
        <v>2.2146185559211768</v>
      </c>
      <c r="J23" s="3">
        <v>813118</v>
      </c>
      <c r="K23" s="3">
        <f t="shared" si="3"/>
        <v>10038.493827160493</v>
      </c>
      <c r="L23" s="3">
        <v>36331</v>
      </c>
      <c r="M23" s="7">
        <f t="shared" si="4"/>
        <v>0.2763065653893505</v>
      </c>
      <c r="N23" s="2">
        <v>79</v>
      </c>
      <c r="O23" s="2">
        <v>83</v>
      </c>
      <c r="P23" s="2">
        <f t="shared" si="5"/>
        <v>0.48765432098765432</v>
      </c>
      <c r="Q23" s="6">
        <f t="shared" si="6"/>
        <v>0.53929715172379245</v>
      </c>
      <c r="R23" s="5">
        <v>628242</v>
      </c>
      <c r="S23" s="5">
        <f t="shared" si="7"/>
        <v>15322.975609756097</v>
      </c>
      <c r="T23" s="5">
        <v>19600</v>
      </c>
      <c r="U23" s="7">
        <f t="shared" si="8"/>
        <v>0.78178446988551509</v>
      </c>
      <c r="V23" s="6">
        <v>25</v>
      </c>
      <c r="W23" s="6">
        <v>57</v>
      </c>
      <c r="X23" s="6">
        <f t="shared" si="9"/>
        <v>0.3048780487804878</v>
      </c>
      <c r="Y23" s="6">
        <f t="shared" si="10"/>
        <v>1.1246723952738988</v>
      </c>
      <c r="AA23">
        <f t="shared" si="11"/>
        <v>0.67566221783012681</v>
      </c>
      <c r="AB23">
        <f t="shared" si="12"/>
        <v>0.45167745658938069</v>
      </c>
      <c r="AC23">
        <f t="shared" si="13"/>
        <v>1.2928627009729561</v>
      </c>
    </row>
    <row r="24" spans="1:29" x14ac:dyDescent="0.3">
      <c r="A24">
        <v>2001</v>
      </c>
      <c r="B24" s="3">
        <v>587756</v>
      </c>
      <c r="C24" s="3">
        <f t="shared" si="14"/>
        <v>73469.5</v>
      </c>
      <c r="D24" s="3">
        <v>75192</v>
      </c>
      <c r="E24" s="7">
        <f t="shared" si="0"/>
        <v>0.97709197786998614</v>
      </c>
      <c r="F24" s="6">
        <v>11</v>
      </c>
      <c r="G24" s="6">
        <v>5</v>
      </c>
      <c r="H24" s="6">
        <f t="shared" si="1"/>
        <v>0.6875</v>
      </c>
      <c r="I24" s="6">
        <f t="shared" si="2"/>
        <v>3.1266943291839557</v>
      </c>
      <c r="J24" s="3">
        <v>1261226</v>
      </c>
      <c r="K24" s="3">
        <f t="shared" si="3"/>
        <v>15570.691358024691</v>
      </c>
      <c r="L24" s="3">
        <v>36331</v>
      </c>
      <c r="M24" s="7">
        <f t="shared" si="4"/>
        <v>0.42857866169454983</v>
      </c>
      <c r="N24" s="2">
        <v>76</v>
      </c>
      <c r="O24" s="2">
        <v>86</v>
      </c>
      <c r="P24" s="2">
        <f t="shared" si="5"/>
        <v>0.46913580246913578</v>
      </c>
      <c r="Q24" s="6">
        <f t="shared" si="6"/>
        <v>0.80732259528508221</v>
      </c>
      <c r="R24" s="5">
        <v>655549</v>
      </c>
      <c r="S24" s="5">
        <f t="shared" si="7"/>
        <v>15989</v>
      </c>
      <c r="T24" s="5">
        <v>19600</v>
      </c>
      <c r="U24" s="7">
        <f t="shared" si="8"/>
        <v>0.81576530612244902</v>
      </c>
      <c r="V24" s="6">
        <v>36</v>
      </c>
      <c r="W24" s="6">
        <v>46</v>
      </c>
      <c r="X24" s="6">
        <f t="shared" si="9"/>
        <v>0.43902439024390244</v>
      </c>
      <c r="Y24" s="6">
        <f t="shared" si="10"/>
        <v>1.4541903283052351</v>
      </c>
      <c r="AA24">
        <f t="shared" si="11"/>
        <v>0.74047864856232826</v>
      </c>
      <c r="AB24">
        <f t="shared" si="12"/>
        <v>0.53188673090434613</v>
      </c>
      <c r="AC24">
        <f t="shared" si="13"/>
        <v>1.7960690842580911</v>
      </c>
    </row>
    <row r="25" spans="1:29" x14ac:dyDescent="0.3">
      <c r="A25">
        <v>2000</v>
      </c>
      <c r="B25" s="3">
        <v>589909</v>
      </c>
      <c r="C25" s="3">
        <f t="shared" si="14"/>
        <v>73738.625</v>
      </c>
      <c r="D25" s="3">
        <v>75192</v>
      </c>
      <c r="E25" s="7">
        <f t="shared" si="0"/>
        <v>0.980671148526439</v>
      </c>
      <c r="F25" s="6">
        <v>11</v>
      </c>
      <c r="G25" s="6">
        <v>5</v>
      </c>
      <c r="H25" s="6">
        <f t="shared" si="1"/>
        <v>0.6875</v>
      </c>
      <c r="I25" s="6">
        <f t="shared" si="2"/>
        <v>3.1381476752846051</v>
      </c>
      <c r="J25" s="3">
        <v>1218326</v>
      </c>
      <c r="K25" s="3">
        <f>J25/81</f>
        <v>15041.061728395061</v>
      </c>
      <c r="L25" s="3">
        <v>36331</v>
      </c>
      <c r="M25" s="7">
        <f t="shared" si="4"/>
        <v>0.41400076321585044</v>
      </c>
      <c r="N25" s="2">
        <v>79</v>
      </c>
      <c r="O25" s="2">
        <v>82</v>
      </c>
      <c r="P25" s="2">
        <f t="shared" si="5"/>
        <v>0.49068322981366458</v>
      </c>
      <c r="Q25" s="6">
        <f t="shared" si="6"/>
        <v>0.81285515704575506</v>
      </c>
      <c r="R25" s="5">
        <v>677186</v>
      </c>
      <c r="S25" s="5">
        <f t="shared" si="7"/>
        <v>16516.731707317074</v>
      </c>
      <c r="T25" s="5">
        <v>19600</v>
      </c>
      <c r="U25" s="7">
        <f t="shared" si="8"/>
        <v>0.84269039323046302</v>
      </c>
      <c r="V25" s="6">
        <v>50</v>
      </c>
      <c r="W25" s="6">
        <v>32</v>
      </c>
      <c r="X25" s="6">
        <f t="shared" si="9"/>
        <v>0.6097560975609756</v>
      </c>
      <c r="Y25" s="6">
        <f t="shared" si="10"/>
        <v>2.1593941326530617</v>
      </c>
      <c r="AA25">
        <f t="shared" si="11"/>
        <v>0.74578743499091749</v>
      </c>
      <c r="AB25">
        <f t="shared" si="12"/>
        <v>0.59597977579154671</v>
      </c>
      <c r="AC25">
        <f t="shared" si="13"/>
        <v>2.0367989883278073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87F6-DCF3-4552-A3B3-6966866AE5CC}">
  <dimension ref="A1:AG25"/>
  <sheetViews>
    <sheetView topLeftCell="W1" workbookViewId="0">
      <selection activeCell="AG2" sqref="AG2"/>
    </sheetView>
  </sheetViews>
  <sheetFormatPr defaultRowHeight="14.4" x14ac:dyDescent="0.3"/>
  <cols>
    <col min="2" max="2" width="15.88671875" bestFit="1" customWidth="1"/>
    <col min="3" max="3" width="19.109375" bestFit="1" customWidth="1"/>
    <col min="4" max="4" width="20.6640625" bestFit="1" customWidth="1"/>
    <col min="5" max="5" width="20.6640625" customWidth="1"/>
    <col min="6" max="6" width="10.5546875" bestFit="1" customWidth="1"/>
    <col min="7" max="7" width="12.109375" bestFit="1" customWidth="1"/>
    <col min="8" max="9" width="12.109375" customWidth="1"/>
    <col min="10" max="10" width="16.44140625" bestFit="1" customWidth="1"/>
    <col min="11" max="11" width="19.6640625" bestFit="1" customWidth="1"/>
    <col min="12" max="12" width="21.33203125" bestFit="1" customWidth="1"/>
    <col min="13" max="13" width="21.33203125" customWidth="1"/>
    <col min="14" max="14" width="11.109375" bestFit="1" customWidth="1"/>
    <col min="15" max="15" width="12.6640625" bestFit="1" customWidth="1"/>
    <col min="16" max="17" width="12.6640625" customWidth="1"/>
    <col min="18" max="18" width="15.33203125" bestFit="1" customWidth="1"/>
    <col min="19" max="19" width="18.44140625" bestFit="1" customWidth="1"/>
    <col min="20" max="20" width="18.33203125" bestFit="1" customWidth="1"/>
    <col min="21" max="21" width="18.33203125" customWidth="1"/>
    <col min="22" max="22" width="9.88671875" bestFit="1" customWidth="1"/>
    <col min="23" max="23" width="11.44140625" bestFit="1" customWidth="1"/>
    <col min="24" max="24" width="11.44140625" customWidth="1"/>
    <col min="25" max="25" width="9.44140625" bestFit="1" customWidth="1"/>
    <col min="27" max="27" width="15.5546875" bestFit="1" customWidth="1"/>
    <col min="28" max="28" width="24.33203125" bestFit="1" customWidth="1"/>
    <col min="29" max="29" width="14.88671875" bestFit="1" customWidth="1"/>
    <col min="31" max="31" width="18.1093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530</v>
      </c>
      <c r="C1" t="s">
        <v>366</v>
      </c>
      <c r="D1" t="s">
        <v>307</v>
      </c>
      <c r="E1" t="s">
        <v>590</v>
      </c>
      <c r="F1" t="s">
        <v>163</v>
      </c>
      <c r="G1" t="s">
        <v>164</v>
      </c>
      <c r="H1" t="s">
        <v>252</v>
      </c>
      <c r="I1" t="s">
        <v>435</v>
      </c>
      <c r="J1" t="s">
        <v>531</v>
      </c>
      <c r="K1" t="s">
        <v>367</v>
      </c>
      <c r="L1" t="s">
        <v>308</v>
      </c>
      <c r="M1" t="s">
        <v>590</v>
      </c>
      <c r="N1" t="s">
        <v>165</v>
      </c>
      <c r="O1" t="s">
        <v>166</v>
      </c>
      <c r="P1" t="s">
        <v>253</v>
      </c>
      <c r="Q1" t="s">
        <v>436</v>
      </c>
      <c r="R1" t="s">
        <v>532</v>
      </c>
      <c r="S1" t="s">
        <v>368</v>
      </c>
      <c r="T1" t="s">
        <v>309</v>
      </c>
      <c r="U1" t="s">
        <v>590</v>
      </c>
      <c r="V1" t="s">
        <v>167</v>
      </c>
      <c r="W1" t="s">
        <v>168</v>
      </c>
      <c r="X1" t="s">
        <v>254</v>
      </c>
      <c r="Y1" t="s">
        <v>437</v>
      </c>
      <c r="AA1" t="s">
        <v>591</v>
      </c>
      <c r="AB1" t="s">
        <v>533</v>
      </c>
      <c r="AC1" t="s">
        <v>438</v>
      </c>
      <c r="AE1" t="s">
        <v>534</v>
      </c>
      <c r="AF1" t="s">
        <v>589</v>
      </c>
      <c r="AG1" t="s">
        <v>593</v>
      </c>
    </row>
    <row r="2" spans="1:33" x14ac:dyDescent="0.3">
      <c r="A2">
        <v>2023</v>
      </c>
      <c r="B2" s="3">
        <v>559032</v>
      </c>
      <c r="C2" s="3">
        <f>B2/8</f>
        <v>69879</v>
      </c>
      <c r="D2" s="3">
        <v>69796</v>
      </c>
      <c r="E2" s="7">
        <f>C2/D2</f>
        <v>1.001189179895696</v>
      </c>
      <c r="F2" s="6">
        <v>11</v>
      </c>
      <c r="G2" s="6">
        <v>6</v>
      </c>
      <c r="H2" s="6">
        <f>F2/(G2+F2)</f>
        <v>0.6470588235294118</v>
      </c>
      <c r="I2" s="6">
        <f>((C2/D2)*(1/(1-H2)))</f>
        <v>2.8367026763711389</v>
      </c>
      <c r="J2" s="3">
        <v>3052605</v>
      </c>
      <c r="K2" s="3">
        <f>J2/81</f>
        <v>37686.481481481482</v>
      </c>
      <c r="L2" s="3">
        <v>43674</v>
      </c>
      <c r="M2" s="7">
        <f>K2/L2</f>
        <v>0.86290427900997124</v>
      </c>
      <c r="N2" s="2">
        <v>90</v>
      </c>
      <c r="O2" s="2">
        <v>72</v>
      </c>
      <c r="P2" s="2">
        <f>N2/(O2+N2)</f>
        <v>0.55555555555555558</v>
      </c>
      <c r="Q2" s="6">
        <f>((K2/L2)*(1/(1-P2)))</f>
        <v>1.9415346277724352</v>
      </c>
      <c r="R2" s="5">
        <v>821714</v>
      </c>
      <c r="S2" s="5">
        <f>R2/41</f>
        <v>20041.804878048781</v>
      </c>
      <c r="T2" s="5">
        <v>21000</v>
      </c>
      <c r="U2" s="7">
        <f>S2/T2</f>
        <v>0.95437166085946579</v>
      </c>
      <c r="V2" s="2">
        <v>47</v>
      </c>
      <c r="W2" s="2">
        <v>35</v>
      </c>
      <c r="X2" s="2">
        <f>V2/(W2+V2)</f>
        <v>0.57317073170731703</v>
      </c>
      <c r="Y2" s="6">
        <f>((S2/T2)*(1/(1-X2)))</f>
        <v>2.2359564625850337</v>
      </c>
      <c r="AA2">
        <f>(U2+M2+E2)/3</f>
        <v>0.9394883732550442</v>
      </c>
      <c r="AB2">
        <f>(X2+P2+H2)/3</f>
        <v>0.59192837026409473</v>
      </c>
      <c r="AC2">
        <f>(Y2+Q2+I2)/3</f>
        <v>2.3380645889095359</v>
      </c>
      <c r="AE2">
        <f>SUM(AC2:AC25)/21</f>
        <v>2.1507495117446527</v>
      </c>
      <c r="AF2">
        <f>SUM(AB2:AB25)/22</f>
        <v>0.57603572161767691</v>
      </c>
      <c r="AG2">
        <f>SUM(AA2:AA25)/22</f>
        <v>0.8410298726471811</v>
      </c>
    </row>
    <row r="3" spans="1:33" x14ac:dyDescent="0.3">
      <c r="A3">
        <v>2022</v>
      </c>
      <c r="B3" s="3">
        <v>628828</v>
      </c>
      <c r="C3" s="3">
        <f>B3/9</f>
        <v>69869.777777777781</v>
      </c>
      <c r="D3" s="3">
        <v>69796</v>
      </c>
      <c r="E3" s="7">
        <f t="shared" ref="E3:E25" si="0">C3/D3</f>
        <v>1.0010570487961743</v>
      </c>
      <c r="F3" s="6">
        <v>14</v>
      </c>
      <c r="G3" s="6">
        <v>3</v>
      </c>
      <c r="H3" s="6">
        <f t="shared" ref="H3:H25" si="1">F3/(G3+F3)</f>
        <v>0.82352941176470584</v>
      </c>
      <c r="I3" s="6">
        <f t="shared" ref="I3:I25" si="2">((C3/D3)*(1/(1-H3)))</f>
        <v>5.672656609844986</v>
      </c>
      <c r="J3" s="3">
        <v>2276736</v>
      </c>
      <c r="K3" s="3">
        <f t="shared" ref="K3:K25" si="3">J3/81</f>
        <v>28107.85185185185</v>
      </c>
      <c r="L3" s="3">
        <v>43674</v>
      </c>
      <c r="M3" s="7">
        <f t="shared" ref="M3:M25" si="4">K3/L3</f>
        <v>0.64358318111122981</v>
      </c>
      <c r="N3" s="2">
        <v>87</v>
      </c>
      <c r="O3" s="2">
        <v>75</v>
      </c>
      <c r="P3" s="2">
        <f t="shared" ref="P3:P25" si="5">N3/(O3+N3)</f>
        <v>0.53703703703703709</v>
      </c>
      <c r="Q3" s="6">
        <f t="shared" ref="Q3:Q25" si="6">((K3/L3)*(1/(1-P3)))</f>
        <v>1.3901396712002565</v>
      </c>
      <c r="R3" s="5">
        <v>839261</v>
      </c>
      <c r="S3" s="5">
        <f t="shared" ref="S3:S25" si="7">R3/41</f>
        <v>20469.780487804877</v>
      </c>
      <c r="T3" s="5">
        <v>21000</v>
      </c>
      <c r="U3" s="7">
        <f t="shared" ref="U3:U25" si="8">S3/T3</f>
        <v>0.97475145180023226</v>
      </c>
      <c r="V3" s="2">
        <v>54</v>
      </c>
      <c r="W3" s="2">
        <v>28</v>
      </c>
      <c r="X3" s="2">
        <f t="shared" ref="X3:X25" si="9">V3/(W3+V3)</f>
        <v>0.65853658536585369</v>
      </c>
      <c r="Y3" s="6">
        <f t="shared" ref="Y3:Y25" si="10">((S3/T3)*(1/(1-X3)))</f>
        <v>2.8546292517006804</v>
      </c>
      <c r="AA3">
        <f t="shared" ref="AA3:AA25" si="11">(U3+M3+E3)/3</f>
        <v>0.87313056056921212</v>
      </c>
      <c r="AB3">
        <f t="shared" ref="AB3:AB25" si="12">(X3+P3+H3)/3</f>
        <v>0.67303434472253221</v>
      </c>
      <c r="AC3">
        <f t="shared" ref="AC3:AC25" si="13">(Y3+Q3+I3)/3</f>
        <v>3.3058085109153077</v>
      </c>
    </row>
    <row r="4" spans="1:33" x14ac:dyDescent="0.3">
      <c r="A4">
        <v>2021</v>
      </c>
      <c r="B4" s="3">
        <v>558368</v>
      </c>
      <c r="C4" s="3">
        <f>B4/8</f>
        <v>69796</v>
      </c>
      <c r="D4" s="3">
        <v>69796</v>
      </c>
      <c r="E4" s="7">
        <f t="shared" si="0"/>
        <v>1</v>
      </c>
      <c r="F4" s="6">
        <v>9</v>
      </c>
      <c r="G4" s="6">
        <v>8</v>
      </c>
      <c r="H4" s="6">
        <f t="shared" si="1"/>
        <v>0.52941176470588236</v>
      </c>
      <c r="I4" s="6">
        <f t="shared" si="2"/>
        <v>2.125</v>
      </c>
      <c r="J4" s="3">
        <v>1515890</v>
      </c>
      <c r="K4" s="3">
        <f t="shared" si="3"/>
        <v>18714.691358024691</v>
      </c>
      <c r="L4" s="3">
        <v>43674</v>
      </c>
      <c r="M4" s="7">
        <f t="shared" si="4"/>
        <v>0.4285087548203666</v>
      </c>
      <c r="N4" s="2">
        <v>82</v>
      </c>
      <c r="O4" s="2">
        <v>80</v>
      </c>
      <c r="P4" s="2">
        <f t="shared" si="5"/>
        <v>0.50617283950617287</v>
      </c>
      <c r="Q4" s="6">
        <f t="shared" si="6"/>
        <v>0.86773022851124237</v>
      </c>
      <c r="R4" s="5">
        <v>846867</v>
      </c>
      <c r="S4" s="5">
        <f t="shared" si="7"/>
        <v>20655.292682926829</v>
      </c>
      <c r="T4" s="5">
        <v>21000</v>
      </c>
      <c r="U4" s="7">
        <f t="shared" si="8"/>
        <v>0.98358536585365852</v>
      </c>
      <c r="V4" s="2">
        <v>51</v>
      </c>
      <c r="W4" s="2">
        <v>31</v>
      </c>
      <c r="X4" s="2">
        <f t="shared" si="9"/>
        <v>0.62195121951219512</v>
      </c>
      <c r="Y4" s="6">
        <f t="shared" si="10"/>
        <v>2.6017419354838709</v>
      </c>
      <c r="AA4">
        <f t="shared" si="11"/>
        <v>0.80403137355800836</v>
      </c>
      <c r="AB4">
        <f t="shared" si="12"/>
        <v>0.55251194124141678</v>
      </c>
      <c r="AC4">
        <f t="shared" si="13"/>
        <v>1.8648240546650376</v>
      </c>
    </row>
    <row r="5" spans="1:33" x14ac:dyDescent="0.3">
      <c r="A5">
        <v>2020</v>
      </c>
      <c r="B5" t="s">
        <v>44</v>
      </c>
      <c r="C5" t="s">
        <v>44</v>
      </c>
      <c r="D5" s="3">
        <v>69796</v>
      </c>
      <c r="E5" s="7" t="s">
        <v>44</v>
      </c>
      <c r="F5" s="6">
        <v>4</v>
      </c>
      <c r="G5" s="6">
        <v>11</v>
      </c>
      <c r="H5" s="6">
        <f t="shared" si="1"/>
        <v>0.26666666666666666</v>
      </c>
      <c r="I5" s="6" t="s">
        <v>44</v>
      </c>
      <c r="J5" s="2" t="s">
        <v>44</v>
      </c>
      <c r="K5" s="3" t="s">
        <v>44</v>
      </c>
      <c r="L5" s="3">
        <v>43674</v>
      </c>
      <c r="M5" s="7" t="s">
        <v>44</v>
      </c>
      <c r="N5" s="2">
        <v>28</v>
      </c>
      <c r="O5" s="2">
        <v>32</v>
      </c>
      <c r="P5" s="2">
        <f t="shared" si="5"/>
        <v>0.46666666666666667</v>
      </c>
      <c r="Q5" s="6" t="s">
        <v>44</v>
      </c>
      <c r="R5" t="s">
        <v>44</v>
      </c>
      <c r="S5" s="5" t="s">
        <v>44</v>
      </c>
      <c r="T5" s="5">
        <v>21000</v>
      </c>
      <c r="U5" s="7" t="s">
        <v>44</v>
      </c>
      <c r="V5" s="2">
        <v>49</v>
      </c>
      <c r="W5" s="2">
        <v>23</v>
      </c>
      <c r="X5" s="2">
        <f t="shared" si="9"/>
        <v>0.68055555555555558</v>
      </c>
      <c r="Y5" s="6" t="s">
        <v>44</v>
      </c>
      <c r="AA5" t="s">
        <v>44</v>
      </c>
      <c r="AB5">
        <f t="shared" si="12"/>
        <v>0.47129629629629627</v>
      </c>
      <c r="AC5" t="s">
        <v>44</v>
      </c>
    </row>
    <row r="6" spans="1:33" x14ac:dyDescent="0.3">
      <c r="A6">
        <v>2019</v>
      </c>
      <c r="B6" s="3">
        <v>558268</v>
      </c>
      <c r="C6" s="3">
        <f>B6/8</f>
        <v>69783.5</v>
      </c>
      <c r="D6" s="3">
        <v>69796</v>
      </c>
      <c r="E6" s="7">
        <f t="shared" si="0"/>
        <v>0.99982090664221446</v>
      </c>
      <c r="F6" s="6">
        <v>9</v>
      </c>
      <c r="G6" s="6">
        <v>7</v>
      </c>
      <c r="H6" s="6">
        <f t="shared" si="1"/>
        <v>0.5625</v>
      </c>
      <c r="I6" s="6">
        <f t="shared" si="2"/>
        <v>2.2853049294679186</v>
      </c>
      <c r="J6" s="3">
        <v>2727421</v>
      </c>
      <c r="K6" s="3">
        <f t="shared" si="3"/>
        <v>33671.864197530864</v>
      </c>
      <c r="L6" s="3">
        <v>43674</v>
      </c>
      <c r="M6" s="7">
        <f t="shared" si="4"/>
        <v>0.77098191595756893</v>
      </c>
      <c r="N6" s="2">
        <v>81</v>
      </c>
      <c r="O6" s="2">
        <v>81</v>
      </c>
      <c r="P6" s="2">
        <f t="shared" si="5"/>
        <v>0.5</v>
      </c>
      <c r="Q6" s="6">
        <f t="shared" si="6"/>
        <v>1.5419638319151379</v>
      </c>
      <c r="R6" t="s">
        <v>44</v>
      </c>
      <c r="S6" s="5" t="s">
        <v>44</v>
      </c>
      <c r="T6" s="5">
        <v>21000</v>
      </c>
      <c r="U6" s="7" t="s">
        <v>44</v>
      </c>
      <c r="V6" s="2">
        <v>43</v>
      </c>
      <c r="W6" s="2">
        <v>30</v>
      </c>
      <c r="X6" s="2">
        <f t="shared" si="9"/>
        <v>0.58904109589041098</v>
      </c>
      <c r="Y6" s="6" t="s">
        <v>44</v>
      </c>
      <c r="AA6" t="s">
        <v>44</v>
      </c>
      <c r="AB6">
        <f t="shared" si="12"/>
        <v>0.55051369863013699</v>
      </c>
      <c r="AC6" t="s">
        <v>44</v>
      </c>
    </row>
    <row r="7" spans="1:33" x14ac:dyDescent="0.3">
      <c r="A7">
        <v>2018</v>
      </c>
      <c r="B7" s="3">
        <v>557568</v>
      </c>
      <c r="C7" s="3">
        <f t="shared" ref="C7:C25" si="14">B7/8</f>
        <v>69696</v>
      </c>
      <c r="D7" s="3">
        <v>69796</v>
      </c>
      <c r="E7" s="7">
        <f t="shared" si="0"/>
        <v>0.99856725313771566</v>
      </c>
      <c r="F7" s="6">
        <v>9</v>
      </c>
      <c r="G7" s="6">
        <v>7</v>
      </c>
      <c r="H7" s="6">
        <f t="shared" si="1"/>
        <v>0.5625</v>
      </c>
      <c r="I7" s="6">
        <f t="shared" si="2"/>
        <v>2.28243943574335</v>
      </c>
      <c r="J7" s="3">
        <v>2158124</v>
      </c>
      <c r="K7" s="3">
        <f t="shared" si="3"/>
        <v>26643.506172839505</v>
      </c>
      <c r="L7" s="3">
        <v>43651</v>
      </c>
      <c r="M7" s="7">
        <f t="shared" si="4"/>
        <v>0.61037561963848486</v>
      </c>
      <c r="N7" s="2">
        <v>80</v>
      </c>
      <c r="O7" s="2">
        <v>82</v>
      </c>
      <c r="P7" s="2">
        <f t="shared" si="5"/>
        <v>0.49382716049382713</v>
      </c>
      <c r="Q7" s="6">
        <f t="shared" si="6"/>
        <v>1.2058640290418847</v>
      </c>
      <c r="R7" s="5">
        <v>838092</v>
      </c>
      <c r="S7" s="5">
        <f t="shared" si="7"/>
        <v>20441.268292682926</v>
      </c>
      <c r="T7" s="5">
        <v>21000</v>
      </c>
      <c r="U7" s="7">
        <f t="shared" si="8"/>
        <v>0.97339372822299641</v>
      </c>
      <c r="V7" s="2">
        <v>51</v>
      </c>
      <c r="W7" s="2">
        <v>31</v>
      </c>
      <c r="X7" s="2">
        <f t="shared" si="9"/>
        <v>0.62195121951219512</v>
      </c>
      <c r="Y7" s="6">
        <f t="shared" si="10"/>
        <v>2.5747834101382483</v>
      </c>
      <c r="AA7">
        <f t="shared" si="11"/>
        <v>0.86077886699973227</v>
      </c>
      <c r="AB7">
        <f t="shared" si="12"/>
        <v>0.55942612666867408</v>
      </c>
      <c r="AC7">
        <f t="shared" si="13"/>
        <v>2.0210289583078276</v>
      </c>
    </row>
    <row r="8" spans="1:33" x14ac:dyDescent="0.3">
      <c r="A8">
        <v>2017</v>
      </c>
      <c r="B8" s="3">
        <v>556768</v>
      </c>
      <c r="C8" s="3">
        <f t="shared" si="14"/>
        <v>69596</v>
      </c>
      <c r="D8" s="3">
        <v>69796</v>
      </c>
      <c r="E8" s="7">
        <f t="shared" si="0"/>
        <v>0.99713450627543121</v>
      </c>
      <c r="F8" s="6">
        <v>13</v>
      </c>
      <c r="G8" s="6">
        <v>3</v>
      </c>
      <c r="H8" s="6">
        <f t="shared" si="1"/>
        <v>0.8125</v>
      </c>
      <c r="I8" s="6">
        <f t="shared" si="2"/>
        <v>5.3180507001356325</v>
      </c>
      <c r="J8" s="3">
        <v>1905354</v>
      </c>
      <c r="K8" s="3">
        <f t="shared" si="3"/>
        <v>23522.888888888891</v>
      </c>
      <c r="L8" s="3">
        <v>43651</v>
      </c>
      <c r="M8" s="7">
        <f t="shared" si="4"/>
        <v>0.53888545254149711</v>
      </c>
      <c r="N8" s="2">
        <v>66</v>
      </c>
      <c r="O8" s="2">
        <v>96</v>
      </c>
      <c r="P8" s="2">
        <f t="shared" si="5"/>
        <v>0.40740740740740738</v>
      </c>
      <c r="Q8" s="6">
        <f t="shared" si="6"/>
        <v>0.9093692011637764</v>
      </c>
      <c r="R8" s="5">
        <v>833503</v>
      </c>
      <c r="S8" s="5">
        <f t="shared" si="7"/>
        <v>20329.341463414636</v>
      </c>
      <c r="T8" s="5">
        <v>21000</v>
      </c>
      <c r="U8" s="7">
        <f t="shared" si="8"/>
        <v>0.96806387921022075</v>
      </c>
      <c r="V8" s="2">
        <v>52</v>
      </c>
      <c r="W8" s="2">
        <v>30</v>
      </c>
      <c r="X8" s="2">
        <f t="shared" si="9"/>
        <v>0.63414634146341464</v>
      </c>
      <c r="Y8" s="6">
        <f t="shared" si="10"/>
        <v>2.6460412698412701</v>
      </c>
      <c r="AA8">
        <f t="shared" si="11"/>
        <v>0.83469461267571632</v>
      </c>
      <c r="AB8">
        <f t="shared" si="12"/>
        <v>0.61801791629027403</v>
      </c>
      <c r="AC8">
        <f t="shared" si="13"/>
        <v>2.9578203903802263</v>
      </c>
    </row>
    <row r="9" spans="1:33" x14ac:dyDescent="0.3">
      <c r="A9">
        <v>2016</v>
      </c>
      <c r="B9" s="3">
        <v>556768</v>
      </c>
      <c r="C9" s="3">
        <f t="shared" si="14"/>
        <v>69596</v>
      </c>
      <c r="D9" s="3">
        <v>69796</v>
      </c>
      <c r="E9" s="7">
        <f t="shared" si="0"/>
        <v>0.99713450627543121</v>
      </c>
      <c r="F9" s="6">
        <v>7</v>
      </c>
      <c r="G9" s="6">
        <v>9</v>
      </c>
      <c r="H9" s="6">
        <f t="shared" si="1"/>
        <v>0.4375</v>
      </c>
      <c r="I9" s="6">
        <f t="shared" si="2"/>
        <v>1.7726835667118777</v>
      </c>
      <c r="J9" s="3">
        <v>1915144</v>
      </c>
      <c r="K9" s="3">
        <f t="shared" si="3"/>
        <v>23643.753086419754</v>
      </c>
      <c r="L9" s="3">
        <v>43651</v>
      </c>
      <c r="M9" s="7">
        <f t="shared" si="4"/>
        <v>0.5416543283411549</v>
      </c>
      <c r="N9" s="2">
        <v>71</v>
      </c>
      <c r="O9" s="2">
        <v>91</v>
      </c>
      <c r="P9" s="2">
        <f t="shared" si="5"/>
        <v>0.43827160493827161</v>
      </c>
      <c r="Q9" s="6">
        <f t="shared" si="6"/>
        <v>0.96426374935458337</v>
      </c>
      <c r="R9" s="5">
        <v>710557</v>
      </c>
      <c r="S9" s="5">
        <f t="shared" si="7"/>
        <v>17330.658536585364</v>
      </c>
      <c r="T9" s="5">
        <v>21000</v>
      </c>
      <c r="U9" s="7">
        <f t="shared" si="8"/>
        <v>0.82526945412311259</v>
      </c>
      <c r="V9" s="2">
        <v>28</v>
      </c>
      <c r="W9" s="2">
        <v>54</v>
      </c>
      <c r="X9" s="2">
        <f t="shared" si="9"/>
        <v>0.34146341463414637</v>
      </c>
      <c r="Y9" s="6">
        <f t="shared" si="10"/>
        <v>1.2531869488536156</v>
      </c>
      <c r="AA9">
        <f t="shared" si="11"/>
        <v>0.78801942957989957</v>
      </c>
      <c r="AB9">
        <f t="shared" si="12"/>
        <v>0.40574500652413931</v>
      </c>
      <c r="AC9">
        <f t="shared" si="13"/>
        <v>1.3300447549733589</v>
      </c>
    </row>
    <row r="10" spans="1:33" x14ac:dyDescent="0.3">
      <c r="A10">
        <v>2015</v>
      </c>
      <c r="B10" s="3">
        <v>555868</v>
      </c>
      <c r="C10" s="3">
        <f t="shared" si="14"/>
        <v>69483.5</v>
      </c>
      <c r="D10" s="3">
        <v>69796</v>
      </c>
      <c r="E10" s="7">
        <f t="shared" si="0"/>
        <v>0.99552266605536133</v>
      </c>
      <c r="F10" s="6">
        <v>7</v>
      </c>
      <c r="G10" s="6">
        <v>9</v>
      </c>
      <c r="H10" s="6">
        <f t="shared" si="1"/>
        <v>0.4375</v>
      </c>
      <c r="I10" s="6">
        <f t="shared" si="2"/>
        <v>1.769818072987309</v>
      </c>
      <c r="J10" s="3">
        <v>1831080</v>
      </c>
      <c r="K10" s="3">
        <f t="shared" si="3"/>
        <v>22605.925925925927</v>
      </c>
      <c r="L10" s="3">
        <v>43651</v>
      </c>
      <c r="M10" s="7">
        <f t="shared" si="4"/>
        <v>0.51787876396705523</v>
      </c>
      <c r="N10" s="2">
        <v>63</v>
      </c>
      <c r="O10" s="2">
        <v>99</v>
      </c>
      <c r="P10" s="2">
        <f t="shared" si="5"/>
        <v>0.3888888888888889</v>
      </c>
      <c r="Q10" s="6">
        <f t="shared" si="6"/>
        <v>0.84743797740063576</v>
      </c>
      <c r="R10" s="5">
        <v>610121</v>
      </c>
      <c r="S10" s="5">
        <f t="shared" si="7"/>
        <v>14881</v>
      </c>
      <c r="T10" s="5">
        <v>21000</v>
      </c>
      <c r="U10" s="7">
        <f t="shared" si="8"/>
        <v>0.70861904761904759</v>
      </c>
      <c r="V10" s="2">
        <v>10</v>
      </c>
      <c r="W10" s="2">
        <v>72</v>
      </c>
      <c r="X10" s="2">
        <f t="shared" si="9"/>
        <v>0.12195121951219512</v>
      </c>
      <c r="Y10" s="6">
        <f t="shared" si="10"/>
        <v>0.80703835978835969</v>
      </c>
      <c r="AA10">
        <f t="shared" si="11"/>
        <v>0.74067349254715475</v>
      </c>
      <c r="AB10">
        <f t="shared" si="12"/>
        <v>0.316113369467028</v>
      </c>
      <c r="AC10">
        <f t="shared" si="13"/>
        <v>1.141431470058768</v>
      </c>
    </row>
    <row r="11" spans="1:33" x14ac:dyDescent="0.3">
      <c r="A11">
        <v>2014</v>
      </c>
      <c r="B11" s="3">
        <v>556768</v>
      </c>
      <c r="C11" s="3">
        <f t="shared" si="14"/>
        <v>69596</v>
      </c>
      <c r="D11" s="3">
        <v>69796</v>
      </c>
      <c r="E11" s="7">
        <f t="shared" si="0"/>
        <v>0.99713450627543121</v>
      </c>
      <c r="F11" s="6">
        <v>10</v>
      </c>
      <c r="G11" s="6">
        <v>6</v>
      </c>
      <c r="H11" s="6">
        <f t="shared" si="1"/>
        <v>0.625</v>
      </c>
      <c r="I11" s="6">
        <f t="shared" si="2"/>
        <v>2.6590253500678163</v>
      </c>
      <c r="J11" s="3">
        <v>2423852</v>
      </c>
      <c r="K11" s="3">
        <f t="shared" si="3"/>
        <v>29924.0987654321</v>
      </c>
      <c r="L11" s="3">
        <v>43651</v>
      </c>
      <c r="M11" s="7">
        <f t="shared" si="4"/>
        <v>0.68553065829951432</v>
      </c>
      <c r="N11" s="2">
        <v>73</v>
      </c>
      <c r="O11" s="2">
        <v>89</v>
      </c>
      <c r="P11" s="2">
        <f t="shared" si="5"/>
        <v>0.45061728395061729</v>
      </c>
      <c r="Q11" s="6">
        <f t="shared" si="6"/>
        <v>1.2478198499384419</v>
      </c>
      <c r="R11" s="5">
        <v>571572</v>
      </c>
      <c r="S11" s="5">
        <f t="shared" si="7"/>
        <v>13940.780487804877</v>
      </c>
      <c r="T11" s="5">
        <v>21000</v>
      </c>
      <c r="U11" s="7">
        <f t="shared" si="8"/>
        <v>0.66384668989547035</v>
      </c>
      <c r="V11" s="2">
        <v>18</v>
      </c>
      <c r="W11" s="2">
        <v>64</v>
      </c>
      <c r="X11" s="2">
        <f t="shared" si="9"/>
        <v>0.21951219512195122</v>
      </c>
      <c r="Y11" s="6">
        <f t="shared" si="10"/>
        <v>0.85055357142857135</v>
      </c>
      <c r="AA11">
        <f t="shared" si="11"/>
        <v>0.78217061815680522</v>
      </c>
      <c r="AB11">
        <f t="shared" si="12"/>
        <v>0.43170982635752281</v>
      </c>
      <c r="AC11">
        <f t="shared" si="13"/>
        <v>1.5857995904782765</v>
      </c>
    </row>
    <row r="12" spans="1:33" x14ac:dyDescent="0.3">
      <c r="A12">
        <v>2013</v>
      </c>
      <c r="B12" s="3">
        <v>553152</v>
      </c>
      <c r="C12" s="3">
        <f t="shared" si="14"/>
        <v>69144</v>
      </c>
      <c r="D12" s="3">
        <v>69796</v>
      </c>
      <c r="E12" s="7">
        <f t="shared" si="0"/>
        <v>0.99065849045790588</v>
      </c>
      <c r="F12" s="6">
        <v>10</v>
      </c>
      <c r="G12" s="6">
        <v>6</v>
      </c>
      <c r="H12" s="6">
        <f t="shared" si="1"/>
        <v>0.625</v>
      </c>
      <c r="I12" s="6">
        <f t="shared" si="2"/>
        <v>2.6417559745544157</v>
      </c>
      <c r="J12" s="3">
        <v>3012403</v>
      </c>
      <c r="K12" s="3">
        <f t="shared" si="3"/>
        <v>37190.160493827163</v>
      </c>
      <c r="L12" s="3">
        <v>43651</v>
      </c>
      <c r="M12" s="7">
        <f t="shared" si="4"/>
        <v>0.85198874009363279</v>
      </c>
      <c r="N12" s="2">
        <v>73</v>
      </c>
      <c r="O12" s="2">
        <v>89</v>
      </c>
      <c r="P12" s="2">
        <f t="shared" si="5"/>
        <v>0.45061728395061729</v>
      </c>
      <c r="Q12" s="6">
        <f t="shared" si="6"/>
        <v>1.550810965114253</v>
      </c>
      <c r="R12" s="5">
        <v>568632</v>
      </c>
      <c r="S12" s="5">
        <f t="shared" si="7"/>
        <v>13869.073170731708</v>
      </c>
      <c r="T12" s="5">
        <v>21000</v>
      </c>
      <c r="U12" s="7">
        <f t="shared" si="8"/>
        <v>0.660432055749129</v>
      </c>
      <c r="V12" s="2">
        <v>19</v>
      </c>
      <c r="W12" s="2">
        <v>63</v>
      </c>
      <c r="X12" s="2">
        <f t="shared" si="9"/>
        <v>0.23170731707317074</v>
      </c>
      <c r="Y12" s="6">
        <f t="shared" si="10"/>
        <v>0.85960997732426314</v>
      </c>
      <c r="AA12">
        <f t="shared" si="11"/>
        <v>0.83435976210022256</v>
      </c>
      <c r="AB12">
        <f t="shared" si="12"/>
        <v>0.43577486700792933</v>
      </c>
      <c r="AC12">
        <f t="shared" si="13"/>
        <v>1.6840589723309771</v>
      </c>
    </row>
    <row r="13" spans="1:33" x14ac:dyDescent="0.3">
      <c r="A13">
        <v>2012</v>
      </c>
      <c r="B13" s="3">
        <v>553152</v>
      </c>
      <c r="C13" s="3">
        <f t="shared" si="14"/>
        <v>69144</v>
      </c>
      <c r="D13" s="3">
        <v>69796</v>
      </c>
      <c r="E13" s="7">
        <f t="shared" si="0"/>
        <v>0.99065849045790588</v>
      </c>
      <c r="F13" s="6">
        <v>4</v>
      </c>
      <c r="G13" s="6">
        <v>12</v>
      </c>
      <c r="H13" s="6">
        <f t="shared" si="1"/>
        <v>0.25</v>
      </c>
      <c r="I13" s="6">
        <f t="shared" si="2"/>
        <v>1.3208779872772078</v>
      </c>
      <c r="J13" s="3">
        <v>3565718</v>
      </c>
      <c r="K13" s="3">
        <f t="shared" si="3"/>
        <v>44021.209876543209</v>
      </c>
      <c r="L13" s="3">
        <v>43651</v>
      </c>
      <c r="M13" s="7">
        <f t="shared" si="4"/>
        <v>1.0084811316245494</v>
      </c>
      <c r="N13" s="2">
        <v>81</v>
      </c>
      <c r="O13" s="2">
        <v>81</v>
      </c>
      <c r="P13" s="2">
        <f t="shared" si="5"/>
        <v>0.5</v>
      </c>
      <c r="Q13" s="6">
        <f t="shared" si="6"/>
        <v>2.0169622632490989</v>
      </c>
      <c r="R13" s="5">
        <v>685412</v>
      </c>
      <c r="S13" s="5">
        <f t="shared" si="7"/>
        <v>16717.365853658535</v>
      </c>
      <c r="T13" s="5">
        <v>21000</v>
      </c>
      <c r="U13" s="7">
        <f t="shared" si="8"/>
        <v>0.7960650406504064</v>
      </c>
      <c r="V13" s="2">
        <v>34</v>
      </c>
      <c r="W13" s="2">
        <v>48</v>
      </c>
      <c r="X13" s="2">
        <f t="shared" si="9"/>
        <v>0.41463414634146339</v>
      </c>
      <c r="Y13" s="6">
        <f t="shared" si="10"/>
        <v>1.359944444444444</v>
      </c>
      <c r="AA13">
        <f t="shared" si="11"/>
        <v>0.93173488757762046</v>
      </c>
      <c r="AB13">
        <f t="shared" si="12"/>
        <v>0.38821138211382111</v>
      </c>
      <c r="AC13">
        <f t="shared" si="13"/>
        <v>1.565928231656917</v>
      </c>
    </row>
    <row r="14" spans="1:33" x14ac:dyDescent="0.3">
      <c r="A14">
        <v>2011</v>
      </c>
      <c r="B14" s="3">
        <v>553152</v>
      </c>
      <c r="C14" s="3">
        <f t="shared" si="14"/>
        <v>69144</v>
      </c>
      <c r="D14" s="3">
        <v>69796</v>
      </c>
      <c r="E14" s="7">
        <f t="shared" si="0"/>
        <v>0.99065849045790588</v>
      </c>
      <c r="F14" s="6">
        <v>8</v>
      </c>
      <c r="G14" s="6">
        <v>8</v>
      </c>
      <c r="H14" s="6">
        <f t="shared" si="1"/>
        <v>0.5</v>
      </c>
      <c r="I14" s="6">
        <f t="shared" si="2"/>
        <v>1.9813169809158118</v>
      </c>
      <c r="J14" s="3">
        <v>3680718</v>
      </c>
      <c r="K14" s="3">
        <f t="shared" si="3"/>
        <v>45440.962962962964</v>
      </c>
      <c r="L14" s="3">
        <v>43651</v>
      </c>
      <c r="M14" s="7">
        <f t="shared" si="4"/>
        <v>1.0410062303947896</v>
      </c>
      <c r="N14" s="2">
        <v>102</v>
      </c>
      <c r="O14" s="2">
        <v>60</v>
      </c>
      <c r="P14" s="2">
        <f t="shared" si="5"/>
        <v>0.62962962962962965</v>
      </c>
      <c r="Q14" s="6">
        <f t="shared" si="6"/>
        <v>2.810716822065932</v>
      </c>
      <c r="R14" s="5">
        <v>577597</v>
      </c>
      <c r="S14" s="5">
        <f t="shared" si="7"/>
        <v>14087.731707317073</v>
      </c>
      <c r="T14" s="5">
        <v>21000</v>
      </c>
      <c r="U14" s="7">
        <f t="shared" si="8"/>
        <v>0.67084436701509864</v>
      </c>
      <c r="V14" s="2">
        <v>35</v>
      </c>
      <c r="W14" s="2">
        <v>31</v>
      </c>
      <c r="X14" s="2">
        <f t="shared" si="9"/>
        <v>0.53030303030303028</v>
      </c>
      <c r="Y14" s="6">
        <f t="shared" si="10"/>
        <v>1.4282492975160164</v>
      </c>
      <c r="AA14">
        <f t="shared" si="11"/>
        <v>0.90083636262259803</v>
      </c>
      <c r="AB14">
        <f t="shared" si="12"/>
        <v>0.55331088664422001</v>
      </c>
      <c r="AC14">
        <f t="shared" si="13"/>
        <v>2.07342770016592</v>
      </c>
    </row>
    <row r="15" spans="1:33" x14ac:dyDescent="0.3">
      <c r="A15">
        <v>2010</v>
      </c>
      <c r="B15" s="3">
        <v>553152</v>
      </c>
      <c r="C15" s="3">
        <f t="shared" si="14"/>
        <v>69144</v>
      </c>
      <c r="D15" s="3">
        <v>69796</v>
      </c>
      <c r="E15" s="7">
        <f t="shared" si="0"/>
        <v>0.99065849045790588</v>
      </c>
      <c r="F15" s="6">
        <v>10</v>
      </c>
      <c r="G15" s="6">
        <v>6</v>
      </c>
      <c r="H15" s="6">
        <f t="shared" si="1"/>
        <v>0.625</v>
      </c>
      <c r="I15" s="6">
        <f t="shared" si="2"/>
        <v>2.6417559745544157</v>
      </c>
      <c r="J15" s="3">
        <v>3777322</v>
      </c>
      <c r="K15" s="3">
        <f t="shared" si="3"/>
        <v>46633.604938271608</v>
      </c>
      <c r="L15" s="3">
        <v>43651</v>
      </c>
      <c r="M15" s="7">
        <f t="shared" si="4"/>
        <v>1.0683284446695747</v>
      </c>
      <c r="N15" s="2">
        <v>97</v>
      </c>
      <c r="O15" s="2">
        <v>65</v>
      </c>
      <c r="P15" s="2">
        <f t="shared" si="5"/>
        <v>0.59876543209876543</v>
      </c>
      <c r="Q15" s="6">
        <f t="shared" si="6"/>
        <v>2.6626032005610938</v>
      </c>
      <c r="R15" s="5">
        <v>604823</v>
      </c>
      <c r="S15" s="5">
        <f t="shared" si="7"/>
        <v>14751.780487804877</v>
      </c>
      <c r="T15" s="5">
        <v>21000</v>
      </c>
      <c r="U15" s="7">
        <f t="shared" si="8"/>
        <v>0.70246573751451802</v>
      </c>
      <c r="V15" s="2">
        <v>41</v>
      </c>
      <c r="W15" s="2">
        <v>41</v>
      </c>
      <c r="X15" s="2">
        <f t="shared" si="9"/>
        <v>0.5</v>
      </c>
      <c r="Y15" s="6">
        <f t="shared" si="10"/>
        <v>1.404931475029036</v>
      </c>
      <c r="AA15">
        <f t="shared" si="11"/>
        <v>0.92048422421399945</v>
      </c>
      <c r="AB15">
        <f t="shared" si="12"/>
        <v>0.57458847736625518</v>
      </c>
      <c r="AC15">
        <f t="shared" si="13"/>
        <v>2.2364302167148487</v>
      </c>
    </row>
    <row r="16" spans="1:33" x14ac:dyDescent="0.3">
      <c r="A16">
        <v>2009</v>
      </c>
      <c r="B16" s="3">
        <v>553152</v>
      </c>
      <c r="C16" s="3">
        <f t="shared" si="14"/>
        <v>69144</v>
      </c>
      <c r="D16" s="3">
        <v>69796</v>
      </c>
      <c r="E16" s="7">
        <f t="shared" si="0"/>
        <v>0.99065849045790588</v>
      </c>
      <c r="F16" s="6">
        <v>11</v>
      </c>
      <c r="G16" s="6">
        <v>5</v>
      </c>
      <c r="H16" s="6">
        <f t="shared" si="1"/>
        <v>0.6875</v>
      </c>
      <c r="I16" s="6">
        <f t="shared" si="2"/>
        <v>3.1701071694652989</v>
      </c>
      <c r="J16" s="3">
        <v>3600693</v>
      </c>
      <c r="K16" s="3">
        <f t="shared" si="3"/>
        <v>44453</v>
      </c>
      <c r="L16" s="3">
        <v>43647</v>
      </c>
      <c r="M16" s="7">
        <f t="shared" si="4"/>
        <v>1.0184663321648681</v>
      </c>
      <c r="N16" s="2">
        <v>93</v>
      </c>
      <c r="O16" s="2">
        <v>69</v>
      </c>
      <c r="P16" s="2">
        <f t="shared" si="5"/>
        <v>0.57407407407407407</v>
      </c>
      <c r="Q16" s="6">
        <f t="shared" si="6"/>
        <v>2.3911818233436031</v>
      </c>
      <c r="R16" s="5">
        <v>583219</v>
      </c>
      <c r="S16" s="5">
        <f t="shared" si="7"/>
        <v>14224.853658536585</v>
      </c>
      <c r="T16" s="5">
        <v>21000</v>
      </c>
      <c r="U16" s="7">
        <f t="shared" si="8"/>
        <v>0.67737398373983737</v>
      </c>
      <c r="V16" s="2">
        <v>27</v>
      </c>
      <c r="W16" s="2">
        <v>55</v>
      </c>
      <c r="X16" s="2">
        <f t="shared" si="9"/>
        <v>0.32926829268292684</v>
      </c>
      <c r="Y16" s="6">
        <f t="shared" si="10"/>
        <v>1.0099030303030303</v>
      </c>
      <c r="AA16">
        <f t="shared" si="11"/>
        <v>0.89549960212087054</v>
      </c>
      <c r="AB16">
        <f t="shared" si="12"/>
        <v>0.53028078891900032</v>
      </c>
      <c r="AC16">
        <f t="shared" si="13"/>
        <v>2.1903973410373108</v>
      </c>
    </row>
    <row r="17" spans="1:29" x14ac:dyDescent="0.3">
      <c r="A17">
        <v>2008</v>
      </c>
      <c r="B17" s="3">
        <v>553152</v>
      </c>
      <c r="C17" s="3">
        <f t="shared" si="14"/>
        <v>69144</v>
      </c>
      <c r="D17" s="3">
        <v>69796</v>
      </c>
      <c r="E17" s="7">
        <f t="shared" si="0"/>
        <v>0.99065849045790588</v>
      </c>
      <c r="F17" s="6">
        <v>9</v>
      </c>
      <c r="G17" s="6">
        <v>6</v>
      </c>
      <c r="H17" s="6">
        <f t="shared" si="1"/>
        <v>0.6</v>
      </c>
      <c r="I17" s="6">
        <f t="shared" si="2"/>
        <v>2.4766462261447648</v>
      </c>
      <c r="J17" s="3">
        <v>3422583</v>
      </c>
      <c r="K17" s="3">
        <f t="shared" si="3"/>
        <v>42254.111111111109</v>
      </c>
      <c r="L17" s="3">
        <v>43647</v>
      </c>
      <c r="M17" s="7">
        <f t="shared" si="4"/>
        <v>0.96808740832385065</v>
      </c>
      <c r="N17" s="2">
        <v>92</v>
      </c>
      <c r="O17" s="2">
        <v>70</v>
      </c>
      <c r="P17" s="2">
        <f t="shared" si="5"/>
        <v>0.5679012345679012</v>
      </c>
      <c r="Q17" s="6">
        <f t="shared" si="6"/>
        <v>2.2404308592637685</v>
      </c>
      <c r="R17" s="5">
        <v>647898</v>
      </c>
      <c r="S17" s="5">
        <f t="shared" si="7"/>
        <v>15802.390243902439</v>
      </c>
      <c r="T17" s="5">
        <v>21000</v>
      </c>
      <c r="U17" s="7">
        <f t="shared" si="8"/>
        <v>0.75249477351916372</v>
      </c>
      <c r="V17" s="2">
        <v>41</v>
      </c>
      <c r="W17" s="2">
        <v>41</v>
      </c>
      <c r="X17" s="2">
        <f t="shared" si="9"/>
        <v>0.5</v>
      </c>
      <c r="Y17" s="6">
        <f t="shared" si="10"/>
        <v>1.5049895470383274</v>
      </c>
      <c r="AA17">
        <f t="shared" si="11"/>
        <v>0.90374689076697334</v>
      </c>
      <c r="AB17">
        <f t="shared" si="12"/>
        <v>0.55596707818930036</v>
      </c>
      <c r="AC17">
        <f t="shared" si="13"/>
        <v>2.0740222108156203</v>
      </c>
    </row>
    <row r="18" spans="1:29" x14ac:dyDescent="0.3">
      <c r="A18">
        <v>2007</v>
      </c>
      <c r="B18" s="3">
        <v>545357</v>
      </c>
      <c r="C18" s="3">
        <f t="shared" si="14"/>
        <v>68169.625</v>
      </c>
      <c r="D18" s="3">
        <v>69796</v>
      </c>
      <c r="E18" s="7">
        <f t="shared" si="0"/>
        <v>0.97669816321852254</v>
      </c>
      <c r="F18" s="6">
        <v>8</v>
      </c>
      <c r="G18" s="6">
        <v>8</v>
      </c>
      <c r="H18" s="6">
        <f t="shared" si="1"/>
        <v>0.5</v>
      </c>
      <c r="I18" s="6">
        <f t="shared" si="2"/>
        <v>1.9533963264370451</v>
      </c>
      <c r="J18" s="3">
        <v>3108325</v>
      </c>
      <c r="K18" s="3">
        <f t="shared" si="3"/>
        <v>38374.382716049382</v>
      </c>
      <c r="L18" s="3">
        <v>43647</v>
      </c>
      <c r="M18" s="7">
        <f t="shared" si="4"/>
        <v>0.87919863257610786</v>
      </c>
      <c r="N18" s="2">
        <v>89</v>
      </c>
      <c r="O18" s="2">
        <v>73</v>
      </c>
      <c r="P18" s="2">
        <f t="shared" si="5"/>
        <v>0.54938271604938271</v>
      </c>
      <c r="Q18" s="6">
        <f t="shared" si="6"/>
        <v>1.9510983353058833</v>
      </c>
      <c r="R18" s="5">
        <v>609675</v>
      </c>
      <c r="S18" s="5">
        <f t="shared" si="7"/>
        <v>14870.121951219513</v>
      </c>
      <c r="T18" s="5">
        <v>21000</v>
      </c>
      <c r="U18" s="7">
        <f t="shared" si="8"/>
        <v>0.70810104529616724</v>
      </c>
      <c r="V18" s="2">
        <v>40</v>
      </c>
      <c r="W18" s="2">
        <v>42</v>
      </c>
      <c r="X18" s="2">
        <f t="shared" si="9"/>
        <v>0.48780487804878048</v>
      </c>
      <c r="Y18" s="6">
        <f t="shared" si="10"/>
        <v>1.3824829931972789</v>
      </c>
      <c r="AA18">
        <f t="shared" si="11"/>
        <v>0.85466594703026588</v>
      </c>
      <c r="AB18">
        <f t="shared" si="12"/>
        <v>0.51239586469938769</v>
      </c>
      <c r="AC18">
        <f t="shared" si="13"/>
        <v>1.7623258849800691</v>
      </c>
    </row>
    <row r="19" spans="1:29" x14ac:dyDescent="0.3">
      <c r="A19">
        <v>2006</v>
      </c>
      <c r="B19" s="3">
        <v>553794</v>
      </c>
      <c r="C19" s="3">
        <f t="shared" si="14"/>
        <v>69224.25</v>
      </c>
      <c r="D19" s="3">
        <v>69796</v>
      </c>
      <c r="E19" s="7">
        <f t="shared" si="0"/>
        <v>0.99180826981488912</v>
      </c>
      <c r="F19" s="6">
        <v>10</v>
      </c>
      <c r="G19" s="6">
        <v>6</v>
      </c>
      <c r="H19" s="6">
        <f t="shared" si="1"/>
        <v>0.625</v>
      </c>
      <c r="I19" s="6">
        <f t="shared" si="2"/>
        <v>2.6448220528397042</v>
      </c>
      <c r="J19" s="3">
        <v>2701815</v>
      </c>
      <c r="K19" s="3">
        <f t="shared" si="3"/>
        <v>33355.740740740737</v>
      </c>
      <c r="L19" s="3">
        <v>43647</v>
      </c>
      <c r="M19" s="7">
        <f t="shared" si="4"/>
        <v>0.76421611429744851</v>
      </c>
      <c r="N19" s="2">
        <v>85</v>
      </c>
      <c r="O19" s="2">
        <v>77</v>
      </c>
      <c r="P19" s="2">
        <f t="shared" si="5"/>
        <v>0.52469135802469136</v>
      </c>
      <c r="Q19" s="6">
        <f t="shared" si="6"/>
        <v>1.6078313054050215</v>
      </c>
      <c r="R19" s="1">
        <v>608603</v>
      </c>
      <c r="S19" s="5">
        <f t="shared" si="7"/>
        <v>14843.975609756097</v>
      </c>
      <c r="T19" s="5">
        <v>21000</v>
      </c>
      <c r="U19" s="7">
        <f t="shared" si="8"/>
        <v>0.70685598141695694</v>
      </c>
      <c r="V19" s="2">
        <v>35</v>
      </c>
      <c r="W19" s="2">
        <v>47</v>
      </c>
      <c r="X19" s="2">
        <f t="shared" si="9"/>
        <v>0.42682926829268292</v>
      </c>
      <c r="Y19" s="6">
        <f t="shared" si="10"/>
        <v>1.233238095238095</v>
      </c>
      <c r="AA19">
        <f t="shared" si="11"/>
        <v>0.82096012184309819</v>
      </c>
      <c r="AB19">
        <f t="shared" si="12"/>
        <v>0.52550687543912478</v>
      </c>
      <c r="AC19">
        <f t="shared" si="13"/>
        <v>1.8286304844942736</v>
      </c>
    </row>
    <row r="20" spans="1:29" x14ac:dyDescent="0.3">
      <c r="A20">
        <v>2005</v>
      </c>
      <c r="B20" s="3">
        <v>541393</v>
      </c>
      <c r="C20" s="3">
        <f t="shared" si="14"/>
        <v>67674.125</v>
      </c>
      <c r="D20" s="3">
        <v>69796</v>
      </c>
      <c r="E20" s="7">
        <f t="shared" si="0"/>
        <v>0.96959890251590353</v>
      </c>
      <c r="F20" s="6">
        <v>6</v>
      </c>
      <c r="G20" s="6">
        <v>10</v>
      </c>
      <c r="H20" s="6">
        <f t="shared" si="1"/>
        <v>0.375</v>
      </c>
      <c r="I20" s="6">
        <f t="shared" si="2"/>
        <v>1.5513582440254456</v>
      </c>
      <c r="J20" s="3">
        <v>2665304</v>
      </c>
      <c r="K20" s="3">
        <f t="shared" si="3"/>
        <v>32904.98765432099</v>
      </c>
      <c r="L20" s="3">
        <v>43826</v>
      </c>
      <c r="M20" s="7">
        <f t="shared" si="4"/>
        <v>0.75080973975085541</v>
      </c>
      <c r="N20" s="2">
        <v>88</v>
      </c>
      <c r="O20" s="2">
        <v>74</v>
      </c>
      <c r="P20" s="2">
        <f t="shared" si="5"/>
        <v>0.54320987654320985</v>
      </c>
      <c r="Q20" s="6">
        <f t="shared" si="6"/>
        <v>1.6436645654005211</v>
      </c>
      <c r="R20" s="5">
        <v>677278</v>
      </c>
      <c r="S20" s="5">
        <f t="shared" si="7"/>
        <v>16518.975609756097</v>
      </c>
      <c r="T20" s="5">
        <v>21000</v>
      </c>
      <c r="U20" s="7">
        <f t="shared" si="8"/>
        <v>0.78661788617886175</v>
      </c>
      <c r="V20" s="2">
        <v>38</v>
      </c>
      <c r="W20" s="2">
        <v>44</v>
      </c>
      <c r="X20" s="2">
        <f t="shared" si="9"/>
        <v>0.46341463414634149</v>
      </c>
      <c r="Y20" s="6">
        <f t="shared" si="10"/>
        <v>1.4659696969696969</v>
      </c>
      <c r="AA20">
        <f t="shared" si="11"/>
        <v>0.83567550948187341</v>
      </c>
      <c r="AB20">
        <f t="shared" si="12"/>
        <v>0.46054150356318374</v>
      </c>
      <c r="AC20">
        <f t="shared" si="13"/>
        <v>1.5536641687985544</v>
      </c>
    </row>
    <row r="21" spans="1:29" x14ac:dyDescent="0.3">
      <c r="A21">
        <v>2004</v>
      </c>
      <c r="B21" s="3">
        <v>540870</v>
      </c>
      <c r="C21" s="3">
        <f t="shared" si="14"/>
        <v>67608.75</v>
      </c>
      <c r="D21" s="3">
        <v>69796</v>
      </c>
      <c r="E21" s="7">
        <f t="shared" si="0"/>
        <v>0.96866224425468506</v>
      </c>
      <c r="F21" s="6">
        <v>13</v>
      </c>
      <c r="G21" s="6">
        <v>3</v>
      </c>
      <c r="H21" s="6">
        <f t="shared" si="1"/>
        <v>0.8125</v>
      </c>
      <c r="I21" s="6">
        <f t="shared" si="2"/>
        <v>5.166198636024987</v>
      </c>
      <c r="J21" s="3">
        <v>3250092</v>
      </c>
      <c r="K21" s="3">
        <f t="shared" si="3"/>
        <v>40124.592592592591</v>
      </c>
      <c r="L21" s="3">
        <v>43500</v>
      </c>
      <c r="M21" s="7">
        <f t="shared" si="4"/>
        <v>0.92240442741592166</v>
      </c>
      <c r="N21" s="2">
        <v>86</v>
      </c>
      <c r="O21" s="2">
        <v>76</v>
      </c>
      <c r="P21" s="2">
        <f t="shared" si="5"/>
        <v>0.53086419753086422</v>
      </c>
      <c r="Q21" s="6">
        <f t="shared" si="6"/>
        <v>1.9661778584392016</v>
      </c>
      <c r="R21" s="5">
        <v>732686</v>
      </c>
      <c r="S21" s="5">
        <f t="shared" si="7"/>
        <v>17870.390243902439</v>
      </c>
      <c r="T21" s="5">
        <v>21000</v>
      </c>
      <c r="U21" s="7">
        <f t="shared" si="8"/>
        <v>0.85097096399535421</v>
      </c>
      <c r="V21" s="2">
        <v>43</v>
      </c>
      <c r="W21" s="2">
        <v>39</v>
      </c>
      <c r="X21" s="2">
        <f t="shared" si="9"/>
        <v>0.52439024390243905</v>
      </c>
      <c r="Y21" s="6">
        <f t="shared" si="10"/>
        <v>1.7892210012210013</v>
      </c>
      <c r="AA21">
        <f t="shared" si="11"/>
        <v>0.91401254522198705</v>
      </c>
      <c r="AB21">
        <f t="shared" si="12"/>
        <v>0.62258481381110109</v>
      </c>
      <c r="AC21">
        <f t="shared" si="13"/>
        <v>2.9738658318950635</v>
      </c>
    </row>
    <row r="22" spans="1:29" x14ac:dyDescent="0.3">
      <c r="A22">
        <v>2003</v>
      </c>
      <c r="B22" s="3">
        <v>544349</v>
      </c>
      <c r="C22" s="3">
        <f t="shared" si="14"/>
        <v>68043.625</v>
      </c>
      <c r="D22" s="3">
        <v>69796</v>
      </c>
      <c r="E22" s="7">
        <f t="shared" si="0"/>
        <v>0.97489290217204427</v>
      </c>
      <c r="F22" s="6">
        <v>12</v>
      </c>
      <c r="G22" s="6">
        <v>4</v>
      </c>
      <c r="H22" s="6">
        <f t="shared" si="1"/>
        <v>0.75</v>
      </c>
      <c r="I22" s="6">
        <f t="shared" si="2"/>
        <v>3.8995716086881771</v>
      </c>
      <c r="J22" s="3">
        <v>2259948</v>
      </c>
      <c r="K22" s="3">
        <f t="shared" si="3"/>
        <v>27900.592592592591</v>
      </c>
      <c r="L22" s="3">
        <v>61831</v>
      </c>
      <c r="M22" s="7">
        <f t="shared" si="4"/>
        <v>0.45123954962062057</v>
      </c>
      <c r="N22" s="2">
        <v>86</v>
      </c>
      <c r="O22" s="2">
        <v>76</v>
      </c>
      <c r="P22" s="2">
        <f t="shared" si="5"/>
        <v>0.53086419753086422</v>
      </c>
      <c r="Q22" s="6">
        <f t="shared" si="6"/>
        <v>0.96185272419132284</v>
      </c>
      <c r="R22" s="5">
        <v>788128</v>
      </c>
      <c r="S22" s="5">
        <f t="shared" si="7"/>
        <v>19222.634146341465</v>
      </c>
      <c r="T22" s="5">
        <v>21000</v>
      </c>
      <c r="U22" s="7">
        <f t="shared" si="8"/>
        <v>0.91536353077816501</v>
      </c>
      <c r="V22" s="2">
        <v>33</v>
      </c>
      <c r="W22" s="2">
        <v>49</v>
      </c>
      <c r="X22" s="2">
        <f t="shared" si="9"/>
        <v>0.40243902439024393</v>
      </c>
      <c r="Y22" s="6">
        <f t="shared" si="10"/>
        <v>1.5318328474246843</v>
      </c>
      <c r="AA22">
        <f t="shared" si="11"/>
        <v>0.78049866085694342</v>
      </c>
      <c r="AB22">
        <f t="shared" si="12"/>
        <v>0.56110107397370268</v>
      </c>
      <c r="AC22">
        <f t="shared" si="13"/>
        <v>2.1310857267680614</v>
      </c>
    </row>
    <row r="23" spans="1:29" x14ac:dyDescent="0.3">
      <c r="A23">
        <v>2002</v>
      </c>
      <c r="B23" s="3">
        <v>523535</v>
      </c>
      <c r="C23" s="3">
        <f t="shared" si="14"/>
        <v>65441.875</v>
      </c>
      <c r="D23" s="3">
        <v>65352</v>
      </c>
      <c r="E23" s="7">
        <f t="shared" si="0"/>
        <v>1.0013752448280082</v>
      </c>
      <c r="F23" s="6">
        <v>12</v>
      </c>
      <c r="G23" s="6">
        <v>4</v>
      </c>
      <c r="H23" s="6">
        <f t="shared" si="1"/>
        <v>0.75</v>
      </c>
      <c r="I23" s="6">
        <f t="shared" si="2"/>
        <v>4.0055009793120329</v>
      </c>
      <c r="J23" s="3">
        <v>1618467</v>
      </c>
      <c r="K23" s="3">
        <f t="shared" si="3"/>
        <v>19981.074074074073</v>
      </c>
      <c r="L23" s="3">
        <v>61831</v>
      </c>
      <c r="M23" s="7">
        <f t="shared" si="4"/>
        <v>0.32315624968177892</v>
      </c>
      <c r="N23" s="2">
        <v>80</v>
      </c>
      <c r="O23" s="2">
        <v>81</v>
      </c>
      <c r="P23" s="2">
        <f t="shared" si="5"/>
        <v>0.49689440993788819</v>
      </c>
      <c r="Q23" s="6">
        <f t="shared" si="6"/>
        <v>0.64232291603415326</v>
      </c>
      <c r="R23" s="5">
        <v>807097</v>
      </c>
      <c r="S23" s="5">
        <f t="shared" si="7"/>
        <v>19685.292682926829</v>
      </c>
      <c r="T23" s="5">
        <v>21000</v>
      </c>
      <c r="U23" s="7">
        <f t="shared" si="8"/>
        <v>0.9373948896631823</v>
      </c>
      <c r="V23" s="2">
        <v>48</v>
      </c>
      <c r="W23" s="2">
        <v>34</v>
      </c>
      <c r="X23" s="2">
        <f t="shared" si="9"/>
        <v>0.58536585365853655</v>
      </c>
      <c r="Y23" s="6">
        <f t="shared" si="10"/>
        <v>2.2607759103641456</v>
      </c>
      <c r="AA23">
        <f t="shared" si="11"/>
        <v>0.75397546139098992</v>
      </c>
      <c r="AB23">
        <f t="shared" si="12"/>
        <v>0.61075342119880827</v>
      </c>
      <c r="AC23">
        <f t="shared" si="13"/>
        <v>2.3028666019034438</v>
      </c>
    </row>
    <row r="24" spans="1:29" x14ac:dyDescent="0.3">
      <c r="A24">
        <v>2001</v>
      </c>
      <c r="B24" s="3">
        <v>527193</v>
      </c>
      <c r="C24" s="3">
        <f t="shared" si="14"/>
        <v>65899.125</v>
      </c>
      <c r="D24" s="3">
        <v>65352</v>
      </c>
      <c r="E24" s="7">
        <f t="shared" si="0"/>
        <v>1.0083719702533971</v>
      </c>
      <c r="F24" s="6">
        <v>11</v>
      </c>
      <c r="G24" s="6">
        <v>5</v>
      </c>
      <c r="H24" s="6">
        <f t="shared" si="1"/>
        <v>0.6875</v>
      </c>
      <c r="I24" s="6">
        <f t="shared" si="2"/>
        <v>3.226790304810871</v>
      </c>
      <c r="J24" s="3">
        <v>1782054</v>
      </c>
      <c r="K24" s="3">
        <f t="shared" si="3"/>
        <v>22000.666666666668</v>
      </c>
      <c r="L24" s="3">
        <v>61831</v>
      </c>
      <c r="M24" s="7">
        <f t="shared" si="4"/>
        <v>0.35581935706468709</v>
      </c>
      <c r="N24" s="2">
        <v>86</v>
      </c>
      <c r="O24" s="2">
        <v>76</v>
      </c>
      <c r="P24" s="2">
        <f t="shared" si="5"/>
        <v>0.53086419753086422</v>
      </c>
      <c r="Q24" s="6">
        <f t="shared" si="6"/>
        <v>0.75845705058525414</v>
      </c>
      <c r="R24" s="5">
        <v>842976</v>
      </c>
      <c r="S24" s="5">
        <f t="shared" si="7"/>
        <v>20560.390243902439</v>
      </c>
      <c r="T24" s="5">
        <v>21000</v>
      </c>
      <c r="U24" s="7">
        <f t="shared" si="8"/>
        <v>0.97906620209059236</v>
      </c>
      <c r="V24" s="2">
        <v>43</v>
      </c>
      <c r="W24" s="2">
        <v>39</v>
      </c>
      <c r="X24" s="2">
        <f t="shared" si="9"/>
        <v>0.52439024390243905</v>
      </c>
      <c r="Y24" s="6">
        <f t="shared" si="10"/>
        <v>2.0585494505494508</v>
      </c>
      <c r="AA24">
        <f t="shared" si="11"/>
        <v>0.78108584313622542</v>
      </c>
      <c r="AB24">
        <f t="shared" si="12"/>
        <v>0.58091814714443446</v>
      </c>
      <c r="AC24">
        <f t="shared" si="13"/>
        <v>2.0145989353151919</v>
      </c>
    </row>
    <row r="25" spans="1:29" x14ac:dyDescent="0.3">
      <c r="A25">
        <v>2000</v>
      </c>
      <c r="B25" s="3">
        <v>523531</v>
      </c>
      <c r="C25" s="3">
        <f t="shared" si="14"/>
        <v>65441.375</v>
      </c>
      <c r="D25" s="3">
        <v>65352</v>
      </c>
      <c r="E25" s="7">
        <f t="shared" si="0"/>
        <v>1.0013675939527482</v>
      </c>
      <c r="F25" s="6">
        <v>11</v>
      </c>
      <c r="G25" s="6">
        <v>5</v>
      </c>
      <c r="H25" s="6">
        <f t="shared" si="1"/>
        <v>0.6875</v>
      </c>
      <c r="I25" s="6">
        <f t="shared" si="2"/>
        <v>3.2043763006487946</v>
      </c>
      <c r="J25" s="3">
        <v>1612769</v>
      </c>
      <c r="K25" s="3">
        <f t="shared" si="3"/>
        <v>19910.728395061727</v>
      </c>
      <c r="L25" s="3">
        <v>62363</v>
      </c>
      <c r="M25" s="7">
        <f t="shared" si="4"/>
        <v>0.31927149744338351</v>
      </c>
      <c r="N25" s="2">
        <v>65</v>
      </c>
      <c r="O25" s="2">
        <v>97</v>
      </c>
      <c r="P25" s="2">
        <f t="shared" si="5"/>
        <v>0.40123456790123457</v>
      </c>
      <c r="Q25" s="6">
        <f t="shared" si="6"/>
        <v>0.53321631531781577</v>
      </c>
      <c r="R25" s="5">
        <v>805692</v>
      </c>
      <c r="S25" s="5">
        <f t="shared" si="7"/>
        <v>19651.024390243903</v>
      </c>
      <c r="T25" s="5">
        <v>21000</v>
      </c>
      <c r="U25" s="7">
        <f t="shared" si="8"/>
        <v>0.9357630662020906</v>
      </c>
      <c r="V25" s="2">
        <v>56</v>
      </c>
      <c r="W25" s="2">
        <v>26</v>
      </c>
      <c r="X25" s="2">
        <f t="shared" si="9"/>
        <v>0.68292682926829273</v>
      </c>
      <c r="Y25" s="6">
        <f t="shared" si="10"/>
        <v>2.9512527472527474</v>
      </c>
      <c r="AA25">
        <f t="shared" si="11"/>
        <v>0.75213405253274068</v>
      </c>
      <c r="AB25">
        <f t="shared" si="12"/>
        <v>0.59055379905650918</v>
      </c>
      <c r="AC25">
        <f t="shared" si="13"/>
        <v>2.229615121073119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A8A4-A2E9-486E-87E8-00B9292BD21D}">
  <dimension ref="A1:AG25"/>
  <sheetViews>
    <sheetView topLeftCell="AC1" workbookViewId="0">
      <selection activeCell="AG2" sqref="AG2"/>
    </sheetView>
  </sheetViews>
  <sheetFormatPr defaultRowHeight="14.4" x14ac:dyDescent="0.3"/>
  <cols>
    <col min="2" max="2" width="16.33203125" bestFit="1" customWidth="1"/>
    <col min="3" max="3" width="19.5546875" bestFit="1" customWidth="1"/>
    <col min="4" max="4" width="21.109375" bestFit="1" customWidth="1"/>
    <col min="5" max="5" width="21.109375" customWidth="1"/>
    <col min="6" max="6" width="11" bestFit="1" customWidth="1"/>
    <col min="7" max="7" width="12.5546875" bestFit="1" customWidth="1"/>
    <col min="8" max="9" width="12.5546875" customWidth="1"/>
    <col min="10" max="10" width="15.33203125" bestFit="1" customWidth="1"/>
    <col min="11" max="11" width="18.44140625" bestFit="1" customWidth="1"/>
    <col min="12" max="12" width="20" bestFit="1" customWidth="1"/>
    <col min="13" max="13" width="20" customWidth="1"/>
    <col min="14" max="14" width="9.88671875" bestFit="1" customWidth="1"/>
    <col min="15" max="15" width="11.44140625" bestFit="1" customWidth="1"/>
    <col min="16" max="17" width="11.44140625" customWidth="1"/>
    <col min="18" max="18" width="21.88671875" bestFit="1" customWidth="1"/>
    <col min="19" max="19" width="25" bestFit="1" customWidth="1"/>
    <col min="20" max="20" width="24.6640625" bestFit="1" customWidth="1"/>
    <col min="21" max="21" width="24.6640625" customWidth="1"/>
    <col min="22" max="22" width="16.44140625" bestFit="1" customWidth="1"/>
    <col min="23" max="23" width="18.109375" bestFit="1" customWidth="1"/>
    <col min="24" max="24" width="18.109375" customWidth="1"/>
    <col min="25" max="25" width="16" bestFit="1" customWidth="1"/>
    <col min="27" max="27" width="15.5546875" bestFit="1" customWidth="1"/>
    <col min="28" max="28" width="24" bestFit="1" customWidth="1"/>
    <col min="29" max="29" width="14.6640625" bestFit="1" customWidth="1"/>
    <col min="31" max="31" width="17.886718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535</v>
      </c>
      <c r="C1" t="s">
        <v>369</v>
      </c>
      <c r="D1" t="s">
        <v>310</v>
      </c>
      <c r="E1" t="s">
        <v>590</v>
      </c>
      <c r="F1" t="s">
        <v>169</v>
      </c>
      <c r="G1" t="s">
        <v>170</v>
      </c>
      <c r="H1" t="s">
        <v>255</v>
      </c>
      <c r="I1" t="s">
        <v>431</v>
      </c>
      <c r="J1" t="s">
        <v>536</v>
      </c>
      <c r="K1" t="s">
        <v>370</v>
      </c>
      <c r="L1" t="s">
        <v>311</v>
      </c>
      <c r="M1" t="s">
        <v>590</v>
      </c>
      <c r="N1" t="s">
        <v>171</v>
      </c>
      <c r="O1" t="s">
        <v>172</v>
      </c>
      <c r="P1" t="s">
        <v>256</v>
      </c>
      <c r="Q1" t="s">
        <v>432</v>
      </c>
      <c r="R1" t="s">
        <v>537</v>
      </c>
      <c r="S1" t="s">
        <v>371</v>
      </c>
      <c r="T1" t="s">
        <v>312</v>
      </c>
      <c r="U1" t="s">
        <v>590</v>
      </c>
      <c r="V1" t="s">
        <v>173</v>
      </c>
      <c r="W1" t="s">
        <v>174</v>
      </c>
      <c r="X1" t="s">
        <v>257</v>
      </c>
      <c r="Y1" t="s">
        <v>433</v>
      </c>
      <c r="AA1" t="s">
        <v>591</v>
      </c>
      <c r="AB1" t="s">
        <v>538</v>
      </c>
      <c r="AC1" t="s">
        <v>434</v>
      </c>
      <c r="AE1" t="s">
        <v>539</v>
      </c>
      <c r="AF1" t="s">
        <v>589</v>
      </c>
      <c r="AG1" t="s">
        <v>593</v>
      </c>
    </row>
    <row r="2" spans="1:33" x14ac:dyDescent="0.3">
      <c r="A2">
        <v>2023</v>
      </c>
      <c r="B2" s="3">
        <v>535308</v>
      </c>
      <c r="C2" s="3">
        <f>B2/8</f>
        <v>66913.5</v>
      </c>
      <c r="D2" s="3">
        <v>66860</v>
      </c>
      <c r="E2" s="7">
        <f>C2/D2</f>
        <v>1.0008001794795094</v>
      </c>
      <c r="F2" s="2">
        <v>7</v>
      </c>
      <c r="G2" s="2">
        <v>10</v>
      </c>
      <c r="H2" s="6">
        <f>F2/(G2+F2)</f>
        <v>0.41176470588235292</v>
      </c>
      <c r="I2" s="6">
        <f>((C2/D2)*(1/(1-H2)))</f>
        <v>1.701360305115166</v>
      </c>
      <c r="J2" s="3">
        <v>1974124</v>
      </c>
      <c r="K2" s="3">
        <f>J2/81</f>
        <v>24371.9012345679</v>
      </c>
      <c r="L2" s="3">
        <v>38544</v>
      </c>
      <c r="M2" s="7">
        <f>K2/L2</f>
        <v>0.6323137514157301</v>
      </c>
      <c r="N2" s="2">
        <v>87</v>
      </c>
      <c r="O2" s="2">
        <v>75</v>
      </c>
      <c r="P2" s="2">
        <f>N2/(O2+N2)</f>
        <v>0.53703703703703709</v>
      </c>
      <c r="Q2" s="6">
        <f>((K2/L2)*(1/(1-P2)))</f>
        <v>1.3657977030579771</v>
      </c>
      <c r="R2" s="5">
        <v>738984</v>
      </c>
      <c r="S2" s="5">
        <f>R2/41</f>
        <v>18024</v>
      </c>
      <c r="T2" s="5">
        <v>18798</v>
      </c>
      <c r="U2" s="7">
        <f>S2/T2</f>
        <v>0.95882540695818708</v>
      </c>
      <c r="V2" s="6">
        <v>56</v>
      </c>
      <c r="W2" s="6">
        <v>26</v>
      </c>
      <c r="X2" s="2">
        <f>V2/(W2+V2)</f>
        <v>0.68292682926829273</v>
      </c>
      <c r="Y2" s="6">
        <f>((S2/T2)*(1/(1-X2)))</f>
        <v>3.023987821945052</v>
      </c>
      <c r="AA2">
        <f>(U2+M2+E2)/3</f>
        <v>0.86397977928447556</v>
      </c>
      <c r="AB2">
        <f>(X2+P2+H2)/3</f>
        <v>0.54390952406256099</v>
      </c>
      <c r="AC2">
        <f>(Y2+Q2+I2)/3</f>
        <v>2.0303819433727317</v>
      </c>
      <c r="AE2">
        <f>SUM(AC2:AC25)/21</f>
        <v>1.8388012276379861</v>
      </c>
      <c r="AF2">
        <f>SUM(AB2:AB25)/22</f>
        <v>0.52925209272882079</v>
      </c>
      <c r="AG2">
        <f>SUM(AA2:AA25)/22</f>
        <v>0.81694530104085528</v>
      </c>
    </row>
    <row r="3" spans="1:33" x14ac:dyDescent="0.3">
      <c r="A3">
        <v>2022</v>
      </c>
      <c r="B3" s="3">
        <v>600183</v>
      </c>
      <c r="C3" s="3">
        <f>B3/9</f>
        <v>66687</v>
      </c>
      <c r="D3" s="3">
        <v>66860</v>
      </c>
      <c r="E3" s="7">
        <f t="shared" ref="E3:E25" si="0">C3/D3</f>
        <v>0.99741250373915646</v>
      </c>
      <c r="F3" s="2">
        <v>13</v>
      </c>
      <c r="G3" s="2">
        <v>4</v>
      </c>
      <c r="H3" s="6">
        <f t="shared" ref="H3:H25" si="1">F3/(G3+F3)</f>
        <v>0.76470588235294112</v>
      </c>
      <c r="I3" s="6">
        <f t="shared" ref="I3:I25" si="2">((C3/D3)*(1/(1-H3)))</f>
        <v>4.2390031408914144</v>
      </c>
      <c r="J3" s="3">
        <v>1801128</v>
      </c>
      <c r="K3" s="3">
        <f t="shared" ref="K3:K25" si="3">J3/81</f>
        <v>22236.14814814815</v>
      </c>
      <c r="L3" s="3">
        <v>38544</v>
      </c>
      <c r="M3" s="7">
        <f t="shared" ref="M3:M25" si="4">K3/L3</f>
        <v>0.57690297188014084</v>
      </c>
      <c r="N3" s="2">
        <v>78</v>
      </c>
      <c r="O3" s="2">
        <v>84</v>
      </c>
      <c r="P3" s="2">
        <f t="shared" ref="P3:P25" si="5">N3/(O3+N3)</f>
        <v>0.48148148148148145</v>
      </c>
      <c r="Q3" s="6">
        <f t="shared" ref="Q3:Q25" si="6">((K3/L3)*(1/(1-P3)))</f>
        <v>1.1125985886259857</v>
      </c>
      <c r="R3" s="5">
        <v>687510</v>
      </c>
      <c r="S3" s="5">
        <f t="shared" ref="S3:S25" si="7">R3/41</f>
        <v>16768.536585365855</v>
      </c>
      <c r="T3" s="5">
        <v>18798</v>
      </c>
      <c r="U3" s="7">
        <f t="shared" ref="U3:U25" si="8">S3/T3</f>
        <v>0.89203833308681002</v>
      </c>
      <c r="V3" s="6">
        <v>42</v>
      </c>
      <c r="W3" s="6">
        <v>40</v>
      </c>
      <c r="X3" s="2">
        <f t="shared" ref="X3:X25" si="9">V3/(W3+V3)</f>
        <v>0.51219512195121952</v>
      </c>
      <c r="Y3" s="6">
        <f t="shared" ref="Y3:Y25" si="10">((S3/T3)*(1/(1-X3)))</f>
        <v>1.8286785828279608</v>
      </c>
      <c r="AA3">
        <f t="shared" ref="AA3:AA25" si="11">(U3+M3+E3)/3</f>
        <v>0.82211793623536911</v>
      </c>
      <c r="AB3">
        <f t="shared" ref="AB3:AB25" si="12">(X3+P3+H3)/3</f>
        <v>0.58612749526188068</v>
      </c>
      <c r="AC3">
        <f t="shared" ref="AC3:AC25" si="13">(Y3+Q3+I3)/3</f>
        <v>2.3934267707817871</v>
      </c>
    </row>
    <row r="4" spans="1:33" x14ac:dyDescent="0.3">
      <c r="A4">
        <v>2021</v>
      </c>
      <c r="B4" s="3">
        <v>533613</v>
      </c>
      <c r="C4" s="3">
        <f>B4/8</f>
        <v>66701.625</v>
      </c>
      <c r="D4" s="3">
        <v>66860</v>
      </c>
      <c r="E4" s="7">
        <f t="shared" si="0"/>
        <v>0.99763124439126538</v>
      </c>
      <c r="F4" s="2">
        <v>8</v>
      </c>
      <c r="G4" s="2">
        <v>9</v>
      </c>
      <c r="H4" s="6">
        <f t="shared" si="1"/>
        <v>0.47058823529411764</v>
      </c>
      <c r="I4" s="6">
        <f t="shared" si="2"/>
        <v>1.8844145727390569</v>
      </c>
      <c r="J4" s="3">
        <v>1310199</v>
      </c>
      <c r="K4" s="3">
        <f t="shared" si="3"/>
        <v>16175.296296296296</v>
      </c>
      <c r="L4" s="3">
        <v>38544</v>
      </c>
      <c r="M4" s="7">
        <f t="shared" si="4"/>
        <v>0.41965795704380177</v>
      </c>
      <c r="N4" s="2">
        <v>73</v>
      </c>
      <c r="O4" s="2">
        <v>89</v>
      </c>
      <c r="P4" s="2">
        <f t="shared" si="5"/>
        <v>0.45061728395061729</v>
      </c>
      <c r="Q4" s="6">
        <f t="shared" si="6"/>
        <v>0.76387178697860547</v>
      </c>
      <c r="R4" s="5">
        <v>657148</v>
      </c>
      <c r="S4" s="5">
        <f t="shared" si="7"/>
        <v>16028</v>
      </c>
      <c r="T4" s="5">
        <v>18798</v>
      </c>
      <c r="U4" s="7">
        <f t="shared" si="8"/>
        <v>0.85264389828705178</v>
      </c>
      <c r="V4" s="6">
        <v>46</v>
      </c>
      <c r="W4" s="6">
        <v>36</v>
      </c>
      <c r="X4" s="2">
        <f t="shared" si="9"/>
        <v>0.56097560975609762</v>
      </c>
      <c r="Y4" s="6">
        <f t="shared" si="10"/>
        <v>1.9421333238760627</v>
      </c>
      <c r="AA4">
        <f t="shared" si="11"/>
        <v>0.75664436657403966</v>
      </c>
      <c r="AB4">
        <f t="shared" si="12"/>
        <v>0.49406037633361083</v>
      </c>
      <c r="AC4">
        <f t="shared" si="13"/>
        <v>1.5301398945312419</v>
      </c>
    </row>
    <row r="5" spans="1:33" x14ac:dyDescent="0.3">
      <c r="A5">
        <v>2020</v>
      </c>
      <c r="B5" t="s">
        <v>44</v>
      </c>
      <c r="C5" t="s">
        <v>44</v>
      </c>
      <c r="D5" s="3">
        <v>66860</v>
      </c>
      <c r="E5" s="7" t="s">
        <v>44</v>
      </c>
      <c r="F5" s="2">
        <v>7</v>
      </c>
      <c r="G5" s="2">
        <v>9</v>
      </c>
      <c r="H5" s="6">
        <f t="shared" si="1"/>
        <v>0.4375</v>
      </c>
      <c r="I5" s="6" t="s">
        <v>44</v>
      </c>
      <c r="J5" s="2" t="s">
        <v>44</v>
      </c>
      <c r="K5" s="3" t="s">
        <v>44</v>
      </c>
      <c r="L5" s="3">
        <v>38544</v>
      </c>
      <c r="M5" s="7" t="s">
        <v>44</v>
      </c>
      <c r="N5" s="2">
        <v>36</v>
      </c>
      <c r="O5" s="2">
        <v>24</v>
      </c>
      <c r="P5" s="2">
        <f t="shared" si="5"/>
        <v>0.6</v>
      </c>
      <c r="Q5" s="6" t="s">
        <v>44</v>
      </c>
      <c r="R5" t="s">
        <v>44</v>
      </c>
      <c r="S5" s="5" t="s">
        <v>44</v>
      </c>
      <c r="T5" s="5">
        <v>18798</v>
      </c>
      <c r="U5" s="7" t="s">
        <v>44</v>
      </c>
      <c r="V5" s="6">
        <v>23</v>
      </c>
      <c r="W5" s="6">
        <v>49</v>
      </c>
      <c r="X5" s="2">
        <f t="shared" si="9"/>
        <v>0.31944444444444442</v>
      </c>
      <c r="Y5" s="6" t="s">
        <v>44</v>
      </c>
      <c r="AA5" t="s">
        <v>44</v>
      </c>
      <c r="AB5">
        <f t="shared" si="12"/>
        <v>0.45231481481481478</v>
      </c>
      <c r="AC5" t="s">
        <v>44</v>
      </c>
    </row>
    <row r="6" spans="1:33" x14ac:dyDescent="0.3">
      <c r="A6">
        <v>2019</v>
      </c>
      <c r="B6" s="3">
        <v>534794</v>
      </c>
      <c r="C6" s="3">
        <f>B6/8</f>
        <v>66849.25</v>
      </c>
      <c r="D6" s="3">
        <v>66860</v>
      </c>
      <c r="E6" s="7">
        <f t="shared" si="0"/>
        <v>0.99983921627280881</v>
      </c>
      <c r="F6" s="2">
        <v>10</v>
      </c>
      <c r="G6" s="2">
        <v>6</v>
      </c>
      <c r="H6" s="6">
        <f t="shared" si="1"/>
        <v>0.625</v>
      </c>
      <c r="I6" s="6">
        <f t="shared" si="2"/>
        <v>2.6662379100608233</v>
      </c>
      <c r="J6" s="3">
        <v>2303299</v>
      </c>
      <c r="K6" s="3">
        <f t="shared" si="3"/>
        <v>28435.790123456791</v>
      </c>
      <c r="L6" s="3">
        <v>38544</v>
      </c>
      <c r="M6" s="7">
        <f t="shared" si="4"/>
        <v>0.73774880976174739</v>
      </c>
      <c r="N6" s="2">
        <v>101</v>
      </c>
      <c r="O6" s="2">
        <v>61</v>
      </c>
      <c r="P6" s="2">
        <f t="shared" si="5"/>
        <v>0.62345679012345678</v>
      </c>
      <c r="Q6" s="6">
        <f t="shared" si="6"/>
        <v>1.9592673308426733</v>
      </c>
      <c r="R6" t="s">
        <v>44</v>
      </c>
      <c r="S6" s="5" t="s">
        <v>44</v>
      </c>
      <c r="T6" s="5">
        <v>18798</v>
      </c>
      <c r="U6" s="7" t="s">
        <v>44</v>
      </c>
      <c r="V6" s="6">
        <v>19</v>
      </c>
      <c r="W6" s="6">
        <v>45</v>
      </c>
      <c r="X6" s="2">
        <f t="shared" si="9"/>
        <v>0.296875</v>
      </c>
      <c r="Y6" s="6" t="s">
        <v>44</v>
      </c>
      <c r="AA6" t="s">
        <v>44</v>
      </c>
      <c r="AB6">
        <f t="shared" si="12"/>
        <v>0.515110596707819</v>
      </c>
      <c r="AC6" t="s">
        <v>44</v>
      </c>
    </row>
    <row r="7" spans="1:33" x14ac:dyDescent="0.3">
      <c r="A7">
        <v>2018</v>
      </c>
      <c r="B7" s="3">
        <v>534491</v>
      </c>
      <c r="C7" s="3">
        <f t="shared" ref="C7:C25" si="14">B7/8</f>
        <v>66811.375</v>
      </c>
      <c r="D7" s="3">
        <v>66860</v>
      </c>
      <c r="E7" s="7">
        <f t="shared" si="0"/>
        <v>0.99927273407119355</v>
      </c>
      <c r="F7" s="2">
        <v>8</v>
      </c>
      <c r="G7" s="2">
        <v>7</v>
      </c>
      <c r="H7" s="6">
        <f t="shared" si="1"/>
        <v>0.53333333333333333</v>
      </c>
      <c r="I7" s="6">
        <f t="shared" si="2"/>
        <v>2.1412987158668431</v>
      </c>
      <c r="J7" s="3">
        <v>1959197</v>
      </c>
      <c r="K7" s="3">
        <f t="shared" si="3"/>
        <v>24187.617283950618</v>
      </c>
      <c r="L7" s="3">
        <v>38649</v>
      </c>
      <c r="M7" s="7">
        <f t="shared" si="4"/>
        <v>0.62582776485680403</v>
      </c>
      <c r="N7" s="2">
        <v>78</v>
      </c>
      <c r="O7" s="2">
        <v>84</v>
      </c>
      <c r="P7" s="2">
        <f t="shared" si="5"/>
        <v>0.48148148148148145</v>
      </c>
      <c r="Q7" s="6">
        <f t="shared" si="6"/>
        <v>1.2069535465095504</v>
      </c>
      <c r="R7" s="5">
        <v>627543</v>
      </c>
      <c r="S7" s="5">
        <f t="shared" si="7"/>
        <v>15305.926829268292</v>
      </c>
      <c r="T7" s="5">
        <v>18798</v>
      </c>
      <c r="U7" s="7">
        <f t="shared" si="8"/>
        <v>0.81423166449985596</v>
      </c>
      <c r="V7" s="6">
        <v>36</v>
      </c>
      <c r="W7" s="6">
        <v>46</v>
      </c>
      <c r="X7" s="2">
        <f t="shared" si="9"/>
        <v>0.43902439024390244</v>
      </c>
      <c r="Y7" s="6">
        <f t="shared" si="10"/>
        <v>1.4514564454127867</v>
      </c>
      <c r="AA7">
        <f t="shared" si="11"/>
        <v>0.81311072114261795</v>
      </c>
      <c r="AB7">
        <f t="shared" si="12"/>
        <v>0.48461306835290574</v>
      </c>
      <c r="AC7">
        <f t="shared" si="13"/>
        <v>1.5999029025963933</v>
      </c>
    </row>
    <row r="8" spans="1:33" x14ac:dyDescent="0.3">
      <c r="A8">
        <v>2017</v>
      </c>
      <c r="B8" s="3">
        <v>533769</v>
      </c>
      <c r="C8" s="3">
        <f t="shared" si="14"/>
        <v>66721.125</v>
      </c>
      <c r="D8" s="3">
        <v>66655</v>
      </c>
      <c r="E8" s="7">
        <f t="shared" si="0"/>
        <v>1.0009920486085064</v>
      </c>
      <c r="F8" s="2">
        <v>13</v>
      </c>
      <c r="G8" s="2">
        <v>3</v>
      </c>
      <c r="H8" s="6">
        <f t="shared" si="1"/>
        <v>0.8125</v>
      </c>
      <c r="I8" s="6">
        <f t="shared" si="2"/>
        <v>5.3386242592453677</v>
      </c>
      <c r="J8" s="3">
        <v>2051279</v>
      </c>
      <c r="K8" s="3">
        <f t="shared" si="3"/>
        <v>25324.432098765432</v>
      </c>
      <c r="L8" s="3">
        <v>38885</v>
      </c>
      <c r="M8" s="7">
        <f t="shared" si="4"/>
        <v>0.65126480902058459</v>
      </c>
      <c r="N8" s="2">
        <v>85</v>
      </c>
      <c r="O8" s="2">
        <v>77</v>
      </c>
      <c r="P8" s="2">
        <f t="shared" si="5"/>
        <v>0.52469135802469136</v>
      </c>
      <c r="Q8" s="6">
        <f t="shared" si="6"/>
        <v>1.370193494303048</v>
      </c>
      <c r="R8" s="5">
        <v>699308</v>
      </c>
      <c r="S8" s="5">
        <f t="shared" si="7"/>
        <v>17056.292682926829</v>
      </c>
      <c r="T8" s="5">
        <v>18798</v>
      </c>
      <c r="U8" s="7">
        <f t="shared" si="8"/>
        <v>0.90734613697876521</v>
      </c>
      <c r="V8" s="6">
        <v>47</v>
      </c>
      <c r="W8" s="6">
        <v>35</v>
      </c>
      <c r="X8" s="2">
        <f t="shared" si="9"/>
        <v>0.57317073170731703</v>
      </c>
      <c r="Y8" s="6">
        <f t="shared" si="10"/>
        <v>2.1257823780645353</v>
      </c>
      <c r="AA8">
        <f t="shared" si="11"/>
        <v>0.85320099820261885</v>
      </c>
      <c r="AB8">
        <f t="shared" si="12"/>
        <v>0.63678736324400276</v>
      </c>
      <c r="AC8">
        <f t="shared" si="13"/>
        <v>2.9448667105376507</v>
      </c>
    </row>
    <row r="9" spans="1:33" x14ac:dyDescent="0.3">
      <c r="A9">
        <v>2016</v>
      </c>
      <c r="B9" s="3">
        <v>534289</v>
      </c>
      <c r="C9" s="3">
        <f t="shared" si="14"/>
        <v>66786.125</v>
      </c>
      <c r="D9" s="3">
        <v>66655</v>
      </c>
      <c r="E9" s="7">
        <f t="shared" si="0"/>
        <v>1.0019672192633711</v>
      </c>
      <c r="F9" s="2">
        <v>8</v>
      </c>
      <c r="G9" s="2">
        <v>8</v>
      </c>
      <c r="H9" s="6">
        <f t="shared" si="1"/>
        <v>0.5</v>
      </c>
      <c r="I9" s="6">
        <f t="shared" si="2"/>
        <v>2.0039344385267421</v>
      </c>
      <c r="J9" s="3">
        <v>1963912</v>
      </c>
      <c r="K9" s="3">
        <f t="shared" si="3"/>
        <v>24245.827160493827</v>
      </c>
      <c r="L9" s="3">
        <v>38871</v>
      </c>
      <c r="M9" s="7">
        <f t="shared" si="4"/>
        <v>0.62375105246826235</v>
      </c>
      <c r="N9" s="2">
        <v>59</v>
      </c>
      <c r="O9" s="2">
        <v>103</v>
      </c>
      <c r="P9" s="2">
        <f t="shared" si="5"/>
        <v>0.36419753086419754</v>
      </c>
      <c r="Q9" s="6">
        <f t="shared" si="6"/>
        <v>0.98104534465882054</v>
      </c>
      <c r="R9" s="5">
        <v>607203</v>
      </c>
      <c r="S9" s="5">
        <f t="shared" si="7"/>
        <v>14809.829268292682</v>
      </c>
      <c r="T9" s="5">
        <v>18798</v>
      </c>
      <c r="U9" s="7">
        <f t="shared" si="8"/>
        <v>0.78784068881225033</v>
      </c>
      <c r="V9" s="6">
        <v>31</v>
      </c>
      <c r="W9" s="6">
        <v>51</v>
      </c>
      <c r="X9" s="2">
        <f t="shared" si="9"/>
        <v>0.37804878048780488</v>
      </c>
      <c r="Y9" s="6">
        <f t="shared" si="10"/>
        <v>1.2667242447569516</v>
      </c>
      <c r="AA9">
        <f t="shared" si="11"/>
        <v>0.80451965351462784</v>
      </c>
      <c r="AB9">
        <f t="shared" si="12"/>
        <v>0.41408210378400079</v>
      </c>
      <c r="AC9">
        <f t="shared" si="13"/>
        <v>1.4172346759808381</v>
      </c>
    </row>
    <row r="10" spans="1:33" x14ac:dyDescent="0.3">
      <c r="A10">
        <v>2015</v>
      </c>
      <c r="B10" s="3">
        <v>419440</v>
      </c>
      <c r="C10" s="3">
        <f t="shared" si="14"/>
        <v>52430</v>
      </c>
      <c r="D10" s="3">
        <v>64121</v>
      </c>
      <c r="E10" s="7">
        <f t="shared" si="0"/>
        <v>0.8176728372919948</v>
      </c>
      <c r="F10" s="2">
        <v>11</v>
      </c>
      <c r="G10" s="2">
        <v>5</v>
      </c>
      <c r="H10" s="6">
        <f t="shared" si="1"/>
        <v>0.6875</v>
      </c>
      <c r="I10" s="6">
        <f t="shared" si="2"/>
        <v>2.6165530793343836</v>
      </c>
      <c r="J10" s="3">
        <v>2220054</v>
      </c>
      <c r="K10" s="3">
        <f t="shared" si="3"/>
        <v>27408.074074074073</v>
      </c>
      <c r="L10" s="3">
        <v>39021</v>
      </c>
      <c r="M10" s="7">
        <f t="shared" si="4"/>
        <v>0.70239291853294572</v>
      </c>
      <c r="N10" s="2">
        <v>83</v>
      </c>
      <c r="O10" s="2">
        <v>79</v>
      </c>
      <c r="P10" s="2">
        <f t="shared" si="5"/>
        <v>0.51234567901234573</v>
      </c>
      <c r="Q10" s="6">
        <f t="shared" si="6"/>
        <v>1.4403500354726231</v>
      </c>
      <c r="R10" s="5">
        <v>581178</v>
      </c>
      <c r="S10" s="5">
        <f t="shared" si="7"/>
        <v>14175.073170731708</v>
      </c>
      <c r="T10" s="5">
        <v>18798</v>
      </c>
      <c r="U10" s="7">
        <f t="shared" si="8"/>
        <v>0.75407347434470196</v>
      </c>
      <c r="V10" s="6">
        <v>29</v>
      </c>
      <c r="W10" s="6">
        <v>53</v>
      </c>
      <c r="X10" s="2">
        <f t="shared" si="9"/>
        <v>0.35365853658536583</v>
      </c>
      <c r="Y10" s="6">
        <f t="shared" si="10"/>
        <v>1.1666797150238783</v>
      </c>
      <c r="AA10">
        <f t="shared" si="11"/>
        <v>0.75804641005654749</v>
      </c>
      <c r="AB10">
        <f t="shared" si="12"/>
        <v>0.51783473853257045</v>
      </c>
      <c r="AC10">
        <f t="shared" si="13"/>
        <v>1.741194276610295</v>
      </c>
    </row>
    <row r="11" spans="1:33" x14ac:dyDescent="0.3">
      <c r="A11">
        <v>2014</v>
      </c>
      <c r="B11" s="3">
        <v>417906</v>
      </c>
      <c r="C11" s="3">
        <f t="shared" si="14"/>
        <v>52238.25</v>
      </c>
      <c r="D11" s="3">
        <v>64121</v>
      </c>
      <c r="E11" s="7">
        <f t="shared" si="0"/>
        <v>0.81468239734252434</v>
      </c>
      <c r="F11" s="2">
        <v>7</v>
      </c>
      <c r="G11" s="2">
        <v>9</v>
      </c>
      <c r="H11" s="6">
        <f t="shared" si="1"/>
        <v>0.4375</v>
      </c>
      <c r="I11" s="6">
        <f t="shared" si="2"/>
        <v>1.4483242619422654</v>
      </c>
      <c r="J11" s="3">
        <v>2250606</v>
      </c>
      <c r="K11" s="3">
        <f t="shared" si="3"/>
        <v>27785.259259259259</v>
      </c>
      <c r="L11" s="3">
        <v>39021</v>
      </c>
      <c r="M11" s="7">
        <f t="shared" si="4"/>
        <v>0.71205912865532039</v>
      </c>
      <c r="N11" s="2">
        <v>70</v>
      </c>
      <c r="O11" s="2">
        <v>92</v>
      </c>
      <c r="P11" s="2">
        <f t="shared" si="5"/>
        <v>0.43209876543209874</v>
      </c>
      <c r="Q11" s="6">
        <f t="shared" si="6"/>
        <v>1.2538432482843684</v>
      </c>
      <c r="R11" s="5">
        <v>595652</v>
      </c>
      <c r="S11" s="5">
        <f t="shared" si="7"/>
        <v>14528.09756097561</v>
      </c>
      <c r="T11" s="5">
        <v>18798</v>
      </c>
      <c r="U11" s="7">
        <f t="shared" si="8"/>
        <v>0.77285336530352211</v>
      </c>
      <c r="V11" s="6">
        <v>16</v>
      </c>
      <c r="W11" s="6">
        <v>66</v>
      </c>
      <c r="X11" s="2">
        <f t="shared" si="9"/>
        <v>0.1951219512195122</v>
      </c>
      <c r="Y11" s="6">
        <f t="shared" si="10"/>
        <v>0.9602117568922548</v>
      </c>
      <c r="AA11">
        <f t="shared" si="11"/>
        <v>0.76653163043378891</v>
      </c>
      <c r="AB11">
        <f t="shared" si="12"/>
        <v>0.35490690555053694</v>
      </c>
      <c r="AC11">
        <f t="shared" si="13"/>
        <v>1.2207930890396295</v>
      </c>
    </row>
    <row r="12" spans="1:33" x14ac:dyDescent="0.3">
      <c r="A12">
        <v>2013</v>
      </c>
      <c r="B12" s="3">
        <v>531653</v>
      </c>
      <c r="C12" s="3">
        <f t="shared" si="14"/>
        <v>66456.625</v>
      </c>
      <c r="D12" s="3">
        <v>64121</v>
      </c>
      <c r="E12" s="7">
        <f t="shared" si="0"/>
        <v>1.0364252740911715</v>
      </c>
      <c r="F12" s="2">
        <v>5</v>
      </c>
      <c r="G12" s="2">
        <v>10</v>
      </c>
      <c r="H12" s="6">
        <f t="shared" si="1"/>
        <v>0.33333333333333331</v>
      </c>
      <c r="I12" s="6">
        <f t="shared" si="2"/>
        <v>1.554637911136757</v>
      </c>
      <c r="J12" s="3">
        <v>2477644</v>
      </c>
      <c r="K12" s="3">
        <f t="shared" si="3"/>
        <v>30588.197530864196</v>
      </c>
      <c r="L12" s="3">
        <v>39021</v>
      </c>
      <c r="M12" s="7">
        <f t="shared" si="4"/>
        <v>0.78389066222967618</v>
      </c>
      <c r="N12" s="2">
        <v>66</v>
      </c>
      <c r="O12" s="2">
        <v>96</v>
      </c>
      <c r="P12" s="2">
        <f t="shared" si="5"/>
        <v>0.40740740740740738</v>
      </c>
      <c r="Q12" s="6">
        <f t="shared" si="6"/>
        <v>1.3228154925125786</v>
      </c>
      <c r="R12" s="5">
        <v>597157</v>
      </c>
      <c r="S12" s="5">
        <f t="shared" si="7"/>
        <v>14564.804878048781</v>
      </c>
      <c r="T12" s="5">
        <v>18798</v>
      </c>
      <c r="U12" s="7">
        <f t="shared" si="8"/>
        <v>0.77480608990577615</v>
      </c>
      <c r="V12" s="6">
        <v>40</v>
      </c>
      <c r="W12" s="6">
        <v>42</v>
      </c>
      <c r="X12" s="2">
        <f t="shared" si="9"/>
        <v>0.48780487804878048</v>
      </c>
      <c r="Y12" s="6">
        <f t="shared" si="10"/>
        <v>1.5127166517208011</v>
      </c>
      <c r="AA12">
        <f t="shared" si="11"/>
        <v>0.86504067540887464</v>
      </c>
      <c r="AB12">
        <f t="shared" si="12"/>
        <v>0.40951520626317373</v>
      </c>
      <c r="AC12">
        <f t="shared" si="13"/>
        <v>1.4633900184567121</v>
      </c>
    </row>
    <row r="13" spans="1:33" x14ac:dyDescent="0.3">
      <c r="A13">
        <v>2012</v>
      </c>
      <c r="B13" s="3">
        <v>485802</v>
      </c>
      <c r="C13" s="3">
        <f t="shared" si="14"/>
        <v>60725.25</v>
      </c>
      <c r="D13" s="3">
        <v>64121</v>
      </c>
      <c r="E13" s="7">
        <f t="shared" si="0"/>
        <v>0.94704153085572584</v>
      </c>
      <c r="F13" s="2">
        <v>10</v>
      </c>
      <c r="G13" s="2">
        <v>6</v>
      </c>
      <c r="H13" s="6">
        <f t="shared" si="1"/>
        <v>0.625</v>
      </c>
      <c r="I13" s="6">
        <f t="shared" si="2"/>
        <v>2.5254440822819353</v>
      </c>
      <c r="J13" s="3">
        <v>2776354</v>
      </c>
      <c r="K13" s="3">
        <f t="shared" si="3"/>
        <v>34275.975308641973</v>
      </c>
      <c r="L13" s="3">
        <v>39504</v>
      </c>
      <c r="M13" s="7">
        <f t="shared" si="4"/>
        <v>0.86765834620904148</v>
      </c>
      <c r="N13" s="2">
        <v>66</v>
      </c>
      <c r="O13" s="2">
        <v>96</v>
      </c>
      <c r="P13" s="2">
        <f t="shared" si="5"/>
        <v>0.40740740740740738</v>
      </c>
      <c r="Q13" s="6">
        <f t="shared" si="6"/>
        <v>1.4641734592277575</v>
      </c>
      <c r="R13" s="5">
        <v>669956</v>
      </c>
      <c r="S13" s="5">
        <f t="shared" si="7"/>
        <v>16340.390243902439</v>
      </c>
      <c r="T13" s="5">
        <v>18798</v>
      </c>
      <c r="U13" s="7">
        <f t="shared" si="8"/>
        <v>0.8692621685233769</v>
      </c>
      <c r="V13" s="6">
        <v>31</v>
      </c>
      <c r="W13" s="6">
        <v>51</v>
      </c>
      <c r="X13" s="2">
        <f t="shared" si="9"/>
        <v>0.37804878048780488</v>
      </c>
      <c r="Y13" s="6">
        <f t="shared" si="10"/>
        <v>1.3976372121356258</v>
      </c>
      <c r="AA13">
        <f t="shared" si="11"/>
        <v>0.89465401519604804</v>
      </c>
      <c r="AB13">
        <f t="shared" si="12"/>
        <v>0.47015206263173742</v>
      </c>
      <c r="AC13">
        <f t="shared" si="13"/>
        <v>1.7957515845484397</v>
      </c>
    </row>
    <row r="14" spans="1:33" x14ac:dyDescent="0.3">
      <c r="A14">
        <v>2011</v>
      </c>
      <c r="B14" s="3">
        <v>502529</v>
      </c>
      <c r="C14" s="3">
        <f t="shared" si="14"/>
        <v>62816.125</v>
      </c>
      <c r="D14" s="3">
        <v>64121</v>
      </c>
      <c r="E14" s="7">
        <f t="shared" si="0"/>
        <v>0.97964980271673863</v>
      </c>
      <c r="F14" s="2">
        <v>3</v>
      </c>
      <c r="G14" s="2">
        <v>13</v>
      </c>
      <c r="H14" s="6">
        <f t="shared" si="1"/>
        <v>0.1875</v>
      </c>
      <c r="I14" s="6">
        <f t="shared" si="2"/>
        <v>1.2057228341129091</v>
      </c>
      <c r="J14" s="3">
        <v>3168116</v>
      </c>
      <c r="K14" s="3">
        <f t="shared" si="3"/>
        <v>39112.543209876545</v>
      </c>
      <c r="L14" s="3">
        <v>39504</v>
      </c>
      <c r="M14" s="7">
        <f t="shared" si="4"/>
        <v>0.99009070498877438</v>
      </c>
      <c r="N14" s="2">
        <v>63</v>
      </c>
      <c r="O14" s="2">
        <v>99</v>
      </c>
      <c r="P14" s="2">
        <f t="shared" si="5"/>
        <v>0.3888888888888889</v>
      </c>
      <c r="Q14" s="6">
        <f t="shared" si="6"/>
        <v>1.620148426345267</v>
      </c>
      <c r="R14" s="5">
        <v>577197</v>
      </c>
      <c r="S14" s="5">
        <f t="shared" si="7"/>
        <v>14077.975609756097</v>
      </c>
      <c r="T14" s="5">
        <v>18798</v>
      </c>
      <c r="U14" s="7">
        <f t="shared" si="8"/>
        <v>0.74890816096159685</v>
      </c>
      <c r="V14" s="6">
        <v>26</v>
      </c>
      <c r="W14" s="6">
        <v>40</v>
      </c>
      <c r="X14" s="2">
        <f t="shared" si="9"/>
        <v>0.39393939393939392</v>
      </c>
      <c r="Y14" s="6">
        <f t="shared" si="10"/>
        <v>1.2356984655866348</v>
      </c>
      <c r="AA14">
        <f t="shared" si="11"/>
        <v>0.90621622288903669</v>
      </c>
      <c r="AB14">
        <f t="shared" si="12"/>
        <v>0.32344276094276098</v>
      </c>
      <c r="AC14">
        <f t="shared" si="13"/>
        <v>1.3538565753482701</v>
      </c>
    </row>
    <row r="15" spans="1:33" x14ac:dyDescent="0.3">
      <c r="A15">
        <v>2010</v>
      </c>
      <c r="B15" s="3">
        <v>470009</v>
      </c>
      <c r="C15" s="3">
        <f t="shared" si="14"/>
        <v>58751.125</v>
      </c>
      <c r="D15" s="3">
        <v>64121</v>
      </c>
      <c r="E15" s="7">
        <f t="shared" si="0"/>
        <v>0.91625403533943639</v>
      </c>
      <c r="F15" s="2">
        <v>6</v>
      </c>
      <c r="G15" s="2">
        <v>10</v>
      </c>
      <c r="H15" s="6">
        <f t="shared" si="1"/>
        <v>0.375</v>
      </c>
      <c r="I15" s="6">
        <f t="shared" si="2"/>
        <v>1.4660064565430984</v>
      </c>
      <c r="J15" s="3">
        <v>3223640</v>
      </c>
      <c r="K15" s="3">
        <f t="shared" si="3"/>
        <v>39798.024691358027</v>
      </c>
      <c r="L15" s="3">
        <v>39504</v>
      </c>
      <c r="M15" s="7">
        <f t="shared" si="4"/>
        <v>1.0074429093600148</v>
      </c>
      <c r="N15" s="2">
        <v>94</v>
      </c>
      <c r="O15" s="2">
        <v>68</v>
      </c>
      <c r="P15" s="2">
        <f t="shared" si="5"/>
        <v>0.58024691358024694</v>
      </c>
      <c r="Q15" s="6">
        <f t="shared" si="6"/>
        <v>2.4000845781812119</v>
      </c>
      <c r="R15" s="5">
        <v>624960</v>
      </c>
      <c r="S15" s="5">
        <f t="shared" si="7"/>
        <v>15242.926829268292</v>
      </c>
      <c r="T15" s="5">
        <v>18798</v>
      </c>
      <c r="U15" s="7">
        <f t="shared" si="8"/>
        <v>0.81088024413598747</v>
      </c>
      <c r="V15" s="6">
        <v>17</v>
      </c>
      <c r="W15" s="6">
        <v>65</v>
      </c>
      <c r="X15" s="2">
        <f t="shared" si="9"/>
        <v>0.2073170731707317</v>
      </c>
      <c r="Y15" s="6">
        <f t="shared" si="10"/>
        <v>1.0229566156792458</v>
      </c>
      <c r="AA15">
        <f t="shared" si="11"/>
        <v>0.91152572961181288</v>
      </c>
      <c r="AB15">
        <f t="shared" si="12"/>
        <v>0.38752132891699292</v>
      </c>
      <c r="AC15">
        <f t="shared" si="13"/>
        <v>1.6296825501345189</v>
      </c>
    </row>
    <row r="16" spans="1:33" x14ac:dyDescent="0.3">
      <c r="A16">
        <v>2009</v>
      </c>
      <c r="B16" s="3">
        <v>510203</v>
      </c>
      <c r="C16" s="3">
        <f t="shared" si="14"/>
        <v>63775.375</v>
      </c>
      <c r="D16" s="3">
        <v>64121</v>
      </c>
      <c r="E16" s="7">
        <f t="shared" si="0"/>
        <v>0.99460980022145629</v>
      </c>
      <c r="F16" s="2">
        <v>12</v>
      </c>
      <c r="G16" s="2">
        <v>4</v>
      </c>
      <c r="H16" s="6">
        <f t="shared" si="1"/>
        <v>0.75</v>
      </c>
      <c r="I16" s="6">
        <f t="shared" si="2"/>
        <v>3.9784392008858251</v>
      </c>
      <c r="J16" s="3">
        <v>2416237</v>
      </c>
      <c r="K16" s="3">
        <f t="shared" si="3"/>
        <v>29830.086419753086</v>
      </c>
      <c r="L16" s="3">
        <v>45423</v>
      </c>
      <c r="M16" s="7">
        <f t="shared" si="4"/>
        <v>0.65671766329289316</v>
      </c>
      <c r="N16" s="2">
        <v>87</v>
      </c>
      <c r="O16" s="2">
        <v>76</v>
      </c>
      <c r="P16" s="2">
        <f t="shared" si="5"/>
        <v>0.53374233128834359</v>
      </c>
      <c r="Q16" s="6">
        <f t="shared" si="6"/>
        <v>1.4084865673255473</v>
      </c>
      <c r="R16" s="5">
        <v>619170</v>
      </c>
      <c r="S16" s="5">
        <f t="shared" si="7"/>
        <v>15101.707317073171</v>
      </c>
      <c r="T16" s="5">
        <v>18798</v>
      </c>
      <c r="U16" s="7">
        <f t="shared" si="8"/>
        <v>0.80336776875588733</v>
      </c>
      <c r="V16" s="6">
        <v>15</v>
      </c>
      <c r="W16" s="6">
        <v>67</v>
      </c>
      <c r="X16" s="2">
        <f t="shared" si="9"/>
        <v>0.18292682926829268</v>
      </c>
      <c r="Y16" s="6">
        <f t="shared" si="10"/>
        <v>0.98322622444750385</v>
      </c>
      <c r="AA16">
        <f t="shared" si="11"/>
        <v>0.81823174409007893</v>
      </c>
      <c r="AB16">
        <f t="shared" si="12"/>
        <v>0.48888972018554538</v>
      </c>
      <c r="AC16">
        <f t="shared" si="13"/>
        <v>2.1233839975529585</v>
      </c>
    </row>
    <row r="17" spans="1:29" x14ac:dyDescent="0.3">
      <c r="A17">
        <v>2008</v>
      </c>
      <c r="B17" s="3">
        <v>506136</v>
      </c>
      <c r="C17" s="3">
        <f t="shared" si="14"/>
        <v>63267</v>
      </c>
      <c r="D17" s="3">
        <v>64121</v>
      </c>
      <c r="E17" s="7">
        <f t="shared" si="0"/>
        <v>0.98668143042061107</v>
      </c>
      <c r="F17" s="2">
        <v>10</v>
      </c>
      <c r="G17" s="2">
        <v>6</v>
      </c>
      <c r="H17" s="6">
        <f t="shared" si="1"/>
        <v>0.625</v>
      </c>
      <c r="I17" s="6">
        <f t="shared" si="2"/>
        <v>2.6311504811216295</v>
      </c>
      <c r="J17" s="3">
        <v>2302431</v>
      </c>
      <c r="K17" s="3">
        <f t="shared" si="3"/>
        <v>28425.074074074073</v>
      </c>
      <c r="L17" s="3">
        <v>45423</v>
      </c>
      <c r="M17" s="7">
        <f t="shared" si="4"/>
        <v>0.62578592506162234</v>
      </c>
      <c r="N17" s="2">
        <v>88</v>
      </c>
      <c r="O17" s="2">
        <v>75</v>
      </c>
      <c r="P17" s="2">
        <f t="shared" si="5"/>
        <v>0.53987730061349692</v>
      </c>
      <c r="Q17" s="6">
        <f t="shared" si="6"/>
        <v>1.3600414104672591</v>
      </c>
      <c r="R17" s="5">
        <v>594743</v>
      </c>
      <c r="S17" s="5">
        <f t="shared" si="7"/>
        <v>14505.926829268292</v>
      </c>
      <c r="T17" s="5">
        <v>18798</v>
      </c>
      <c r="U17" s="7">
        <f t="shared" si="8"/>
        <v>0.77167394559358926</v>
      </c>
      <c r="V17" s="6">
        <v>24</v>
      </c>
      <c r="W17" s="6">
        <v>58</v>
      </c>
      <c r="X17" s="2">
        <f t="shared" si="9"/>
        <v>0.29268292682926828</v>
      </c>
      <c r="Y17" s="6">
        <f t="shared" si="10"/>
        <v>1.0909873023909367</v>
      </c>
      <c r="AA17">
        <f t="shared" si="11"/>
        <v>0.79471376702527419</v>
      </c>
      <c r="AB17">
        <f t="shared" si="12"/>
        <v>0.4858534091475884</v>
      </c>
      <c r="AC17">
        <f t="shared" si="13"/>
        <v>1.6940597313266084</v>
      </c>
    </row>
    <row r="18" spans="1:29" x14ac:dyDescent="0.3">
      <c r="A18">
        <v>2007</v>
      </c>
      <c r="B18" s="3">
        <v>506046</v>
      </c>
      <c r="C18" s="3">
        <f t="shared" si="14"/>
        <v>63255.75</v>
      </c>
      <c r="D18" s="3">
        <v>64121</v>
      </c>
      <c r="E18" s="7">
        <f t="shared" si="0"/>
        <v>0.98650598087989894</v>
      </c>
      <c r="F18" s="2">
        <v>8</v>
      </c>
      <c r="G18" s="2">
        <v>8</v>
      </c>
      <c r="H18" s="6">
        <f t="shared" si="1"/>
        <v>0.5</v>
      </c>
      <c r="I18" s="6">
        <f t="shared" si="2"/>
        <v>1.9730119617597979</v>
      </c>
      <c r="J18" s="3">
        <v>2296383</v>
      </c>
      <c r="K18" s="3">
        <f t="shared" si="3"/>
        <v>28350.407407407409</v>
      </c>
      <c r="L18" s="3">
        <v>45423</v>
      </c>
      <c r="M18" s="7">
        <f t="shared" si="4"/>
        <v>0.62414211759257221</v>
      </c>
      <c r="N18" s="2">
        <v>79</v>
      </c>
      <c r="O18" s="2">
        <v>83</v>
      </c>
      <c r="P18" s="2">
        <f t="shared" si="5"/>
        <v>0.48765432098765432</v>
      </c>
      <c r="Q18" s="6">
        <f t="shared" si="6"/>
        <v>1.2182050969879119</v>
      </c>
      <c r="R18" s="5">
        <v>593537</v>
      </c>
      <c r="S18" s="5">
        <f t="shared" si="7"/>
        <v>14476.512195121952</v>
      </c>
      <c r="T18" s="5">
        <v>18798</v>
      </c>
      <c r="U18" s="7">
        <f t="shared" si="8"/>
        <v>0.77010917092892606</v>
      </c>
      <c r="V18" s="6">
        <v>22</v>
      </c>
      <c r="W18" s="6">
        <v>60</v>
      </c>
      <c r="X18" s="2">
        <f t="shared" si="9"/>
        <v>0.26829268292682928</v>
      </c>
      <c r="Y18" s="6">
        <f t="shared" si="10"/>
        <v>1.0524825336028656</v>
      </c>
      <c r="AA18">
        <f t="shared" si="11"/>
        <v>0.79358575646713236</v>
      </c>
      <c r="AB18">
        <f t="shared" si="12"/>
        <v>0.41864900130482785</v>
      </c>
      <c r="AC18">
        <f t="shared" si="13"/>
        <v>1.4145665307835251</v>
      </c>
    </row>
    <row r="19" spans="1:29" x14ac:dyDescent="0.3">
      <c r="A19">
        <v>2006</v>
      </c>
      <c r="B19" s="3">
        <v>509743</v>
      </c>
      <c r="C19" s="3">
        <f t="shared" si="14"/>
        <v>63717.875</v>
      </c>
      <c r="D19" s="3">
        <v>64121</v>
      </c>
      <c r="E19" s="7">
        <f t="shared" si="0"/>
        <v>0.99371305812448341</v>
      </c>
      <c r="F19" s="2">
        <v>6</v>
      </c>
      <c r="G19" s="2">
        <v>10</v>
      </c>
      <c r="H19" s="6">
        <f t="shared" si="1"/>
        <v>0.375</v>
      </c>
      <c r="I19" s="6">
        <f t="shared" si="2"/>
        <v>1.5899408929991736</v>
      </c>
      <c r="J19" s="3">
        <v>2285018</v>
      </c>
      <c r="K19" s="3">
        <f t="shared" si="3"/>
        <v>28210.0987654321</v>
      </c>
      <c r="L19" s="3">
        <v>45423</v>
      </c>
      <c r="M19" s="7">
        <f t="shared" si="4"/>
        <v>0.62105318374902807</v>
      </c>
      <c r="N19" s="2">
        <v>96</v>
      </c>
      <c r="O19" s="2">
        <v>66</v>
      </c>
      <c r="P19" s="2">
        <f t="shared" si="5"/>
        <v>0.59259259259259256</v>
      </c>
      <c r="Q19" s="6">
        <f t="shared" si="6"/>
        <v>1.5244032692021596</v>
      </c>
      <c r="R19" s="1">
        <v>655947</v>
      </c>
      <c r="S19" s="5">
        <f t="shared" si="7"/>
        <v>15998.707317073171</v>
      </c>
      <c r="T19" s="5">
        <v>18798</v>
      </c>
      <c r="U19" s="7">
        <f t="shared" si="8"/>
        <v>0.85108561107953884</v>
      </c>
      <c r="V19" s="6">
        <v>32</v>
      </c>
      <c r="W19" s="6">
        <v>50</v>
      </c>
      <c r="X19" s="2">
        <f t="shared" si="9"/>
        <v>0.3902439024390244</v>
      </c>
      <c r="Y19" s="6">
        <f t="shared" si="10"/>
        <v>1.3957804021704439</v>
      </c>
      <c r="AA19">
        <f t="shared" si="11"/>
        <v>0.82195061765101674</v>
      </c>
      <c r="AB19">
        <f t="shared" si="12"/>
        <v>0.45261216501053897</v>
      </c>
      <c r="AC19">
        <f t="shared" si="13"/>
        <v>1.5033748547905923</v>
      </c>
    </row>
    <row r="20" spans="1:29" x14ac:dyDescent="0.3">
      <c r="A20">
        <v>2005</v>
      </c>
      <c r="B20" s="3">
        <v>511960</v>
      </c>
      <c r="C20" s="3">
        <f t="shared" si="14"/>
        <v>63995</v>
      </c>
      <c r="D20" s="3">
        <v>64121</v>
      </c>
      <c r="E20" s="7">
        <f t="shared" si="0"/>
        <v>0.99803496514402457</v>
      </c>
      <c r="F20" s="2">
        <v>9</v>
      </c>
      <c r="G20" s="2">
        <v>7</v>
      </c>
      <c r="H20" s="6">
        <f t="shared" si="1"/>
        <v>0.5625</v>
      </c>
      <c r="I20" s="6">
        <f t="shared" si="2"/>
        <v>2.2812227774720562</v>
      </c>
      <c r="J20" s="3">
        <v>2034243</v>
      </c>
      <c r="K20" s="3">
        <f t="shared" si="3"/>
        <v>25114.111111111109</v>
      </c>
      <c r="L20" s="3">
        <v>45423</v>
      </c>
      <c r="M20" s="7">
        <f t="shared" si="4"/>
        <v>0.55289415298661715</v>
      </c>
      <c r="N20" s="2">
        <v>83</v>
      </c>
      <c r="O20" s="2">
        <v>79</v>
      </c>
      <c r="P20" s="2">
        <f t="shared" si="5"/>
        <v>0.51234567901234573</v>
      </c>
      <c r="Q20" s="6">
        <f t="shared" si="6"/>
        <v>1.1337829466307847</v>
      </c>
      <c r="R20" s="5">
        <v>662167</v>
      </c>
      <c r="S20" s="5">
        <f t="shared" si="7"/>
        <v>16150.414634146342</v>
      </c>
      <c r="T20" s="5">
        <v>18798</v>
      </c>
      <c r="U20" s="7">
        <f t="shared" si="8"/>
        <v>0.85915600777456869</v>
      </c>
      <c r="V20" s="6">
        <v>33</v>
      </c>
      <c r="W20" s="6">
        <v>49</v>
      </c>
      <c r="X20" s="2">
        <f t="shared" si="9"/>
        <v>0.40243902439024393</v>
      </c>
      <c r="Y20" s="6">
        <f t="shared" si="10"/>
        <v>1.4377712783166252</v>
      </c>
      <c r="AA20">
        <f t="shared" si="11"/>
        <v>0.80336170863507006</v>
      </c>
      <c r="AB20">
        <f t="shared" si="12"/>
        <v>0.49242823446752987</v>
      </c>
      <c r="AC20">
        <f t="shared" si="13"/>
        <v>1.617592334139822</v>
      </c>
    </row>
    <row r="21" spans="1:29" x14ac:dyDescent="0.3">
      <c r="A21">
        <v>2004</v>
      </c>
      <c r="B21" s="3">
        <v>512969</v>
      </c>
      <c r="C21" s="3">
        <f t="shared" si="14"/>
        <v>64121.125</v>
      </c>
      <c r="D21" s="3">
        <v>64121</v>
      </c>
      <c r="E21" s="7">
        <f t="shared" si="0"/>
        <v>1.0000019494393413</v>
      </c>
      <c r="F21" s="2">
        <v>8</v>
      </c>
      <c r="G21" s="2">
        <v>8</v>
      </c>
      <c r="H21" s="6">
        <f t="shared" si="1"/>
        <v>0.5</v>
      </c>
      <c r="I21" s="6">
        <f t="shared" si="2"/>
        <v>2.0000038988786826</v>
      </c>
      <c r="J21" s="3">
        <v>1911490</v>
      </c>
      <c r="K21" s="3">
        <f t="shared" si="3"/>
        <v>23598.641975308641</v>
      </c>
      <c r="L21" s="3">
        <v>45423</v>
      </c>
      <c r="M21" s="7">
        <f t="shared" si="4"/>
        <v>0.51953067774714667</v>
      </c>
      <c r="N21" s="2">
        <v>92</v>
      </c>
      <c r="O21" s="2">
        <v>70</v>
      </c>
      <c r="P21" s="2">
        <f t="shared" si="5"/>
        <v>0.5679012345679012</v>
      </c>
      <c r="Q21" s="6">
        <f t="shared" si="6"/>
        <v>1.2023424256433966</v>
      </c>
      <c r="R21" s="5">
        <v>704438</v>
      </c>
      <c r="S21" s="5">
        <f t="shared" si="7"/>
        <v>17181.414634146342</v>
      </c>
      <c r="T21" s="5">
        <v>18798</v>
      </c>
      <c r="U21" s="7">
        <f t="shared" si="8"/>
        <v>0.91400226801501983</v>
      </c>
      <c r="V21" s="6">
        <v>44</v>
      </c>
      <c r="W21" s="6">
        <v>38</v>
      </c>
      <c r="X21" s="2">
        <f t="shared" si="9"/>
        <v>0.53658536585365857</v>
      </c>
      <c r="Y21" s="6">
        <f t="shared" si="10"/>
        <v>1.9723206836113587</v>
      </c>
      <c r="AA21">
        <f t="shared" si="11"/>
        <v>0.81117829840050248</v>
      </c>
      <c r="AB21">
        <f t="shared" si="12"/>
        <v>0.53482886680718655</v>
      </c>
      <c r="AC21">
        <f t="shared" si="13"/>
        <v>1.7248890027111461</v>
      </c>
    </row>
    <row r="22" spans="1:29" x14ac:dyDescent="0.3">
      <c r="A22">
        <v>2003</v>
      </c>
      <c r="B22" s="3">
        <v>513437</v>
      </c>
      <c r="C22" s="3">
        <f t="shared" si="14"/>
        <v>64179.625</v>
      </c>
      <c r="D22" s="3">
        <v>64121</v>
      </c>
      <c r="E22" s="7">
        <f t="shared" si="0"/>
        <v>1.0009142870510441</v>
      </c>
      <c r="F22" s="2">
        <v>9</v>
      </c>
      <c r="G22" s="2">
        <v>7</v>
      </c>
      <c r="H22" s="6">
        <f t="shared" si="1"/>
        <v>0.5625</v>
      </c>
      <c r="I22" s="6">
        <f t="shared" si="2"/>
        <v>2.2878040846881009</v>
      </c>
      <c r="J22" s="3">
        <v>1946011</v>
      </c>
      <c r="K22" s="3">
        <f t="shared" si="3"/>
        <v>24024.827160493827</v>
      </c>
      <c r="L22" s="3">
        <v>48678</v>
      </c>
      <c r="M22" s="7">
        <f t="shared" si="4"/>
        <v>0.49354589671913035</v>
      </c>
      <c r="N22" s="2">
        <v>90</v>
      </c>
      <c r="O22" s="2">
        <v>72</v>
      </c>
      <c r="P22" s="2">
        <f t="shared" si="5"/>
        <v>0.55555555555555558</v>
      </c>
      <c r="Q22" s="6">
        <f t="shared" si="6"/>
        <v>1.1104782676180434</v>
      </c>
      <c r="R22" s="5">
        <v>723071</v>
      </c>
      <c r="S22" s="5">
        <f t="shared" si="7"/>
        <v>17635.878048780487</v>
      </c>
      <c r="T22" s="5">
        <v>18798</v>
      </c>
      <c r="U22" s="7">
        <f t="shared" si="8"/>
        <v>0.93817842583149735</v>
      </c>
      <c r="V22" s="6">
        <v>58</v>
      </c>
      <c r="W22" s="6">
        <v>24</v>
      </c>
      <c r="X22" s="2">
        <f t="shared" si="9"/>
        <v>0.70731707317073167</v>
      </c>
      <c r="Y22" s="6">
        <f t="shared" si="10"/>
        <v>3.205442954924282</v>
      </c>
      <c r="AA22">
        <f t="shared" si="11"/>
        <v>0.81087953653389067</v>
      </c>
      <c r="AB22">
        <f t="shared" si="12"/>
        <v>0.60845754290876242</v>
      </c>
      <c r="AC22">
        <f t="shared" si="13"/>
        <v>2.2012417690768089</v>
      </c>
    </row>
    <row r="23" spans="1:29" x14ac:dyDescent="0.3">
      <c r="A23">
        <v>2002</v>
      </c>
      <c r="B23" s="3">
        <v>512517</v>
      </c>
      <c r="C23" s="3">
        <f t="shared" si="14"/>
        <v>64064.625</v>
      </c>
      <c r="D23" s="3">
        <v>64121</v>
      </c>
      <c r="E23" s="7">
        <f t="shared" si="0"/>
        <v>0.99912080285709826</v>
      </c>
      <c r="F23" s="2">
        <v>6</v>
      </c>
      <c r="G23" s="2">
        <v>10</v>
      </c>
      <c r="H23" s="6">
        <f t="shared" si="1"/>
        <v>0.375</v>
      </c>
      <c r="I23" s="6">
        <f t="shared" si="2"/>
        <v>1.5985932845713573</v>
      </c>
      <c r="J23" s="3">
        <v>1924473</v>
      </c>
      <c r="K23" s="3">
        <f t="shared" si="3"/>
        <v>23758.925925925927</v>
      </c>
      <c r="L23" s="3">
        <v>48678</v>
      </c>
      <c r="M23" s="7">
        <f t="shared" si="4"/>
        <v>0.48808344479900423</v>
      </c>
      <c r="N23" s="2">
        <v>94</v>
      </c>
      <c r="O23" s="2">
        <v>67</v>
      </c>
      <c r="P23" s="2">
        <f t="shared" si="5"/>
        <v>0.58385093167701863</v>
      </c>
      <c r="Q23" s="6">
        <f t="shared" si="6"/>
        <v>1.1728572330244729</v>
      </c>
      <c r="R23" s="5">
        <v>643684</v>
      </c>
      <c r="S23" s="5">
        <f t="shared" si="7"/>
        <v>15699.609756097561</v>
      </c>
      <c r="T23" s="5">
        <v>18798</v>
      </c>
      <c r="U23" s="7">
        <f t="shared" si="8"/>
        <v>0.83517447367260145</v>
      </c>
      <c r="V23" s="6">
        <v>51</v>
      </c>
      <c r="W23" s="6">
        <v>31</v>
      </c>
      <c r="X23" s="2">
        <f t="shared" si="9"/>
        <v>0.62195121951219512</v>
      </c>
      <c r="Y23" s="6">
        <f t="shared" si="10"/>
        <v>2.2091711884243006</v>
      </c>
      <c r="AA23">
        <f t="shared" si="11"/>
        <v>0.77412624044290135</v>
      </c>
      <c r="AB23">
        <f t="shared" si="12"/>
        <v>0.52693405039640462</v>
      </c>
      <c r="AC23">
        <f t="shared" si="13"/>
        <v>1.6602072353400434</v>
      </c>
    </row>
    <row r="24" spans="1:29" x14ac:dyDescent="0.3">
      <c r="A24">
        <v>2001</v>
      </c>
      <c r="B24" s="3">
        <v>513344</v>
      </c>
      <c r="C24" s="3">
        <f t="shared" si="14"/>
        <v>64168</v>
      </c>
      <c r="D24" s="3">
        <v>64121</v>
      </c>
      <c r="E24" s="7">
        <f t="shared" si="0"/>
        <v>1.0007329891923082</v>
      </c>
      <c r="F24" s="2">
        <v>5</v>
      </c>
      <c r="G24" s="2">
        <v>11</v>
      </c>
      <c r="H24" s="6">
        <f t="shared" si="1"/>
        <v>0.3125</v>
      </c>
      <c r="I24" s="6">
        <f t="shared" si="2"/>
        <v>1.4556116206433576</v>
      </c>
      <c r="J24" s="3">
        <v>1782929</v>
      </c>
      <c r="K24" s="3">
        <f t="shared" si="3"/>
        <v>22011.469135802468</v>
      </c>
      <c r="L24" s="3">
        <v>48678</v>
      </c>
      <c r="M24" s="7">
        <f t="shared" si="4"/>
        <v>0.45218515830154216</v>
      </c>
      <c r="N24" s="2">
        <v>85</v>
      </c>
      <c r="O24" s="2">
        <v>77</v>
      </c>
      <c r="P24" s="2">
        <f t="shared" si="5"/>
        <v>0.52469135802469136</v>
      </c>
      <c r="Q24" s="6">
        <f t="shared" si="6"/>
        <v>0.95135059279025758</v>
      </c>
      <c r="R24" s="5">
        <v>731673</v>
      </c>
      <c r="S24" s="5">
        <f t="shared" si="7"/>
        <v>17845.682926829268</v>
      </c>
      <c r="T24" s="5">
        <v>18798</v>
      </c>
      <c r="U24" s="7">
        <f t="shared" si="8"/>
        <v>0.94933944711295182</v>
      </c>
      <c r="V24" s="6">
        <v>50</v>
      </c>
      <c r="W24" s="6">
        <v>32</v>
      </c>
      <c r="X24" s="2">
        <f t="shared" si="9"/>
        <v>0.6097560975609756</v>
      </c>
      <c r="Y24" s="6">
        <f t="shared" si="10"/>
        <v>2.4326823332269392</v>
      </c>
      <c r="AA24">
        <f t="shared" si="11"/>
        <v>0.80075253153560066</v>
      </c>
      <c r="AB24">
        <f t="shared" si="12"/>
        <v>0.48231581852855565</v>
      </c>
      <c r="AC24">
        <f t="shared" si="13"/>
        <v>1.6132148488868514</v>
      </c>
    </row>
    <row r="25" spans="1:29" x14ac:dyDescent="0.3">
      <c r="A25">
        <v>2000</v>
      </c>
      <c r="B25" s="3">
        <v>513322</v>
      </c>
      <c r="C25" s="3">
        <f t="shared" si="14"/>
        <v>64165.25</v>
      </c>
      <c r="D25" s="3">
        <v>64121</v>
      </c>
      <c r="E25" s="7">
        <f t="shared" si="0"/>
        <v>1.0006901015268008</v>
      </c>
      <c r="F25" s="2">
        <v>11</v>
      </c>
      <c r="G25" s="2">
        <v>5</v>
      </c>
      <c r="H25" s="6">
        <f t="shared" si="1"/>
        <v>0.6875</v>
      </c>
      <c r="I25" s="6">
        <f t="shared" si="2"/>
        <v>3.2022083248857629</v>
      </c>
      <c r="J25" s="3">
        <v>1000760</v>
      </c>
      <c r="K25" s="3">
        <f t="shared" si="3"/>
        <v>12355.061728395061</v>
      </c>
      <c r="L25" s="3">
        <v>48678</v>
      </c>
      <c r="M25" s="7">
        <f t="shared" si="4"/>
        <v>0.25381202449556395</v>
      </c>
      <c r="N25" s="2">
        <v>69</v>
      </c>
      <c r="O25" s="2">
        <v>93</v>
      </c>
      <c r="P25" s="2">
        <f t="shared" si="5"/>
        <v>0.42592592592592593</v>
      </c>
      <c r="Q25" s="6">
        <f t="shared" si="6"/>
        <v>0.44212417170195012</v>
      </c>
      <c r="R25" s="5">
        <v>717371</v>
      </c>
      <c r="S25" s="5">
        <f t="shared" si="7"/>
        <v>17496.853658536584</v>
      </c>
      <c r="T25" s="5">
        <v>18798</v>
      </c>
      <c r="U25" s="7">
        <f t="shared" si="8"/>
        <v>0.93078272468010337</v>
      </c>
      <c r="V25" s="6">
        <v>47</v>
      </c>
      <c r="W25" s="6">
        <v>35</v>
      </c>
      <c r="X25" s="2">
        <f t="shared" si="9"/>
        <v>0.57317073170731703</v>
      </c>
      <c r="Y25" s="6">
        <f t="shared" si="10"/>
        <v>2.1806909549648132</v>
      </c>
      <c r="AA25">
        <f t="shared" si="11"/>
        <v>0.72842828356748945</v>
      </c>
      <c r="AB25">
        <f t="shared" si="12"/>
        <v>0.56219888587774769</v>
      </c>
      <c r="AC25">
        <f t="shared" si="13"/>
        <v>1.9416744838508422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D0ED-059F-4DB4-BE63-0BC525E461E5}">
  <dimension ref="A1:AG25"/>
  <sheetViews>
    <sheetView topLeftCell="AB1" workbookViewId="0">
      <selection activeCell="AG2" sqref="AG2"/>
    </sheetView>
  </sheetViews>
  <sheetFormatPr defaultRowHeight="14.4" x14ac:dyDescent="0.3"/>
  <cols>
    <col min="2" max="2" width="17.44140625" bestFit="1" customWidth="1"/>
    <col min="3" max="3" width="20.5546875" bestFit="1" customWidth="1"/>
    <col min="4" max="4" width="22.33203125" bestFit="1" customWidth="1"/>
    <col min="5" max="5" width="22.33203125" customWidth="1"/>
    <col min="6" max="6" width="12" bestFit="1" customWidth="1"/>
    <col min="7" max="7" width="13.6640625" bestFit="1" customWidth="1"/>
    <col min="8" max="9" width="13.6640625" customWidth="1"/>
    <col min="10" max="10" width="17" bestFit="1" customWidth="1"/>
    <col min="11" max="11" width="20.33203125" bestFit="1" customWidth="1"/>
    <col min="12" max="12" width="21.88671875" bestFit="1" customWidth="1"/>
    <col min="13" max="13" width="21.88671875" customWidth="1"/>
    <col min="14" max="14" width="11.6640625" bestFit="1" customWidth="1"/>
    <col min="15" max="15" width="13.33203125" bestFit="1" customWidth="1"/>
    <col min="16" max="17" width="13.33203125" customWidth="1"/>
    <col min="18" max="18" width="17.33203125" bestFit="1" customWidth="1"/>
    <col min="19" max="19" width="20.44140625" bestFit="1" customWidth="1"/>
    <col min="20" max="20" width="20.33203125" bestFit="1" customWidth="1"/>
    <col min="21" max="21" width="20.33203125" customWidth="1"/>
    <col min="22" max="22" width="11.88671875" bestFit="1" customWidth="1"/>
    <col min="23" max="23" width="13.5546875" bestFit="1" customWidth="1"/>
    <col min="24" max="24" width="13.5546875" customWidth="1"/>
    <col min="25" max="25" width="11.44140625" bestFit="1" customWidth="1"/>
    <col min="27" max="27" width="15.5546875" bestFit="1" customWidth="1"/>
    <col min="28" max="28" width="19.88671875" bestFit="1" customWidth="1"/>
    <col min="29" max="29" width="10.5546875" bestFit="1" customWidth="1"/>
    <col min="31" max="31" width="13.664062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540</v>
      </c>
      <c r="C1" t="s">
        <v>372</v>
      </c>
      <c r="D1" t="s">
        <v>313</v>
      </c>
      <c r="E1" t="s">
        <v>590</v>
      </c>
      <c r="F1" t="s">
        <v>175</v>
      </c>
      <c r="G1" t="s">
        <v>176</v>
      </c>
      <c r="H1" t="s">
        <v>258</v>
      </c>
      <c r="I1" t="s">
        <v>427</v>
      </c>
      <c r="J1" t="s">
        <v>541</v>
      </c>
      <c r="K1" t="s">
        <v>373</v>
      </c>
      <c r="L1" t="s">
        <v>314</v>
      </c>
      <c r="M1" t="s">
        <v>590</v>
      </c>
      <c r="N1" t="s">
        <v>177</v>
      </c>
      <c r="O1" t="s">
        <v>178</v>
      </c>
      <c r="P1" t="s">
        <v>259</v>
      </c>
      <c r="Q1" t="s">
        <v>428</v>
      </c>
      <c r="R1" t="s">
        <v>542</v>
      </c>
      <c r="S1" t="s">
        <v>374</v>
      </c>
      <c r="T1" t="s">
        <v>315</v>
      </c>
      <c r="U1" t="s">
        <v>590</v>
      </c>
      <c r="V1" t="s">
        <v>179</v>
      </c>
      <c r="W1" t="s">
        <v>180</v>
      </c>
      <c r="X1" t="s">
        <v>260</v>
      </c>
      <c r="Y1" t="s">
        <v>429</v>
      </c>
      <c r="AA1" t="s">
        <v>591</v>
      </c>
      <c r="AB1" t="s">
        <v>543</v>
      </c>
      <c r="AC1" t="s">
        <v>430</v>
      </c>
      <c r="AE1" t="s">
        <v>544</v>
      </c>
      <c r="AF1" t="s">
        <v>589</v>
      </c>
      <c r="AG1" t="s">
        <v>593</v>
      </c>
    </row>
    <row r="2" spans="1:33" x14ac:dyDescent="0.3">
      <c r="A2">
        <v>2023</v>
      </c>
      <c r="B2" s="3">
        <v>687498</v>
      </c>
      <c r="C2" s="3">
        <f>B2/9</f>
        <v>76388.666666666672</v>
      </c>
      <c r="D2" s="3">
        <v>76125</v>
      </c>
      <c r="E2" s="7">
        <f>C2/D2</f>
        <v>1.0034636015325671</v>
      </c>
      <c r="F2" s="2">
        <v>8</v>
      </c>
      <c r="G2" s="2">
        <v>9</v>
      </c>
      <c r="H2" s="6">
        <f>F2/(G2+F2)</f>
        <v>0.47058823529411764</v>
      </c>
      <c r="I2" s="6">
        <f>((C2/D2)*(1/(1-H2)))</f>
        <v>1.8954312473392934</v>
      </c>
      <c r="J2" s="3">
        <v>2607935</v>
      </c>
      <c r="K2" s="3">
        <f>J2/81</f>
        <v>32196.728395061727</v>
      </c>
      <c r="L2" s="3">
        <v>50144</v>
      </c>
      <c r="M2" s="7">
        <f>K2/L2</f>
        <v>0.64208536205850608</v>
      </c>
      <c r="N2" s="2">
        <v>59</v>
      </c>
      <c r="O2" s="2">
        <v>103</v>
      </c>
      <c r="P2" s="6">
        <f>N2/(O2+N2)</f>
        <v>0.36419753086419754</v>
      </c>
      <c r="Q2" s="6">
        <f>((K2/L2)*(1/(1-P2)))</f>
        <v>1.0098818315871649</v>
      </c>
      <c r="R2" s="5">
        <v>807062</v>
      </c>
      <c r="S2" s="5">
        <f>R2/41</f>
        <v>19684.439024390245</v>
      </c>
      <c r="T2" s="5">
        <v>19520</v>
      </c>
      <c r="U2" s="7">
        <f>S2/T2</f>
        <v>1.0084241303478609</v>
      </c>
      <c r="V2" s="6">
        <v>57</v>
      </c>
      <c r="W2" s="6">
        <v>25</v>
      </c>
      <c r="X2" s="6">
        <f>V2/(W2+V2)</f>
        <v>0.69512195121951215</v>
      </c>
      <c r="Y2" s="6">
        <f>((S2/T2)*(1/(1-X2)))</f>
        <v>3.3076311475409832</v>
      </c>
      <c r="AA2">
        <f>(U2+M2+E2)/3</f>
        <v>0.88465769797964466</v>
      </c>
      <c r="AB2">
        <f>(X2+P2+H2)/3</f>
        <v>0.5099692391259425</v>
      </c>
      <c r="AC2">
        <f>(Y2+Q2+I2)/3</f>
        <v>2.0709814088224805</v>
      </c>
      <c r="AE2">
        <f>SUM(AC2:AC25)/21</f>
        <v>2.0674435019779458</v>
      </c>
      <c r="AF2">
        <f>SUM(AB2:AB25)/22</f>
        <v>0.56173138667932554</v>
      </c>
      <c r="AG2">
        <f>SUM(AA2:AA25)/22</f>
        <v>0.836761061206444</v>
      </c>
    </row>
    <row r="3" spans="1:33" x14ac:dyDescent="0.3">
      <c r="A3">
        <v>2022</v>
      </c>
      <c r="B3" s="3">
        <v>607845</v>
      </c>
      <c r="C3" s="3">
        <f>B3/8</f>
        <v>75980.625</v>
      </c>
      <c r="D3" s="3">
        <v>76125</v>
      </c>
      <c r="E3" s="7">
        <f t="shared" ref="E3:E25" si="0">C3/D3</f>
        <v>0.99810344827586206</v>
      </c>
      <c r="F3" s="2">
        <v>5</v>
      </c>
      <c r="G3" s="2">
        <v>12</v>
      </c>
      <c r="H3" s="6">
        <f t="shared" ref="H3:H25" si="1">F3/(G3+F3)</f>
        <v>0.29411764705882354</v>
      </c>
      <c r="I3" s="6">
        <f t="shared" ref="I3:I25" si="2">((C3/D3)*(1/(1-H3)))</f>
        <v>1.4139798850574714</v>
      </c>
      <c r="J3" s="3">
        <v>2597428</v>
      </c>
      <c r="K3" s="3">
        <f t="shared" ref="K3:K25" si="3">J3/81</f>
        <v>32067.012345679013</v>
      </c>
      <c r="L3" s="3">
        <v>50144</v>
      </c>
      <c r="M3" s="7">
        <f t="shared" ref="M3:M25" si="4">K3/L3</f>
        <v>0.63949849125875502</v>
      </c>
      <c r="N3" s="2">
        <v>68</v>
      </c>
      <c r="O3" s="2">
        <v>94</v>
      </c>
      <c r="P3" s="6">
        <f t="shared" ref="P3:P25" si="5">N3/(O3+N3)</f>
        <v>0.41975308641975306</v>
      </c>
      <c r="Q3" s="6">
        <f t="shared" ref="Q3:Q25" si="6">((K3/L3)*(1/(1-P3)))</f>
        <v>1.1021144211055138</v>
      </c>
      <c r="R3" s="5">
        <v>788635</v>
      </c>
      <c r="S3" s="5">
        <f t="shared" ref="S3:S25" si="7">R3/41</f>
        <v>19235</v>
      </c>
      <c r="T3" s="5">
        <v>19520</v>
      </c>
      <c r="U3" s="7">
        <f t="shared" ref="U3:U25" si="8">S3/T3</f>
        <v>0.98539959016393441</v>
      </c>
      <c r="V3" s="6">
        <v>53</v>
      </c>
      <c r="W3" s="6">
        <v>29</v>
      </c>
      <c r="X3" s="6">
        <f t="shared" ref="X3:X25" si="9">V3/(W3+V3)</f>
        <v>0.64634146341463417</v>
      </c>
      <c r="Y3" s="6">
        <f t="shared" ref="Y3:Y25" si="10">((S3/T3)*(1/(1-X3)))</f>
        <v>2.7863022894290563</v>
      </c>
      <c r="AA3">
        <f t="shared" ref="AA3:AA25" si="11">(U3+M3+E3)/3</f>
        <v>0.87433384323285057</v>
      </c>
      <c r="AB3">
        <f t="shared" ref="AB3:AB25" si="12">(X3+P3+H3)/3</f>
        <v>0.45340406563107027</v>
      </c>
      <c r="AC3">
        <f t="shared" ref="AC3:AC25" si="13">(Y3+Q3+I3)/3</f>
        <v>1.7674655318640138</v>
      </c>
    </row>
    <row r="4" spans="1:33" x14ac:dyDescent="0.3">
      <c r="A4">
        <v>2021</v>
      </c>
      <c r="B4" s="3">
        <v>686129</v>
      </c>
      <c r="C4" s="3">
        <f>B4/9</f>
        <v>76236.555555555562</v>
      </c>
      <c r="D4" s="3">
        <v>76125</v>
      </c>
      <c r="E4" s="7">
        <f t="shared" si="0"/>
        <v>1.0014654260171503</v>
      </c>
      <c r="F4" s="2">
        <v>7</v>
      </c>
      <c r="G4" s="2">
        <v>10</v>
      </c>
      <c r="H4" s="6">
        <f t="shared" si="1"/>
        <v>0.41176470588235292</v>
      </c>
      <c r="I4" s="6">
        <f t="shared" si="2"/>
        <v>1.7024912242291554</v>
      </c>
      <c r="J4" s="3">
        <v>1938645</v>
      </c>
      <c r="K4" s="3">
        <f t="shared" si="3"/>
        <v>23933.888888888891</v>
      </c>
      <c r="L4" s="3">
        <v>50144</v>
      </c>
      <c r="M4" s="7">
        <f t="shared" si="4"/>
        <v>0.4773031447209814</v>
      </c>
      <c r="N4" s="2">
        <v>74</v>
      </c>
      <c r="O4" s="2">
        <v>87</v>
      </c>
      <c r="P4" s="6">
        <f t="shared" si="5"/>
        <v>0.45962732919254656</v>
      </c>
      <c r="Q4" s="6">
        <f t="shared" si="6"/>
        <v>0.88328512988595398</v>
      </c>
      <c r="R4" s="5">
        <v>695262</v>
      </c>
      <c r="S4" s="5">
        <f t="shared" si="7"/>
        <v>16957.609756097561</v>
      </c>
      <c r="T4" s="5">
        <v>19520</v>
      </c>
      <c r="U4" s="7">
        <f t="shared" si="8"/>
        <v>0.86873000799680133</v>
      </c>
      <c r="V4" s="6">
        <v>48</v>
      </c>
      <c r="W4" s="6">
        <v>34</v>
      </c>
      <c r="X4" s="6">
        <f t="shared" si="9"/>
        <v>0.58536585365853655</v>
      </c>
      <c r="Y4" s="6">
        <f t="shared" si="10"/>
        <v>2.0951723722275797</v>
      </c>
      <c r="AA4">
        <f t="shared" si="11"/>
        <v>0.78249952624497754</v>
      </c>
      <c r="AB4">
        <f t="shared" si="12"/>
        <v>0.48558596291114525</v>
      </c>
      <c r="AC4">
        <f t="shared" si="13"/>
        <v>1.5603162421142296</v>
      </c>
    </row>
    <row r="5" spans="1:33" x14ac:dyDescent="0.3">
      <c r="A5">
        <v>2020</v>
      </c>
      <c r="B5" t="s">
        <v>44</v>
      </c>
      <c r="C5" t="s">
        <v>44</v>
      </c>
      <c r="D5" s="3">
        <v>76125</v>
      </c>
      <c r="E5" s="7" t="s">
        <v>44</v>
      </c>
      <c r="F5" s="2">
        <v>5</v>
      </c>
      <c r="G5" s="2">
        <v>11</v>
      </c>
      <c r="H5" s="6">
        <f t="shared" si="1"/>
        <v>0.3125</v>
      </c>
      <c r="I5" s="6" t="s">
        <v>44</v>
      </c>
      <c r="J5" s="2" t="s">
        <v>44</v>
      </c>
      <c r="K5" s="3" t="s">
        <v>44</v>
      </c>
      <c r="L5" s="3">
        <v>50144</v>
      </c>
      <c r="M5" s="7" t="s">
        <v>44</v>
      </c>
      <c r="N5" s="2">
        <v>26</v>
      </c>
      <c r="O5" s="2">
        <v>34</v>
      </c>
      <c r="P5" s="6">
        <f t="shared" si="5"/>
        <v>0.43333333333333335</v>
      </c>
      <c r="Q5" s="6" t="s">
        <v>44</v>
      </c>
      <c r="R5" t="s">
        <v>44</v>
      </c>
      <c r="S5" s="5" t="s">
        <v>44</v>
      </c>
      <c r="T5" s="5">
        <v>19520</v>
      </c>
      <c r="U5" s="7" t="s">
        <v>44</v>
      </c>
      <c r="V5" s="6">
        <v>47</v>
      </c>
      <c r="W5" s="6">
        <v>25</v>
      </c>
      <c r="X5" s="6">
        <f t="shared" si="9"/>
        <v>0.65277777777777779</v>
      </c>
      <c r="Y5" s="6" t="s">
        <v>44</v>
      </c>
      <c r="AA5" t="s">
        <v>44</v>
      </c>
      <c r="AB5">
        <f t="shared" si="12"/>
        <v>0.46620370370370373</v>
      </c>
      <c r="AC5" t="s">
        <v>44</v>
      </c>
    </row>
    <row r="6" spans="1:33" x14ac:dyDescent="0.3">
      <c r="A6">
        <v>2019</v>
      </c>
      <c r="B6" s="3">
        <v>607497</v>
      </c>
      <c r="C6" s="3">
        <f>B6/8</f>
        <v>75937.125</v>
      </c>
      <c r="D6" s="3">
        <v>76125</v>
      </c>
      <c r="E6" s="7">
        <f t="shared" si="0"/>
        <v>0.9975320197044335</v>
      </c>
      <c r="F6" s="2">
        <v>7</v>
      </c>
      <c r="G6" s="2">
        <v>9</v>
      </c>
      <c r="H6" s="6">
        <f t="shared" si="1"/>
        <v>0.4375</v>
      </c>
      <c r="I6" s="6">
        <f t="shared" si="2"/>
        <v>1.7733902572523261</v>
      </c>
      <c r="J6" s="3">
        <v>2993244</v>
      </c>
      <c r="K6" s="3">
        <f t="shared" si="3"/>
        <v>36953.629629629628</v>
      </c>
      <c r="L6" s="3">
        <v>50144</v>
      </c>
      <c r="M6" s="7">
        <f t="shared" si="4"/>
        <v>0.73695017608546642</v>
      </c>
      <c r="N6" s="2">
        <v>71</v>
      </c>
      <c r="O6" s="2">
        <v>91</v>
      </c>
      <c r="P6" s="6">
        <f t="shared" si="5"/>
        <v>0.43827160493827161</v>
      </c>
      <c r="Q6" s="6">
        <f t="shared" si="6"/>
        <v>1.3119332805037973</v>
      </c>
      <c r="R6" t="s">
        <v>44</v>
      </c>
      <c r="S6" s="5" t="s">
        <v>44</v>
      </c>
      <c r="T6" s="5">
        <v>19520</v>
      </c>
      <c r="U6" s="7" t="s">
        <v>44</v>
      </c>
      <c r="V6" s="6">
        <v>46</v>
      </c>
      <c r="W6" s="6">
        <v>27</v>
      </c>
      <c r="X6" s="6">
        <f t="shared" si="9"/>
        <v>0.63013698630136983</v>
      </c>
      <c r="Y6" s="6" t="s">
        <v>44</v>
      </c>
      <c r="AA6" t="s">
        <v>44</v>
      </c>
      <c r="AB6">
        <f t="shared" si="12"/>
        <v>0.50196953041321379</v>
      </c>
      <c r="AC6" t="s">
        <v>44</v>
      </c>
    </row>
    <row r="7" spans="1:33" x14ac:dyDescent="0.3">
      <c r="A7">
        <v>2018</v>
      </c>
      <c r="B7" s="3">
        <v>611571</v>
      </c>
      <c r="C7" s="3">
        <f t="shared" ref="C7:C25" si="14">B7/8</f>
        <v>76446.375</v>
      </c>
      <c r="D7" s="3">
        <v>76125</v>
      </c>
      <c r="E7" s="7">
        <f t="shared" si="0"/>
        <v>1.0042216748768473</v>
      </c>
      <c r="F7" s="2">
        <v>6</v>
      </c>
      <c r="G7" s="2">
        <v>10</v>
      </c>
      <c r="H7" s="6">
        <f t="shared" si="1"/>
        <v>0.375</v>
      </c>
      <c r="I7" s="6">
        <f t="shared" si="2"/>
        <v>1.6067546798029557</v>
      </c>
      <c r="J7" s="3">
        <v>3015880</v>
      </c>
      <c r="K7" s="3">
        <f t="shared" si="3"/>
        <v>37233.08641975309</v>
      </c>
      <c r="L7" s="3">
        <v>50144</v>
      </c>
      <c r="M7" s="7">
        <f t="shared" si="4"/>
        <v>0.74252326140222336</v>
      </c>
      <c r="N7" s="2">
        <v>91</v>
      </c>
      <c r="O7" s="2">
        <v>72</v>
      </c>
      <c r="P7" s="6">
        <f t="shared" si="5"/>
        <v>0.55828220858895705</v>
      </c>
      <c r="Q7" s="6">
        <f t="shared" si="6"/>
        <v>1.6809901612300333</v>
      </c>
      <c r="R7" s="5">
        <v>756457</v>
      </c>
      <c r="S7" s="5">
        <f t="shared" si="7"/>
        <v>18450.170731707316</v>
      </c>
      <c r="T7" s="5">
        <v>19718</v>
      </c>
      <c r="U7" s="7">
        <f t="shared" si="8"/>
        <v>0.93570193385268874</v>
      </c>
      <c r="V7" s="6">
        <v>54</v>
      </c>
      <c r="W7" s="6">
        <v>28</v>
      </c>
      <c r="X7" s="6">
        <f t="shared" si="9"/>
        <v>0.65853658536585369</v>
      </c>
      <c r="Y7" s="6">
        <f t="shared" si="10"/>
        <v>2.7402699491400173</v>
      </c>
      <c r="AA7">
        <f t="shared" si="11"/>
        <v>0.89414895671058636</v>
      </c>
      <c r="AB7">
        <f t="shared" si="12"/>
        <v>0.53060626465160354</v>
      </c>
      <c r="AC7">
        <f t="shared" si="13"/>
        <v>2.0093382633910024</v>
      </c>
    </row>
    <row r="8" spans="1:33" x14ac:dyDescent="0.3">
      <c r="A8">
        <v>2017</v>
      </c>
      <c r="B8" s="3">
        <v>610846</v>
      </c>
      <c r="C8" s="3">
        <f t="shared" si="14"/>
        <v>76355.75</v>
      </c>
      <c r="D8" s="3">
        <v>76125</v>
      </c>
      <c r="E8" s="7">
        <f t="shared" si="0"/>
        <v>1.0030311986863711</v>
      </c>
      <c r="F8" s="2">
        <v>5</v>
      </c>
      <c r="G8" s="2">
        <v>11</v>
      </c>
      <c r="H8" s="6">
        <f t="shared" si="1"/>
        <v>0.3125</v>
      </c>
      <c r="I8" s="6">
        <f t="shared" si="2"/>
        <v>1.4589544708165398</v>
      </c>
      <c r="J8" s="3">
        <v>2953650</v>
      </c>
      <c r="K8" s="3">
        <f t="shared" si="3"/>
        <v>36464.814814814818</v>
      </c>
      <c r="L8" s="3">
        <v>50398</v>
      </c>
      <c r="M8" s="7">
        <f t="shared" si="4"/>
        <v>0.72353694223609699</v>
      </c>
      <c r="N8" s="2">
        <v>87</v>
      </c>
      <c r="O8" s="2">
        <v>75</v>
      </c>
      <c r="P8" s="6">
        <f t="shared" si="5"/>
        <v>0.53703703703703709</v>
      </c>
      <c r="Q8" s="6">
        <f t="shared" si="6"/>
        <v>1.5628397952299695</v>
      </c>
      <c r="R8" s="5">
        <v>702796</v>
      </c>
      <c r="S8" s="5">
        <f t="shared" si="7"/>
        <v>17141.365853658535</v>
      </c>
      <c r="T8" s="5">
        <v>19718</v>
      </c>
      <c r="U8" s="7">
        <f t="shared" si="8"/>
        <v>0.86932578626932422</v>
      </c>
      <c r="V8" s="6">
        <v>46</v>
      </c>
      <c r="W8" s="6">
        <v>36</v>
      </c>
      <c r="X8" s="6">
        <f t="shared" si="9"/>
        <v>0.56097560975609762</v>
      </c>
      <c r="Y8" s="6">
        <f t="shared" si="10"/>
        <v>1.9801309576134609</v>
      </c>
      <c r="AA8">
        <f t="shared" si="11"/>
        <v>0.8652979757305973</v>
      </c>
      <c r="AB8">
        <f t="shared" si="12"/>
        <v>0.47017088226437825</v>
      </c>
      <c r="AC8">
        <f t="shared" si="13"/>
        <v>1.6673084078866569</v>
      </c>
    </row>
    <row r="9" spans="1:33" x14ac:dyDescent="0.3">
      <c r="A9">
        <v>2016</v>
      </c>
      <c r="B9" s="3">
        <v>614193</v>
      </c>
      <c r="C9" s="3">
        <f t="shared" si="14"/>
        <v>76774.125</v>
      </c>
      <c r="D9" s="3">
        <v>76125</v>
      </c>
      <c r="E9" s="7">
        <f t="shared" si="0"/>
        <v>1.0085270935960591</v>
      </c>
      <c r="F9" s="2">
        <v>9</v>
      </c>
      <c r="G9" s="2">
        <v>7</v>
      </c>
      <c r="H9" s="6">
        <f t="shared" si="1"/>
        <v>0.5625</v>
      </c>
      <c r="I9" s="6">
        <f t="shared" si="2"/>
        <v>2.3052047853624207</v>
      </c>
      <c r="J9" s="3">
        <v>2602524</v>
      </c>
      <c r="K9" s="3">
        <f t="shared" si="3"/>
        <v>32129.925925925927</v>
      </c>
      <c r="L9" s="3">
        <v>50398</v>
      </c>
      <c r="M9" s="7">
        <f t="shared" si="4"/>
        <v>0.63752382884094461</v>
      </c>
      <c r="N9" s="2">
        <v>75</v>
      </c>
      <c r="O9" s="2">
        <v>87</v>
      </c>
      <c r="P9" s="6">
        <f t="shared" si="5"/>
        <v>0.46296296296296297</v>
      </c>
      <c r="Q9" s="6">
        <f t="shared" si="6"/>
        <v>1.1871133364624487</v>
      </c>
      <c r="R9" s="5">
        <v>605585</v>
      </c>
      <c r="S9" s="5">
        <f t="shared" si="7"/>
        <v>14770.365853658537</v>
      </c>
      <c r="T9" s="5">
        <v>19155</v>
      </c>
      <c r="U9" s="7">
        <f t="shared" si="8"/>
        <v>0.77109714715001498</v>
      </c>
      <c r="V9" s="6">
        <v>40</v>
      </c>
      <c r="W9" s="6">
        <v>42</v>
      </c>
      <c r="X9" s="6">
        <f t="shared" si="9"/>
        <v>0.48780487804878048</v>
      </c>
      <c r="Y9" s="6">
        <f t="shared" si="10"/>
        <v>1.5054753825309817</v>
      </c>
      <c r="AA9">
        <f t="shared" si="11"/>
        <v>0.80571602319567293</v>
      </c>
      <c r="AB9">
        <f t="shared" si="12"/>
        <v>0.50442261367058117</v>
      </c>
      <c r="AC9">
        <f t="shared" si="13"/>
        <v>1.6659311681186171</v>
      </c>
    </row>
    <row r="10" spans="1:33" x14ac:dyDescent="0.3">
      <c r="A10">
        <v>2015</v>
      </c>
      <c r="B10" s="3">
        <v>615381</v>
      </c>
      <c r="C10" s="3">
        <f t="shared" si="14"/>
        <v>76922.625</v>
      </c>
      <c r="D10" s="3">
        <v>76125</v>
      </c>
      <c r="E10" s="7">
        <f t="shared" si="0"/>
        <v>1.0104778325123154</v>
      </c>
      <c r="F10" s="2">
        <v>12</v>
      </c>
      <c r="G10" s="2">
        <v>4</v>
      </c>
      <c r="H10" s="6">
        <f t="shared" si="1"/>
        <v>0.75</v>
      </c>
      <c r="I10" s="6">
        <f t="shared" si="2"/>
        <v>4.0419113300492615</v>
      </c>
      <c r="J10" s="3">
        <v>2506789</v>
      </c>
      <c r="K10" s="3">
        <f t="shared" si="3"/>
        <v>30948.012345679013</v>
      </c>
      <c r="L10" s="3">
        <v>50398</v>
      </c>
      <c r="M10" s="7">
        <f t="shared" si="4"/>
        <v>0.61407223194727989</v>
      </c>
      <c r="N10" s="2">
        <v>68</v>
      </c>
      <c r="O10" s="2">
        <v>94</v>
      </c>
      <c r="P10" s="6">
        <f t="shared" si="5"/>
        <v>0.41975308641975306</v>
      </c>
      <c r="Q10" s="6">
        <f t="shared" si="6"/>
        <v>1.0582946976112695</v>
      </c>
      <c r="R10" s="5">
        <v>577898</v>
      </c>
      <c r="S10" s="5">
        <f t="shared" si="7"/>
        <v>14095.073170731708</v>
      </c>
      <c r="T10" s="5">
        <v>19155</v>
      </c>
      <c r="U10" s="7">
        <f t="shared" si="8"/>
        <v>0.735843026402073</v>
      </c>
      <c r="V10" s="6">
        <v>33</v>
      </c>
      <c r="W10" s="6">
        <v>49</v>
      </c>
      <c r="X10" s="6">
        <f t="shared" si="9"/>
        <v>0.40243902439024393</v>
      </c>
      <c r="Y10" s="6">
        <f t="shared" si="10"/>
        <v>1.2314107788769386</v>
      </c>
      <c r="AA10">
        <f t="shared" si="11"/>
        <v>0.78679769695388935</v>
      </c>
      <c r="AB10">
        <f t="shared" si="12"/>
        <v>0.5240640369366657</v>
      </c>
      <c r="AC10">
        <f t="shared" si="13"/>
        <v>2.1105389355124902</v>
      </c>
    </row>
    <row r="11" spans="1:33" x14ac:dyDescent="0.3">
      <c r="A11">
        <v>2014</v>
      </c>
      <c r="B11" s="3">
        <v>615517</v>
      </c>
      <c r="C11" s="3">
        <f t="shared" si="14"/>
        <v>76939.625</v>
      </c>
      <c r="D11" s="3">
        <v>76125</v>
      </c>
      <c r="E11" s="7">
        <f t="shared" si="0"/>
        <v>1.0107011494252873</v>
      </c>
      <c r="F11" s="2">
        <v>12</v>
      </c>
      <c r="G11" s="2">
        <v>4</v>
      </c>
      <c r="H11" s="6">
        <f t="shared" si="1"/>
        <v>0.75</v>
      </c>
      <c r="I11" s="6">
        <f t="shared" si="2"/>
        <v>4.0428045977011493</v>
      </c>
      <c r="J11" s="3">
        <v>2680329</v>
      </c>
      <c r="K11" s="3">
        <f t="shared" si="3"/>
        <v>33090.481481481482</v>
      </c>
      <c r="L11" s="3">
        <v>50398</v>
      </c>
      <c r="M11" s="7">
        <f t="shared" si="4"/>
        <v>0.65658322714158268</v>
      </c>
      <c r="N11" s="2">
        <v>66</v>
      </c>
      <c r="O11" s="2">
        <v>96</v>
      </c>
      <c r="P11" s="6">
        <f t="shared" si="5"/>
        <v>0.40740740740740738</v>
      </c>
      <c r="Q11" s="6">
        <f t="shared" si="6"/>
        <v>1.1079841958014207</v>
      </c>
      <c r="R11" s="5">
        <v>602707</v>
      </c>
      <c r="S11" s="5">
        <f t="shared" si="7"/>
        <v>14700.170731707318</v>
      </c>
      <c r="T11" s="5">
        <v>19155</v>
      </c>
      <c r="U11" s="7">
        <f t="shared" si="8"/>
        <v>0.76743256234441748</v>
      </c>
      <c r="V11" s="6">
        <v>30</v>
      </c>
      <c r="W11" s="6">
        <v>52</v>
      </c>
      <c r="X11" s="6">
        <f t="shared" si="9"/>
        <v>0.36585365853658536</v>
      </c>
      <c r="Y11" s="6">
        <f t="shared" si="10"/>
        <v>1.2101821175431198</v>
      </c>
      <c r="AA11">
        <f t="shared" si="11"/>
        <v>0.81157231297042909</v>
      </c>
      <c r="AB11">
        <f t="shared" si="12"/>
        <v>0.50775368864799753</v>
      </c>
      <c r="AC11">
        <f t="shared" si="13"/>
        <v>2.1203236370152299</v>
      </c>
    </row>
    <row r="12" spans="1:33" x14ac:dyDescent="0.3">
      <c r="A12">
        <v>2013</v>
      </c>
      <c r="B12" s="3">
        <v>614977</v>
      </c>
      <c r="C12" s="3">
        <f t="shared" si="14"/>
        <v>76872.125</v>
      </c>
      <c r="D12" s="3">
        <v>76125</v>
      </c>
      <c r="E12" s="7">
        <f t="shared" si="0"/>
        <v>1.0098144499178983</v>
      </c>
      <c r="F12" s="2">
        <v>13</v>
      </c>
      <c r="G12" s="2">
        <v>3</v>
      </c>
      <c r="H12" s="6">
        <f t="shared" si="1"/>
        <v>0.8125</v>
      </c>
      <c r="I12" s="6">
        <f t="shared" si="2"/>
        <v>5.3856770662287907</v>
      </c>
      <c r="J12" s="3">
        <v>2793828</v>
      </c>
      <c r="K12" s="3">
        <f t="shared" si="3"/>
        <v>34491.703703703701</v>
      </c>
      <c r="L12" s="3">
        <v>50398</v>
      </c>
      <c r="M12" s="7">
        <f t="shared" si="4"/>
        <v>0.68438635865914721</v>
      </c>
      <c r="N12" s="2">
        <v>74</v>
      </c>
      <c r="O12" s="2">
        <v>88</v>
      </c>
      <c r="P12" s="6">
        <f t="shared" si="5"/>
        <v>0.4567901234567901</v>
      </c>
      <c r="Q12" s="6">
        <f t="shared" si="6"/>
        <v>1.2598930693497938</v>
      </c>
      <c r="R12" s="5">
        <v>692898</v>
      </c>
      <c r="S12" s="5">
        <f t="shared" si="7"/>
        <v>16899.951219512193</v>
      </c>
      <c r="T12" s="5">
        <v>19155</v>
      </c>
      <c r="U12" s="7">
        <f t="shared" si="8"/>
        <v>0.88227362148327815</v>
      </c>
      <c r="V12" s="6">
        <v>36</v>
      </c>
      <c r="W12" s="6">
        <v>46</v>
      </c>
      <c r="X12" s="6">
        <f t="shared" si="9"/>
        <v>0.43902439024390244</v>
      </c>
      <c r="Y12" s="6">
        <f t="shared" si="10"/>
        <v>1.5727486296006261</v>
      </c>
      <c r="AA12">
        <f t="shared" si="11"/>
        <v>0.8588248100201078</v>
      </c>
      <c r="AB12">
        <f t="shared" si="12"/>
        <v>0.56943817123356422</v>
      </c>
      <c r="AC12">
        <f t="shared" si="13"/>
        <v>2.7394395883930702</v>
      </c>
    </row>
    <row r="13" spans="1:33" x14ac:dyDescent="0.3">
      <c r="A13">
        <v>2012</v>
      </c>
      <c r="B13" s="3">
        <v>613062</v>
      </c>
      <c r="C13" s="3">
        <f t="shared" si="14"/>
        <v>76632.75</v>
      </c>
      <c r="D13" s="3">
        <v>76125</v>
      </c>
      <c r="E13" s="7">
        <f t="shared" si="0"/>
        <v>1.0066699507389163</v>
      </c>
      <c r="F13" s="2">
        <v>13</v>
      </c>
      <c r="G13" s="2">
        <v>3</v>
      </c>
      <c r="H13" s="6">
        <f t="shared" si="1"/>
        <v>0.8125</v>
      </c>
      <c r="I13" s="6">
        <f t="shared" si="2"/>
        <v>5.3689064039408869</v>
      </c>
      <c r="J13" s="3">
        <v>2630458</v>
      </c>
      <c r="K13" s="3">
        <f t="shared" si="3"/>
        <v>32474.790123456791</v>
      </c>
      <c r="L13" s="3">
        <v>50398</v>
      </c>
      <c r="M13" s="7">
        <f t="shared" si="4"/>
        <v>0.6443666439830309</v>
      </c>
      <c r="N13" s="2">
        <v>64</v>
      </c>
      <c r="O13" s="2">
        <v>98</v>
      </c>
      <c r="P13" s="6">
        <f t="shared" si="5"/>
        <v>0.39506172839506171</v>
      </c>
      <c r="Q13" s="6">
        <f t="shared" si="6"/>
        <v>1.0651775135229693</v>
      </c>
      <c r="R13" s="5">
        <v>730616</v>
      </c>
      <c r="S13" s="5">
        <f t="shared" si="7"/>
        <v>17819.90243902439</v>
      </c>
      <c r="T13" s="5">
        <v>19155</v>
      </c>
      <c r="U13" s="7">
        <f t="shared" si="8"/>
        <v>0.93030031005086877</v>
      </c>
      <c r="V13" s="6">
        <v>57</v>
      </c>
      <c r="W13" s="6">
        <v>25</v>
      </c>
      <c r="X13" s="6">
        <f t="shared" si="9"/>
        <v>0.69512195121951215</v>
      </c>
      <c r="Y13" s="6">
        <f t="shared" si="10"/>
        <v>3.0513850169668491</v>
      </c>
      <c r="AA13">
        <f t="shared" si="11"/>
        <v>0.86044563492427206</v>
      </c>
      <c r="AB13">
        <f t="shared" si="12"/>
        <v>0.63422789320485795</v>
      </c>
      <c r="AC13">
        <f t="shared" si="13"/>
        <v>3.1618229781435687</v>
      </c>
    </row>
    <row r="14" spans="1:33" x14ac:dyDescent="0.3">
      <c r="A14">
        <v>2011</v>
      </c>
      <c r="B14" s="3">
        <v>602618</v>
      </c>
      <c r="C14" s="3">
        <f t="shared" si="14"/>
        <v>75327.25</v>
      </c>
      <c r="D14" s="3">
        <v>76125</v>
      </c>
      <c r="E14" s="7">
        <f t="shared" si="0"/>
        <v>0.98952052545155988</v>
      </c>
      <c r="F14" s="2">
        <v>8</v>
      </c>
      <c r="G14" s="2">
        <v>8</v>
      </c>
      <c r="H14" s="6">
        <f t="shared" si="1"/>
        <v>0.5</v>
      </c>
      <c r="I14" s="6">
        <f t="shared" si="2"/>
        <v>1.9790410509031198</v>
      </c>
      <c r="J14" s="3">
        <v>2909777</v>
      </c>
      <c r="K14" s="3">
        <f t="shared" si="3"/>
        <v>35923.172839506173</v>
      </c>
      <c r="L14" s="3">
        <v>50490</v>
      </c>
      <c r="M14" s="7">
        <f t="shared" si="4"/>
        <v>0.71149084649447758</v>
      </c>
      <c r="N14" s="2">
        <v>73</v>
      </c>
      <c r="O14" s="2">
        <v>89</v>
      </c>
      <c r="P14" s="6">
        <f t="shared" si="5"/>
        <v>0.45061728395061729</v>
      </c>
      <c r="Q14" s="6">
        <f t="shared" si="6"/>
        <v>1.295073226203431</v>
      </c>
      <c r="R14" s="5">
        <v>561966</v>
      </c>
      <c r="S14" s="5">
        <f t="shared" si="7"/>
        <v>13706.487804878048</v>
      </c>
      <c r="T14" s="5">
        <v>19155</v>
      </c>
      <c r="U14" s="7">
        <f t="shared" si="8"/>
        <v>0.71555665909047494</v>
      </c>
      <c r="V14" s="6">
        <v>38</v>
      </c>
      <c r="W14" s="6">
        <v>28</v>
      </c>
      <c r="X14" s="6">
        <f t="shared" si="9"/>
        <v>0.5757575757575758</v>
      </c>
      <c r="Y14" s="6">
        <f t="shared" si="10"/>
        <v>1.6866692678561195</v>
      </c>
      <c r="AA14">
        <f t="shared" si="11"/>
        <v>0.80552267701217073</v>
      </c>
      <c r="AB14">
        <f t="shared" si="12"/>
        <v>0.50879161990273103</v>
      </c>
      <c r="AC14">
        <f t="shared" si="13"/>
        <v>1.6535945149875566</v>
      </c>
    </row>
    <row r="15" spans="1:33" x14ac:dyDescent="0.3">
      <c r="A15">
        <v>2010</v>
      </c>
      <c r="B15" s="3">
        <v>599264</v>
      </c>
      <c r="C15" s="3">
        <f t="shared" si="14"/>
        <v>74908</v>
      </c>
      <c r="D15" s="3">
        <v>76125</v>
      </c>
      <c r="E15" s="7">
        <f t="shared" si="0"/>
        <v>0.98401313628899834</v>
      </c>
      <c r="F15" s="2">
        <v>4</v>
      </c>
      <c r="G15" s="2">
        <v>12</v>
      </c>
      <c r="H15" s="6">
        <f t="shared" si="1"/>
        <v>0.25</v>
      </c>
      <c r="I15" s="6">
        <f t="shared" si="2"/>
        <v>1.3120175150519977</v>
      </c>
      <c r="J15" s="3">
        <v>2875245</v>
      </c>
      <c r="K15" s="3">
        <f t="shared" si="3"/>
        <v>35496.851851851854</v>
      </c>
      <c r="L15" s="3">
        <v>50445</v>
      </c>
      <c r="M15" s="7">
        <f t="shared" si="4"/>
        <v>0.70367433545151858</v>
      </c>
      <c r="N15" s="2">
        <v>83</v>
      </c>
      <c r="O15" s="2">
        <v>79</v>
      </c>
      <c r="P15" s="6">
        <f t="shared" si="5"/>
        <v>0.51234567901234573</v>
      </c>
      <c r="Q15" s="6">
        <f t="shared" si="6"/>
        <v>1.4429777511790636</v>
      </c>
      <c r="R15" s="5">
        <v>692968</v>
      </c>
      <c r="S15" s="5">
        <f t="shared" si="7"/>
        <v>16901.658536585364</v>
      </c>
      <c r="T15" s="5">
        <v>19155</v>
      </c>
      <c r="U15" s="7">
        <f t="shared" si="8"/>
        <v>0.88236275314984935</v>
      </c>
      <c r="V15" s="6">
        <v>50</v>
      </c>
      <c r="W15" s="6">
        <v>32</v>
      </c>
      <c r="X15" s="6">
        <f t="shared" si="9"/>
        <v>0.6097560975609756</v>
      </c>
      <c r="Y15" s="6">
        <f t="shared" si="10"/>
        <v>2.2610545549464889</v>
      </c>
      <c r="AA15">
        <f t="shared" si="11"/>
        <v>0.85668340829678868</v>
      </c>
      <c r="AB15">
        <f t="shared" si="12"/>
        <v>0.4573672588577738</v>
      </c>
      <c r="AC15">
        <f t="shared" si="13"/>
        <v>1.6720166070591833</v>
      </c>
    </row>
    <row r="16" spans="1:33" x14ac:dyDescent="0.3">
      <c r="A16">
        <v>2009</v>
      </c>
      <c r="B16" s="3">
        <v>600928</v>
      </c>
      <c r="C16" s="3">
        <f t="shared" si="14"/>
        <v>75116</v>
      </c>
      <c r="D16" s="3">
        <v>76125</v>
      </c>
      <c r="E16" s="7">
        <f t="shared" si="0"/>
        <v>0.98674548440065679</v>
      </c>
      <c r="F16" s="2">
        <v>8</v>
      </c>
      <c r="G16" s="2">
        <v>8</v>
      </c>
      <c r="H16" s="6">
        <f t="shared" si="1"/>
        <v>0.5</v>
      </c>
      <c r="I16" s="6">
        <f t="shared" si="2"/>
        <v>1.9734909688013136</v>
      </c>
      <c r="J16" s="3">
        <v>2665080</v>
      </c>
      <c r="K16" s="3">
        <f t="shared" si="3"/>
        <v>32902.222222222219</v>
      </c>
      <c r="L16" s="3">
        <v>50445</v>
      </c>
      <c r="M16" s="7">
        <f t="shared" si="4"/>
        <v>0.65223951278069614</v>
      </c>
      <c r="N16" s="2">
        <v>92</v>
      </c>
      <c r="O16" s="2">
        <v>70</v>
      </c>
      <c r="P16" s="6">
        <f t="shared" si="5"/>
        <v>0.5679012345679012</v>
      </c>
      <c r="Q16" s="6">
        <f t="shared" si="6"/>
        <v>1.5094685867210396</v>
      </c>
      <c r="R16" s="5">
        <v>737812</v>
      </c>
      <c r="S16" s="5">
        <f t="shared" si="7"/>
        <v>17995.414634146342</v>
      </c>
      <c r="T16" s="5">
        <v>19155</v>
      </c>
      <c r="U16" s="7">
        <f t="shared" si="8"/>
        <v>0.93946304537438485</v>
      </c>
      <c r="V16" s="6">
        <v>53</v>
      </c>
      <c r="W16" s="6">
        <v>29</v>
      </c>
      <c r="X16" s="6">
        <f t="shared" si="9"/>
        <v>0.64634146341463417</v>
      </c>
      <c r="Y16" s="6">
        <f t="shared" si="10"/>
        <v>2.6564127489896401</v>
      </c>
      <c r="AA16">
        <f t="shared" si="11"/>
        <v>0.85948268085191259</v>
      </c>
      <c r="AB16">
        <f t="shared" si="12"/>
        <v>0.57141423266084512</v>
      </c>
      <c r="AC16">
        <f t="shared" si="13"/>
        <v>2.0464574348373312</v>
      </c>
    </row>
    <row r="17" spans="1:29" x14ac:dyDescent="0.3">
      <c r="A17">
        <v>2008</v>
      </c>
      <c r="B17" s="3">
        <v>604074</v>
      </c>
      <c r="C17" s="3">
        <f t="shared" si="14"/>
        <v>75509.25</v>
      </c>
      <c r="D17" s="3">
        <v>76125</v>
      </c>
      <c r="E17" s="7">
        <f t="shared" si="0"/>
        <v>0.99191133004926113</v>
      </c>
      <c r="F17" s="2">
        <v>8</v>
      </c>
      <c r="G17" s="2">
        <v>8</v>
      </c>
      <c r="H17" s="6">
        <f t="shared" si="1"/>
        <v>0.5</v>
      </c>
      <c r="I17" s="6">
        <f t="shared" si="2"/>
        <v>1.9838226600985223</v>
      </c>
      <c r="J17" s="3">
        <v>2650218</v>
      </c>
      <c r="K17" s="3">
        <f t="shared" si="3"/>
        <v>32718.740740740741</v>
      </c>
      <c r="L17" s="3">
        <v>50445</v>
      </c>
      <c r="M17" s="7">
        <f t="shared" si="4"/>
        <v>0.6486022547475615</v>
      </c>
      <c r="N17" s="2">
        <v>74</v>
      </c>
      <c r="O17" s="2">
        <v>88</v>
      </c>
      <c r="P17" s="6">
        <f t="shared" si="5"/>
        <v>0.4567901234567901</v>
      </c>
      <c r="Q17" s="6">
        <f t="shared" si="6"/>
        <v>1.1940177871489202</v>
      </c>
      <c r="R17" s="5">
        <v>706165</v>
      </c>
      <c r="S17" s="5">
        <f t="shared" si="7"/>
        <v>17223.536585365855</v>
      </c>
      <c r="T17" s="5">
        <v>19155</v>
      </c>
      <c r="U17" s="7">
        <f t="shared" si="8"/>
        <v>0.89916661891755967</v>
      </c>
      <c r="V17" s="6">
        <v>54</v>
      </c>
      <c r="W17" s="6">
        <v>28</v>
      </c>
      <c r="X17" s="6">
        <f t="shared" si="9"/>
        <v>0.65853658536585369</v>
      </c>
      <c r="Y17" s="6">
        <f t="shared" si="10"/>
        <v>2.6332736696871391</v>
      </c>
      <c r="AA17">
        <f t="shared" si="11"/>
        <v>0.8465600679047941</v>
      </c>
      <c r="AB17">
        <f t="shared" si="12"/>
        <v>0.53844223627421461</v>
      </c>
      <c r="AC17">
        <f t="shared" si="13"/>
        <v>1.937038038978194</v>
      </c>
    </row>
    <row r="18" spans="1:29" x14ac:dyDescent="0.3">
      <c r="A18">
        <v>2007</v>
      </c>
      <c r="B18" s="3">
        <v>612893</v>
      </c>
      <c r="C18" s="3">
        <f t="shared" si="14"/>
        <v>76611.625</v>
      </c>
      <c r="D18" s="3">
        <v>76125</v>
      </c>
      <c r="E18" s="7">
        <f t="shared" si="0"/>
        <v>1.0063924466338259</v>
      </c>
      <c r="F18" s="2">
        <v>7</v>
      </c>
      <c r="G18" s="2">
        <v>9</v>
      </c>
      <c r="H18" s="6">
        <f t="shared" si="1"/>
        <v>0.4375</v>
      </c>
      <c r="I18" s="6">
        <f t="shared" si="2"/>
        <v>1.7891421273490238</v>
      </c>
      <c r="J18" s="3">
        <v>2376250</v>
      </c>
      <c r="K18" s="3">
        <f t="shared" si="3"/>
        <v>29336.419753086418</v>
      </c>
      <c r="L18" s="3">
        <v>50445</v>
      </c>
      <c r="M18" s="7">
        <f t="shared" si="4"/>
        <v>0.58155257712531305</v>
      </c>
      <c r="N18" s="2">
        <v>90</v>
      </c>
      <c r="O18" s="2">
        <v>73</v>
      </c>
      <c r="P18" s="6">
        <f t="shared" si="5"/>
        <v>0.55214723926380371</v>
      </c>
      <c r="Q18" s="6">
        <f t="shared" si="6"/>
        <v>1.2985352064578908</v>
      </c>
      <c r="R18" s="5">
        <v>711962</v>
      </c>
      <c r="S18" s="5">
        <f t="shared" si="7"/>
        <v>17364.926829268294</v>
      </c>
      <c r="T18" s="5">
        <v>19155</v>
      </c>
      <c r="U18" s="7">
        <f t="shared" si="8"/>
        <v>0.90654799421917487</v>
      </c>
      <c r="V18" s="6">
        <v>50</v>
      </c>
      <c r="W18" s="6">
        <v>32</v>
      </c>
      <c r="X18" s="6">
        <f t="shared" si="9"/>
        <v>0.6097560975609756</v>
      </c>
      <c r="Y18" s="6">
        <f t="shared" si="10"/>
        <v>2.3230292351866355</v>
      </c>
      <c r="AA18">
        <f t="shared" si="11"/>
        <v>0.83149767265943797</v>
      </c>
      <c r="AB18">
        <f t="shared" si="12"/>
        <v>0.53313444560825973</v>
      </c>
      <c r="AC18">
        <f t="shared" si="13"/>
        <v>1.8035688563311834</v>
      </c>
    </row>
    <row r="19" spans="1:29" x14ac:dyDescent="0.3">
      <c r="A19">
        <v>2006</v>
      </c>
      <c r="B19" s="3">
        <v>610782</v>
      </c>
      <c r="C19" s="3">
        <f t="shared" si="14"/>
        <v>76347.75</v>
      </c>
      <c r="D19" s="3">
        <v>76125</v>
      </c>
      <c r="E19" s="7">
        <f t="shared" si="0"/>
        <v>1.0029261083743843</v>
      </c>
      <c r="F19" s="2">
        <v>9</v>
      </c>
      <c r="G19" s="2">
        <v>7</v>
      </c>
      <c r="H19" s="6">
        <f t="shared" si="1"/>
        <v>0.5625</v>
      </c>
      <c r="I19" s="6">
        <f t="shared" si="2"/>
        <v>2.2924025334271643</v>
      </c>
      <c r="J19" s="3">
        <v>2104362</v>
      </c>
      <c r="K19" s="3">
        <f t="shared" si="3"/>
        <v>25979.777777777777</v>
      </c>
      <c r="L19" s="3">
        <v>50445</v>
      </c>
      <c r="M19" s="7">
        <f t="shared" si="4"/>
        <v>0.51501194920760784</v>
      </c>
      <c r="N19" s="2">
        <v>76</v>
      </c>
      <c r="O19" s="2">
        <v>86</v>
      </c>
      <c r="P19" s="6">
        <f t="shared" si="5"/>
        <v>0.46913580246913578</v>
      </c>
      <c r="Q19" s="6">
        <f t="shared" si="6"/>
        <v>0.97013878804223808</v>
      </c>
      <c r="R19" s="1">
        <v>706437</v>
      </c>
      <c r="S19" s="5">
        <f t="shared" si="7"/>
        <v>17230.170731707316</v>
      </c>
      <c r="T19" s="5">
        <v>19155</v>
      </c>
      <c r="U19" s="7">
        <f t="shared" si="8"/>
        <v>0.8995129591076646</v>
      </c>
      <c r="V19" s="6">
        <v>45</v>
      </c>
      <c r="W19" s="6">
        <v>37</v>
      </c>
      <c r="X19" s="6">
        <f t="shared" si="9"/>
        <v>0.54878048780487809</v>
      </c>
      <c r="Y19" s="6">
        <f t="shared" si="10"/>
        <v>1.9935152066710404</v>
      </c>
      <c r="AA19">
        <f t="shared" si="11"/>
        <v>0.80581700556321889</v>
      </c>
      <c r="AB19">
        <f t="shared" si="12"/>
        <v>0.52680543009133796</v>
      </c>
      <c r="AC19">
        <f t="shared" si="13"/>
        <v>1.7520188427134809</v>
      </c>
    </row>
    <row r="20" spans="1:29" x14ac:dyDescent="0.3">
      <c r="A20">
        <v>2005</v>
      </c>
      <c r="B20" s="3">
        <v>608790</v>
      </c>
      <c r="C20" s="3">
        <f t="shared" si="14"/>
        <v>76098.75</v>
      </c>
      <c r="D20" s="3">
        <v>76125</v>
      </c>
      <c r="E20" s="7">
        <f t="shared" si="0"/>
        <v>0.99965517241379309</v>
      </c>
      <c r="F20" s="2">
        <v>13</v>
      </c>
      <c r="G20" s="2">
        <v>3</v>
      </c>
      <c r="H20" s="6">
        <f t="shared" si="1"/>
        <v>0.8125</v>
      </c>
      <c r="I20" s="6">
        <f t="shared" si="2"/>
        <v>5.3314942528735632</v>
      </c>
      <c r="J20" s="3">
        <v>1914389</v>
      </c>
      <c r="K20" s="3">
        <f t="shared" si="3"/>
        <v>23634.432098765432</v>
      </c>
      <c r="L20" s="3">
        <v>50445</v>
      </c>
      <c r="M20" s="7">
        <f t="shared" si="4"/>
        <v>0.46851882443781212</v>
      </c>
      <c r="N20" s="2">
        <v>67</v>
      </c>
      <c r="O20" s="2">
        <v>95</v>
      </c>
      <c r="P20" s="6">
        <f t="shared" si="5"/>
        <v>0.41358024691358025</v>
      </c>
      <c r="Q20" s="6">
        <f t="shared" si="6"/>
        <v>0.79894789009395339</v>
      </c>
      <c r="R20" s="5">
        <v>702645</v>
      </c>
      <c r="S20" s="5">
        <f t="shared" si="7"/>
        <v>17137.682926829268</v>
      </c>
      <c r="T20" s="5">
        <v>19099</v>
      </c>
      <c r="U20" s="7">
        <f t="shared" si="8"/>
        <v>0.89730786569083554</v>
      </c>
      <c r="V20" s="6">
        <v>44</v>
      </c>
      <c r="W20" s="6">
        <v>38</v>
      </c>
      <c r="X20" s="6">
        <f t="shared" si="9"/>
        <v>0.53658536585365857</v>
      </c>
      <c r="Y20" s="6">
        <f t="shared" si="10"/>
        <v>1.9362959207012767</v>
      </c>
      <c r="AA20">
        <f t="shared" si="11"/>
        <v>0.78849395418081369</v>
      </c>
      <c r="AB20">
        <f t="shared" si="12"/>
        <v>0.58755520425574626</v>
      </c>
      <c r="AC20">
        <f t="shared" si="13"/>
        <v>2.6889126878895979</v>
      </c>
    </row>
    <row r="21" spans="1:29" x14ac:dyDescent="0.3">
      <c r="A21">
        <v>2004</v>
      </c>
      <c r="B21" s="3">
        <v>601031</v>
      </c>
      <c r="C21" s="3">
        <f t="shared" si="14"/>
        <v>75128.875</v>
      </c>
      <c r="D21" s="3">
        <v>76125</v>
      </c>
      <c r="E21" s="7">
        <f t="shared" si="0"/>
        <v>0.98691461412151071</v>
      </c>
      <c r="F21" s="2">
        <v>10</v>
      </c>
      <c r="G21" s="2">
        <v>6</v>
      </c>
      <c r="H21" s="6">
        <f t="shared" si="1"/>
        <v>0.625</v>
      </c>
      <c r="I21" s="6">
        <f t="shared" si="2"/>
        <v>2.6317723043240284</v>
      </c>
      <c r="J21" s="3">
        <v>2338069</v>
      </c>
      <c r="K21" s="3">
        <f t="shared" si="3"/>
        <v>28865.04938271605</v>
      </c>
      <c r="L21" s="3">
        <v>50445</v>
      </c>
      <c r="M21" s="7">
        <f t="shared" si="4"/>
        <v>0.57220833348629296</v>
      </c>
      <c r="N21" s="2">
        <v>68</v>
      </c>
      <c r="O21" s="2">
        <v>94</v>
      </c>
      <c r="P21" s="6">
        <f t="shared" si="5"/>
        <v>0.41975308641975306</v>
      </c>
      <c r="Q21" s="6">
        <f t="shared" si="6"/>
        <v>0.98614627685935596</v>
      </c>
      <c r="R21" s="5">
        <v>723949</v>
      </c>
      <c r="S21" s="5">
        <f t="shared" si="7"/>
        <v>17657.292682926829</v>
      </c>
      <c r="T21" s="5">
        <v>19099</v>
      </c>
      <c r="U21" s="7">
        <f t="shared" si="8"/>
        <v>0.92451398936734008</v>
      </c>
      <c r="V21" s="6">
        <v>49</v>
      </c>
      <c r="W21" s="6">
        <v>33</v>
      </c>
      <c r="X21" s="6">
        <f t="shared" si="9"/>
        <v>0.59756097560975607</v>
      </c>
      <c r="Y21" s="6">
        <f t="shared" si="10"/>
        <v>2.2972771857006631</v>
      </c>
      <c r="AA21">
        <f t="shared" si="11"/>
        <v>0.82787897899171459</v>
      </c>
      <c r="AB21">
        <f t="shared" si="12"/>
        <v>0.54743802067650305</v>
      </c>
      <c r="AC21">
        <f t="shared" si="13"/>
        <v>1.9717319222946825</v>
      </c>
    </row>
    <row r="22" spans="1:29" x14ac:dyDescent="0.3">
      <c r="A22">
        <v>2003</v>
      </c>
      <c r="B22" s="3">
        <v>607167</v>
      </c>
      <c r="C22" s="3">
        <f t="shared" si="14"/>
        <v>75895.875</v>
      </c>
      <c r="D22" s="3">
        <v>76125</v>
      </c>
      <c r="E22" s="7">
        <f t="shared" si="0"/>
        <v>0.99699014778325123</v>
      </c>
      <c r="F22" s="2">
        <v>10</v>
      </c>
      <c r="G22" s="2">
        <v>6</v>
      </c>
      <c r="H22" s="6">
        <f t="shared" si="1"/>
        <v>0.625</v>
      </c>
      <c r="I22" s="6">
        <f t="shared" si="2"/>
        <v>2.6586403940886698</v>
      </c>
      <c r="J22" s="3">
        <v>2334085</v>
      </c>
      <c r="K22" s="3">
        <f t="shared" si="3"/>
        <v>28815.864197530864</v>
      </c>
      <c r="L22" s="3">
        <v>50445</v>
      </c>
      <c r="M22" s="7">
        <f t="shared" si="4"/>
        <v>0.5712333075137449</v>
      </c>
      <c r="N22" s="2">
        <v>74</v>
      </c>
      <c r="O22" s="2">
        <v>88</v>
      </c>
      <c r="P22" s="6">
        <f t="shared" si="5"/>
        <v>0.4567901234567901</v>
      </c>
      <c r="Q22" s="6">
        <f t="shared" si="6"/>
        <v>1.0515885888321215</v>
      </c>
      <c r="R22" s="5">
        <v>721476</v>
      </c>
      <c r="S22" s="5">
        <f t="shared" si="7"/>
        <v>17596.975609756097</v>
      </c>
      <c r="T22" s="5">
        <v>19099</v>
      </c>
      <c r="U22" s="7">
        <f t="shared" si="8"/>
        <v>0.9213558620742498</v>
      </c>
      <c r="V22" s="6">
        <v>43</v>
      </c>
      <c r="W22" s="6">
        <v>39</v>
      </c>
      <c r="X22" s="6">
        <f t="shared" si="9"/>
        <v>0.52439024390243905</v>
      </c>
      <c r="Y22" s="6">
        <f t="shared" si="10"/>
        <v>1.9372097612843202</v>
      </c>
      <c r="AA22">
        <f t="shared" si="11"/>
        <v>0.82985977245708187</v>
      </c>
      <c r="AB22">
        <f t="shared" si="12"/>
        <v>0.53539345578640973</v>
      </c>
      <c r="AC22">
        <f t="shared" si="13"/>
        <v>1.8824795814017037</v>
      </c>
    </row>
    <row r="23" spans="1:29" x14ac:dyDescent="0.3">
      <c r="A23">
        <v>2002</v>
      </c>
      <c r="B23" s="3">
        <v>604904</v>
      </c>
      <c r="C23" s="3">
        <f t="shared" si="14"/>
        <v>75613</v>
      </c>
      <c r="D23" s="3">
        <v>76125</v>
      </c>
      <c r="E23" s="7">
        <f t="shared" si="0"/>
        <v>0.99327422003284072</v>
      </c>
      <c r="F23" s="2">
        <v>9</v>
      </c>
      <c r="G23" s="2">
        <v>7</v>
      </c>
      <c r="H23" s="6">
        <f t="shared" si="1"/>
        <v>0.5625</v>
      </c>
      <c r="I23" s="6">
        <f t="shared" si="2"/>
        <v>2.2703410743607786</v>
      </c>
      <c r="J23" s="3">
        <v>2737838</v>
      </c>
      <c r="K23" s="3">
        <f t="shared" si="3"/>
        <v>33800.469135802472</v>
      </c>
      <c r="L23" s="3">
        <v>50445</v>
      </c>
      <c r="M23" s="7">
        <f t="shared" si="4"/>
        <v>0.67004597355144158</v>
      </c>
      <c r="N23" s="2">
        <v>73</v>
      </c>
      <c r="O23" s="2">
        <v>89</v>
      </c>
      <c r="P23" s="6">
        <f t="shared" si="5"/>
        <v>0.45061728395061729</v>
      </c>
      <c r="Q23" s="6">
        <f t="shared" si="6"/>
        <v>1.2196342439925116</v>
      </c>
      <c r="R23" s="5">
        <v>607813</v>
      </c>
      <c r="S23" s="5">
        <f t="shared" si="7"/>
        <v>14824.707317073171</v>
      </c>
      <c r="T23" s="5">
        <v>19099</v>
      </c>
      <c r="U23" s="7">
        <f t="shared" si="8"/>
        <v>0.77620332567533223</v>
      </c>
      <c r="V23" s="6">
        <v>17</v>
      </c>
      <c r="W23" s="6">
        <v>65</v>
      </c>
      <c r="X23" s="6">
        <f t="shared" si="9"/>
        <v>0.2073170731707317</v>
      </c>
      <c r="Y23" s="6">
        <f t="shared" si="10"/>
        <v>0.97921034931349604</v>
      </c>
      <c r="AA23">
        <f t="shared" si="11"/>
        <v>0.81317450641987155</v>
      </c>
      <c r="AB23">
        <f t="shared" si="12"/>
        <v>0.40681145237378297</v>
      </c>
      <c r="AC23">
        <f t="shared" si="13"/>
        <v>1.4897285558889288</v>
      </c>
    </row>
    <row r="24" spans="1:29" x14ac:dyDescent="0.3">
      <c r="A24">
        <v>2001</v>
      </c>
      <c r="B24" s="3">
        <v>600283</v>
      </c>
      <c r="C24" s="3">
        <f t="shared" si="14"/>
        <v>75035.375</v>
      </c>
      <c r="D24" s="3">
        <v>76125</v>
      </c>
      <c r="E24" s="7">
        <f t="shared" si="0"/>
        <v>0.98568637110016422</v>
      </c>
      <c r="F24" s="2">
        <v>8</v>
      </c>
      <c r="G24" s="2">
        <v>8</v>
      </c>
      <c r="H24" s="6">
        <f t="shared" si="1"/>
        <v>0.5</v>
      </c>
      <c r="I24" s="6">
        <f t="shared" si="2"/>
        <v>1.9713727422003284</v>
      </c>
      <c r="J24" s="3">
        <v>3166821</v>
      </c>
      <c r="K24" s="3">
        <f t="shared" si="3"/>
        <v>39096.555555555555</v>
      </c>
      <c r="L24" s="3">
        <v>50445</v>
      </c>
      <c r="M24" s="7">
        <f t="shared" si="4"/>
        <v>0.7750333146110725</v>
      </c>
      <c r="N24" s="2">
        <v>73</v>
      </c>
      <c r="O24" s="2">
        <v>89</v>
      </c>
      <c r="P24" s="6">
        <f t="shared" si="5"/>
        <v>0.45061728395061729</v>
      </c>
      <c r="Q24" s="6">
        <f t="shared" si="6"/>
        <v>1.4107347973819522</v>
      </c>
      <c r="R24" s="5">
        <v>633846</v>
      </c>
      <c r="S24" s="5">
        <f t="shared" si="7"/>
        <v>15459.658536585366</v>
      </c>
      <c r="T24" s="5">
        <v>19099</v>
      </c>
      <c r="U24" s="7">
        <f t="shared" si="8"/>
        <v>0.80944858561104593</v>
      </c>
      <c r="V24" s="6">
        <v>27</v>
      </c>
      <c r="W24" s="6">
        <v>55</v>
      </c>
      <c r="X24" s="6">
        <f t="shared" si="9"/>
        <v>0.32926829268292684</v>
      </c>
      <c r="Y24" s="6">
        <f t="shared" si="10"/>
        <v>1.2068142549110139</v>
      </c>
      <c r="AA24">
        <f t="shared" si="11"/>
        <v>0.85672275710742751</v>
      </c>
      <c r="AB24">
        <f t="shared" si="12"/>
        <v>0.42662852554451475</v>
      </c>
      <c r="AC24">
        <f t="shared" si="13"/>
        <v>1.5296405981644314</v>
      </c>
    </row>
    <row r="25" spans="1:29" x14ac:dyDescent="0.3">
      <c r="A25">
        <v>2000</v>
      </c>
      <c r="B25" s="3">
        <v>604042</v>
      </c>
      <c r="C25" s="3">
        <f t="shared" si="14"/>
        <v>75505.25</v>
      </c>
      <c r="D25" s="3">
        <v>76273</v>
      </c>
      <c r="E25" s="7">
        <f t="shared" si="0"/>
        <v>0.98993418378718545</v>
      </c>
      <c r="F25" s="2">
        <v>11</v>
      </c>
      <c r="G25" s="2">
        <v>5</v>
      </c>
      <c r="H25" s="6">
        <f t="shared" si="1"/>
        <v>0.6875</v>
      </c>
      <c r="I25" s="6">
        <f t="shared" si="2"/>
        <v>3.1677893881189938</v>
      </c>
      <c r="J25" s="3">
        <v>3295129</v>
      </c>
      <c r="K25" s="3">
        <f t="shared" si="3"/>
        <v>40680.604938271608</v>
      </c>
      <c r="L25" s="3">
        <v>50381</v>
      </c>
      <c r="M25" s="7">
        <f t="shared" si="4"/>
        <v>0.80745925921025008</v>
      </c>
      <c r="N25" s="2">
        <v>82</v>
      </c>
      <c r="O25" s="2">
        <v>80</v>
      </c>
      <c r="P25" s="6">
        <f t="shared" si="5"/>
        <v>0.50617283950617287</v>
      </c>
      <c r="Q25" s="6">
        <f t="shared" si="6"/>
        <v>1.6351049999007563</v>
      </c>
      <c r="R25" s="5">
        <v>619300</v>
      </c>
      <c r="S25" s="5">
        <f t="shared" si="7"/>
        <v>15104.878048780487</v>
      </c>
      <c r="T25" s="5">
        <v>19099</v>
      </c>
      <c r="U25" s="7">
        <f t="shared" si="8"/>
        <v>0.79087271840308326</v>
      </c>
      <c r="V25" s="6">
        <v>40</v>
      </c>
      <c r="W25" s="6">
        <v>42</v>
      </c>
      <c r="X25" s="6">
        <f t="shared" si="9"/>
        <v>0.48780487804878048</v>
      </c>
      <c r="Y25" s="6">
        <f t="shared" si="10"/>
        <v>1.5440848311679245</v>
      </c>
      <c r="AA25">
        <f t="shared" si="11"/>
        <v>0.86275538713350619</v>
      </c>
      <c r="AB25">
        <f t="shared" si="12"/>
        <v>0.56049257251831774</v>
      </c>
      <c r="AC25">
        <f t="shared" si="13"/>
        <v>2.1156597397292249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F850-89A3-407F-83F0-1BAD3FBDA894}">
  <dimension ref="A1:AG25"/>
  <sheetViews>
    <sheetView topLeftCell="AC1" workbookViewId="0">
      <selection activeCell="AG2" sqref="AG2"/>
    </sheetView>
  </sheetViews>
  <sheetFormatPr defaultRowHeight="14.4" x14ac:dyDescent="0.3"/>
  <cols>
    <col min="2" max="2" width="14.88671875" bestFit="1" customWidth="1"/>
    <col min="3" max="3" width="18.109375" bestFit="1" customWidth="1"/>
    <col min="4" max="4" width="19.6640625" bestFit="1" customWidth="1"/>
    <col min="5" max="5" width="19.6640625" customWidth="1"/>
    <col min="6" max="6" width="9.5546875" bestFit="1" customWidth="1"/>
    <col min="7" max="7" width="11.109375" bestFit="1" customWidth="1"/>
    <col min="8" max="9" width="11.109375" customWidth="1"/>
    <col min="10" max="10" width="15.44140625" bestFit="1" customWidth="1"/>
    <col min="11" max="11" width="18.6640625" bestFit="1" customWidth="1"/>
    <col min="12" max="12" width="20.33203125" bestFit="1" customWidth="1"/>
    <col min="13" max="13" width="20.33203125" customWidth="1"/>
    <col min="14" max="14" width="10.109375" bestFit="1" customWidth="1"/>
    <col min="15" max="15" width="11.6640625" bestFit="1" customWidth="1"/>
    <col min="16" max="17" width="11.6640625" customWidth="1"/>
    <col min="18" max="18" width="16.5546875" bestFit="1" customWidth="1"/>
    <col min="19" max="20" width="19.6640625" bestFit="1" customWidth="1"/>
    <col min="21" max="21" width="19.6640625" customWidth="1"/>
    <col min="22" max="22" width="11.33203125" bestFit="1" customWidth="1"/>
    <col min="23" max="23" width="12.6640625" bestFit="1" customWidth="1"/>
    <col min="24" max="24" width="12.6640625" customWidth="1"/>
    <col min="25" max="25" width="10.6640625" bestFit="1" customWidth="1"/>
    <col min="27" max="27" width="15.5546875" bestFit="1" customWidth="1"/>
    <col min="28" max="28" width="19.6640625" bestFit="1" customWidth="1"/>
    <col min="29" max="29" width="10.33203125" bestFit="1" customWidth="1"/>
    <col min="31" max="31" width="13.55468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545</v>
      </c>
      <c r="C1" t="s">
        <v>376</v>
      </c>
      <c r="D1" t="s">
        <v>316</v>
      </c>
      <c r="E1" t="s">
        <v>590</v>
      </c>
      <c r="F1" t="s">
        <v>181</v>
      </c>
      <c r="G1" t="s">
        <v>182</v>
      </c>
      <c r="H1" t="s">
        <v>261</v>
      </c>
      <c r="I1" t="s">
        <v>423</v>
      </c>
      <c r="J1" t="s">
        <v>546</v>
      </c>
      <c r="K1" t="s">
        <v>377</v>
      </c>
      <c r="L1" t="s">
        <v>317</v>
      </c>
      <c r="M1" t="s">
        <v>590</v>
      </c>
      <c r="N1" t="s">
        <v>183</v>
      </c>
      <c r="O1" t="s">
        <v>184</v>
      </c>
      <c r="P1" t="s">
        <v>262</v>
      </c>
      <c r="Q1" t="s">
        <v>424</v>
      </c>
      <c r="R1" t="s">
        <v>547</v>
      </c>
      <c r="S1" t="s">
        <v>375</v>
      </c>
      <c r="T1" t="s">
        <v>318</v>
      </c>
      <c r="U1" t="s">
        <v>590</v>
      </c>
      <c r="V1" t="s">
        <v>185</v>
      </c>
      <c r="W1" t="s">
        <v>186</v>
      </c>
      <c r="X1" t="s">
        <v>263</v>
      </c>
      <c r="Y1" t="s">
        <v>425</v>
      </c>
      <c r="AA1" t="s">
        <v>591</v>
      </c>
      <c r="AB1" t="s">
        <v>548</v>
      </c>
      <c r="AC1" t="s">
        <v>426</v>
      </c>
      <c r="AE1" t="s">
        <v>549</v>
      </c>
      <c r="AF1" t="s">
        <v>589</v>
      </c>
      <c r="AG1" t="s">
        <v>593</v>
      </c>
    </row>
    <row r="2" spans="1:33" x14ac:dyDescent="0.3">
      <c r="A2">
        <v>2023</v>
      </c>
      <c r="B2" s="3">
        <v>518741</v>
      </c>
      <c r="C2" s="3">
        <f>B2/8</f>
        <v>64842.625</v>
      </c>
      <c r="D2" s="3">
        <v>65000</v>
      </c>
      <c r="E2" s="7">
        <f>C2/D2</f>
        <v>0.99757884615384618</v>
      </c>
      <c r="F2" s="2">
        <v>12</v>
      </c>
      <c r="G2" s="2">
        <v>5</v>
      </c>
      <c r="H2" s="6">
        <f>F2/(G2+F2)</f>
        <v>0.70588235294117652</v>
      </c>
      <c r="I2" s="6">
        <f>((C2/D2)*(1/(1-H2)))</f>
        <v>3.3917680769230771</v>
      </c>
      <c r="J2" s="3">
        <v>1612876</v>
      </c>
      <c r="K2" s="3">
        <f>J2/81</f>
        <v>19912.04938271605</v>
      </c>
      <c r="L2" s="3">
        <v>41297</v>
      </c>
      <c r="M2" s="7">
        <f>K2/L2</f>
        <v>0.48216697054788604</v>
      </c>
      <c r="N2" s="6">
        <v>78</v>
      </c>
      <c r="O2" s="6">
        <v>84</v>
      </c>
      <c r="P2" s="6">
        <f>N2/(O2+N2)</f>
        <v>0.48148148148148145</v>
      </c>
      <c r="Q2" s="6">
        <f>((K2/L2)*(1/(1-P2)))</f>
        <v>0.9298934431994943</v>
      </c>
      <c r="R2" s="5">
        <v>726378</v>
      </c>
      <c r="S2" s="5">
        <f>R2/41</f>
        <v>17716.536585365855</v>
      </c>
      <c r="T2" s="5">
        <v>20332</v>
      </c>
      <c r="U2" s="7">
        <f>S2/T2</f>
        <v>0.87136221647481094</v>
      </c>
      <c r="V2" s="2">
        <v>14</v>
      </c>
      <c r="W2" s="2">
        <v>68</v>
      </c>
      <c r="X2" s="6">
        <f>V2/(W2+V2)</f>
        <v>0.17073170731707318</v>
      </c>
      <c r="Y2" s="6">
        <f>((S2/T2)*(1/(1-X2)))</f>
        <v>1.0507603198666839</v>
      </c>
      <c r="AA2">
        <f>(U2+M2+E2)/3</f>
        <v>0.78370267772551439</v>
      </c>
      <c r="AB2">
        <f>(X2+P2+H2)/3</f>
        <v>0.45269851391324373</v>
      </c>
      <c r="AC2">
        <f>(Y2+Q2+I2)/3</f>
        <v>1.7908072799964183</v>
      </c>
      <c r="AE2">
        <f>SUM(AC2:AC25)/21</f>
        <v>1.7108145278508637</v>
      </c>
      <c r="AF2">
        <f>SUM(AB2:AB25)/22</f>
        <v>0.46803792222091317</v>
      </c>
      <c r="AG2">
        <f>SUM(AA2:AA25)/22</f>
        <v>0.81728146681494307</v>
      </c>
    </row>
    <row r="3" spans="1:33" x14ac:dyDescent="0.3">
      <c r="A3">
        <v>2022</v>
      </c>
      <c r="B3" s="3">
        <v>570809</v>
      </c>
      <c r="C3" s="3">
        <f>B3/9</f>
        <v>63423.222222222219</v>
      </c>
      <c r="D3" s="3">
        <v>65000</v>
      </c>
      <c r="E3" s="7">
        <f t="shared" ref="E3:E25" si="0">C3/D3</f>
        <v>0.97574188034188025</v>
      </c>
      <c r="F3" s="2">
        <v>9</v>
      </c>
      <c r="G3" s="2">
        <v>8</v>
      </c>
      <c r="H3" s="6">
        <f t="shared" ref="H3:H25" si="1">F3/(G3+F3)</f>
        <v>0.52941176470588236</v>
      </c>
      <c r="I3" s="6">
        <f t="shared" ref="I3:I25" si="2">((C3/D3)*(1/(1-H3)))</f>
        <v>2.0734514957264953</v>
      </c>
      <c r="J3" s="3">
        <v>1575544</v>
      </c>
      <c r="K3" s="3">
        <f t="shared" ref="K3:K25" si="3">J3/81</f>
        <v>19451.160493827159</v>
      </c>
      <c r="L3" s="3">
        <v>41297</v>
      </c>
      <c r="M3" s="7">
        <f t="shared" ref="M3:M25" si="4">K3/L3</f>
        <v>0.47100662260762671</v>
      </c>
      <c r="N3" s="6">
        <v>66</v>
      </c>
      <c r="O3" s="6">
        <v>96</v>
      </c>
      <c r="P3" s="6">
        <f t="shared" ref="P3:P25" si="5">N3/(O3+N3)</f>
        <v>0.40740740740740738</v>
      </c>
      <c r="Q3" s="6">
        <f t="shared" ref="Q3:Q25" si="6">((K3/L3)*(1/(1-P3)))</f>
        <v>0.79482367565037004</v>
      </c>
      <c r="R3" s="5">
        <v>759715</v>
      </c>
      <c r="S3" s="5">
        <f t="shared" ref="S3:S25" si="7">R3/41</f>
        <v>18529.634146341465</v>
      </c>
      <c r="T3" s="5">
        <v>20332</v>
      </c>
      <c r="U3" s="7">
        <f t="shared" ref="U3:U25" si="8">S3/T3</f>
        <v>0.91135324347538194</v>
      </c>
      <c r="V3" s="2">
        <v>17</v>
      </c>
      <c r="W3" s="2">
        <v>65</v>
      </c>
      <c r="X3" s="6">
        <f t="shared" ref="X3:X25" si="9">V3/(W3+V3)</f>
        <v>0.2073170731707317</v>
      </c>
      <c r="Y3" s="6">
        <f t="shared" ref="Y3:Y25" si="10">((S3/T3)*(1/(1-X3)))</f>
        <v>1.1497071686920202</v>
      </c>
      <c r="AA3">
        <f t="shared" ref="AA3:AA25" si="11">(U3+M3+E3)/3</f>
        <v>0.78603391547496282</v>
      </c>
      <c r="AB3">
        <f t="shared" ref="AB3:AB25" si="12">(X3+P3+H3)/3</f>
        <v>0.38137874842800717</v>
      </c>
      <c r="AC3">
        <f t="shared" ref="AC3:AC25" si="13">(Y3+Q3+I3)/3</f>
        <v>1.3393274466896283</v>
      </c>
    </row>
    <row r="4" spans="1:33" x14ac:dyDescent="0.3">
      <c r="A4">
        <v>2021</v>
      </c>
      <c r="B4" s="3">
        <v>412177</v>
      </c>
      <c r="C4" s="3">
        <f>B4/8</f>
        <v>51522.125</v>
      </c>
      <c r="D4" s="3">
        <v>65000</v>
      </c>
      <c r="E4" s="7">
        <f t="shared" si="0"/>
        <v>0.79264807692307693</v>
      </c>
      <c r="F4" s="2">
        <v>3</v>
      </c>
      <c r="G4" s="2">
        <v>13</v>
      </c>
      <c r="H4" s="6">
        <f t="shared" si="1"/>
        <v>0.1875</v>
      </c>
      <c r="I4" s="6">
        <f t="shared" si="2"/>
        <v>0.97556686390532554</v>
      </c>
      <c r="J4" s="3">
        <v>1102621</v>
      </c>
      <c r="K4" s="3">
        <f t="shared" si="3"/>
        <v>13612.604938271605</v>
      </c>
      <c r="L4" s="3">
        <v>41297</v>
      </c>
      <c r="M4" s="7">
        <f t="shared" si="4"/>
        <v>0.32962696898737448</v>
      </c>
      <c r="N4" s="6">
        <v>77</v>
      </c>
      <c r="O4" s="6">
        <v>85</v>
      </c>
      <c r="P4" s="6">
        <f t="shared" si="5"/>
        <v>0.47530864197530864</v>
      </c>
      <c r="Q4" s="6">
        <f t="shared" si="6"/>
        <v>0.62823022324652555</v>
      </c>
      <c r="R4" s="5">
        <v>663556</v>
      </c>
      <c r="S4" s="5">
        <f t="shared" si="7"/>
        <v>16184.292682926829</v>
      </c>
      <c r="T4" s="5">
        <v>20332</v>
      </c>
      <c r="U4" s="7">
        <f t="shared" si="8"/>
        <v>0.7960010172598283</v>
      </c>
      <c r="V4" s="2">
        <v>23</v>
      </c>
      <c r="W4" s="2">
        <v>59</v>
      </c>
      <c r="X4" s="6">
        <f t="shared" si="9"/>
        <v>0.28048780487804881</v>
      </c>
      <c r="Y4" s="6">
        <f t="shared" si="10"/>
        <v>1.1063064985645072</v>
      </c>
      <c r="AA4">
        <f t="shared" si="11"/>
        <v>0.63942535439009329</v>
      </c>
      <c r="AB4">
        <f t="shared" si="12"/>
        <v>0.31443214895111915</v>
      </c>
      <c r="AC4">
        <f t="shared" si="13"/>
        <v>0.90336786190545271</v>
      </c>
    </row>
    <row r="5" spans="1:33" x14ac:dyDescent="0.3">
      <c r="A5">
        <v>2020</v>
      </c>
      <c r="B5" t="s">
        <v>44</v>
      </c>
      <c r="C5" t="s">
        <v>44</v>
      </c>
      <c r="D5" s="3">
        <v>65000</v>
      </c>
      <c r="E5" s="7" t="s">
        <v>44</v>
      </c>
      <c r="F5" s="2">
        <v>5</v>
      </c>
      <c r="G5" s="2">
        <v>11</v>
      </c>
      <c r="H5" s="6">
        <f>F5/(G5+F5)</f>
        <v>0.3125</v>
      </c>
      <c r="I5" s="6" t="s">
        <v>44</v>
      </c>
      <c r="J5" s="2" t="s">
        <v>44</v>
      </c>
      <c r="K5" s="3" t="s">
        <v>44</v>
      </c>
      <c r="L5" s="3">
        <v>41297</v>
      </c>
      <c r="M5" s="7" t="s">
        <v>44</v>
      </c>
      <c r="N5" s="6">
        <v>23</v>
      </c>
      <c r="O5" s="6">
        <v>35</v>
      </c>
      <c r="P5" s="6">
        <f t="shared" si="5"/>
        <v>0.39655172413793105</v>
      </c>
      <c r="Q5" s="6" t="s">
        <v>44</v>
      </c>
      <c r="R5" t="s">
        <v>44</v>
      </c>
      <c r="S5" s="5" t="s">
        <v>44</v>
      </c>
      <c r="T5" s="5">
        <v>20332</v>
      </c>
      <c r="U5" s="7" t="s">
        <v>44</v>
      </c>
      <c r="V5" s="2">
        <v>20</v>
      </c>
      <c r="W5" s="2">
        <v>52</v>
      </c>
      <c r="X5" s="6">
        <f t="shared" si="9"/>
        <v>0.27777777777777779</v>
      </c>
      <c r="Y5" s="6" t="s">
        <v>44</v>
      </c>
      <c r="AA5" t="s">
        <v>44</v>
      </c>
      <c r="AB5">
        <f t="shared" si="12"/>
        <v>0.32894316730523626</v>
      </c>
      <c r="AC5" t="s">
        <v>44</v>
      </c>
    </row>
    <row r="6" spans="1:33" x14ac:dyDescent="0.3">
      <c r="A6">
        <v>2019</v>
      </c>
      <c r="B6" s="3">
        <v>490737</v>
      </c>
      <c r="C6" s="3">
        <f>B6/8</f>
        <v>61342.125</v>
      </c>
      <c r="D6" s="3">
        <v>65000</v>
      </c>
      <c r="E6" s="7">
        <f t="shared" si="0"/>
        <v>0.94372500000000004</v>
      </c>
      <c r="F6" s="2">
        <v>3</v>
      </c>
      <c r="G6" s="2">
        <v>12</v>
      </c>
      <c r="H6" s="6">
        <f t="shared" si="1"/>
        <v>0.2</v>
      </c>
      <c r="I6" s="6">
        <f t="shared" si="2"/>
        <v>1.1796562500000001</v>
      </c>
      <c r="J6" s="3">
        <v>1501430</v>
      </c>
      <c r="K6" s="3">
        <f t="shared" si="3"/>
        <v>18536.172839506173</v>
      </c>
      <c r="L6" s="3">
        <v>41297</v>
      </c>
      <c r="M6" s="7">
        <f t="shared" si="4"/>
        <v>0.44885034843950344</v>
      </c>
      <c r="N6" s="6">
        <v>47</v>
      </c>
      <c r="O6" s="6">
        <v>114</v>
      </c>
      <c r="P6" s="6">
        <f t="shared" si="5"/>
        <v>0.29192546583850931</v>
      </c>
      <c r="Q6" s="6">
        <f t="shared" si="6"/>
        <v>0.63390268507684255</v>
      </c>
      <c r="R6" t="s">
        <v>44</v>
      </c>
      <c r="S6" s="5" t="s">
        <v>44</v>
      </c>
      <c r="T6" s="5">
        <v>20332</v>
      </c>
      <c r="U6" s="7" t="s">
        <v>44</v>
      </c>
      <c r="V6" s="2">
        <v>20</v>
      </c>
      <c r="W6" s="2">
        <v>46</v>
      </c>
      <c r="X6" s="6">
        <f t="shared" si="9"/>
        <v>0.30303030303030304</v>
      </c>
      <c r="Y6" s="6" t="s">
        <v>44</v>
      </c>
      <c r="AA6" t="s">
        <v>44</v>
      </c>
      <c r="AB6">
        <f t="shared" si="12"/>
        <v>0.26498525628960407</v>
      </c>
      <c r="AC6" t="s">
        <v>44</v>
      </c>
    </row>
    <row r="7" spans="1:33" x14ac:dyDescent="0.3">
      <c r="A7">
        <v>2018</v>
      </c>
      <c r="B7" s="3">
        <v>502061</v>
      </c>
      <c r="C7" s="3">
        <f t="shared" ref="C7:C25" si="14">B7/8</f>
        <v>62757.625</v>
      </c>
      <c r="D7" s="3">
        <v>65000</v>
      </c>
      <c r="E7" s="7">
        <f t="shared" si="0"/>
        <v>0.96550192307692306</v>
      </c>
      <c r="F7" s="2">
        <v>6</v>
      </c>
      <c r="G7" s="2">
        <v>10</v>
      </c>
      <c r="H7" s="6">
        <f t="shared" si="1"/>
        <v>0.375</v>
      </c>
      <c r="I7" s="6">
        <f t="shared" si="2"/>
        <v>1.5448030769230769</v>
      </c>
      <c r="J7" s="3">
        <v>1856970</v>
      </c>
      <c r="K7" s="3">
        <f t="shared" si="3"/>
        <v>22925.555555555555</v>
      </c>
      <c r="L7" s="3">
        <v>41681</v>
      </c>
      <c r="M7" s="7">
        <f t="shared" si="4"/>
        <v>0.55002412503432152</v>
      </c>
      <c r="N7" s="6">
        <v>64</v>
      </c>
      <c r="O7" s="6">
        <v>98</v>
      </c>
      <c r="P7" s="6">
        <f t="shared" si="5"/>
        <v>0.39506172839506171</v>
      </c>
      <c r="Q7" s="6">
        <f t="shared" si="6"/>
        <v>0.90922355362816409</v>
      </c>
      <c r="R7" s="5">
        <v>675963</v>
      </c>
      <c r="S7" s="5">
        <f t="shared" si="7"/>
        <v>16486.90243902439</v>
      </c>
      <c r="T7" s="5">
        <v>20332</v>
      </c>
      <c r="U7" s="7">
        <f t="shared" si="8"/>
        <v>0.81088444024318274</v>
      </c>
      <c r="V7" s="2">
        <v>41</v>
      </c>
      <c r="W7" s="2">
        <v>41</v>
      </c>
      <c r="X7" s="6">
        <f t="shared" si="9"/>
        <v>0.5</v>
      </c>
      <c r="Y7" s="6">
        <f t="shared" si="10"/>
        <v>1.6217688804863655</v>
      </c>
      <c r="AA7">
        <f t="shared" si="11"/>
        <v>0.77547016278480907</v>
      </c>
      <c r="AB7">
        <f t="shared" si="12"/>
        <v>0.42335390946502055</v>
      </c>
      <c r="AC7">
        <f t="shared" si="13"/>
        <v>1.3585985036792021</v>
      </c>
    </row>
    <row r="8" spans="1:33" x14ac:dyDescent="0.3">
      <c r="A8">
        <v>2017</v>
      </c>
      <c r="B8" s="3">
        <v>513100</v>
      </c>
      <c r="C8" s="3">
        <f t="shared" si="14"/>
        <v>64137.5</v>
      </c>
      <c r="D8" s="3">
        <v>65000</v>
      </c>
      <c r="E8" s="7">
        <f t="shared" si="0"/>
        <v>0.98673076923076919</v>
      </c>
      <c r="F8" s="2">
        <v>9</v>
      </c>
      <c r="G8" s="2">
        <v>7</v>
      </c>
      <c r="H8" s="6">
        <f t="shared" si="1"/>
        <v>0.5625</v>
      </c>
      <c r="I8" s="6">
        <f t="shared" si="2"/>
        <v>2.2553846153846151</v>
      </c>
      <c r="J8" s="3">
        <v>2321599</v>
      </c>
      <c r="K8" s="3">
        <f t="shared" si="3"/>
        <v>28661.716049382718</v>
      </c>
      <c r="L8" s="3">
        <v>41681</v>
      </c>
      <c r="M8" s="7">
        <f t="shared" si="4"/>
        <v>0.68764463543059706</v>
      </c>
      <c r="N8" s="6">
        <v>64</v>
      </c>
      <c r="O8" s="6">
        <v>98</v>
      </c>
      <c r="P8" s="6">
        <f t="shared" si="5"/>
        <v>0.39506172839506171</v>
      </c>
      <c r="Q8" s="6">
        <f t="shared" si="6"/>
        <v>1.1367186830587419</v>
      </c>
      <c r="R8" s="5">
        <v>713945</v>
      </c>
      <c r="S8" s="5">
        <f t="shared" si="7"/>
        <v>17413.292682926829</v>
      </c>
      <c r="T8" s="5">
        <v>20332</v>
      </c>
      <c r="U8" s="7">
        <f t="shared" si="8"/>
        <v>0.85644760392124875</v>
      </c>
      <c r="V8" s="2">
        <v>39</v>
      </c>
      <c r="W8" s="2">
        <v>43</v>
      </c>
      <c r="X8" s="6">
        <f t="shared" si="9"/>
        <v>0.47560975609756095</v>
      </c>
      <c r="Y8" s="6">
        <f t="shared" si="10"/>
        <v>1.6332256632916835</v>
      </c>
      <c r="AA8">
        <f t="shared" si="11"/>
        <v>0.84360766952753841</v>
      </c>
      <c r="AB8">
        <f t="shared" si="12"/>
        <v>0.47772382816420755</v>
      </c>
      <c r="AC8">
        <f t="shared" si="13"/>
        <v>1.6751096539116801</v>
      </c>
    </row>
    <row r="9" spans="1:33" x14ac:dyDescent="0.3">
      <c r="A9">
        <v>2016</v>
      </c>
      <c r="B9" s="3">
        <v>486342</v>
      </c>
      <c r="C9" s="3">
        <f t="shared" si="14"/>
        <v>60792.75</v>
      </c>
      <c r="D9" s="3">
        <v>65000</v>
      </c>
      <c r="E9" s="7">
        <f t="shared" si="0"/>
        <v>0.93527307692307693</v>
      </c>
      <c r="F9" s="2">
        <v>9</v>
      </c>
      <c r="G9" s="2">
        <v>7</v>
      </c>
      <c r="H9" s="6">
        <f t="shared" si="1"/>
        <v>0.5625</v>
      </c>
      <c r="I9" s="6">
        <f t="shared" si="2"/>
        <v>2.1377670329670329</v>
      </c>
      <c r="J9" s="3">
        <v>2493859</v>
      </c>
      <c r="K9" s="3">
        <f t="shared" si="3"/>
        <v>30788.382716049382</v>
      </c>
      <c r="L9" s="3">
        <v>41297</v>
      </c>
      <c r="M9" s="7">
        <f t="shared" si="4"/>
        <v>0.74553557682275662</v>
      </c>
      <c r="N9" s="6">
        <v>86</v>
      </c>
      <c r="O9" s="6">
        <v>75</v>
      </c>
      <c r="P9" s="6">
        <f t="shared" si="5"/>
        <v>0.53416149068322982</v>
      </c>
      <c r="Q9" s="6">
        <f t="shared" si="6"/>
        <v>1.6004163715795174</v>
      </c>
      <c r="R9" s="5">
        <v>655141</v>
      </c>
      <c r="S9" s="5">
        <f t="shared" si="7"/>
        <v>15979.048780487805</v>
      </c>
      <c r="T9" s="5">
        <v>22076</v>
      </c>
      <c r="U9" s="7">
        <f t="shared" si="8"/>
        <v>0.72381993026308233</v>
      </c>
      <c r="V9" s="2">
        <v>37</v>
      </c>
      <c r="W9" s="2">
        <v>45</v>
      </c>
      <c r="X9" s="6">
        <f t="shared" si="9"/>
        <v>0.45121951219512196</v>
      </c>
      <c r="Y9" s="6">
        <f t="shared" si="10"/>
        <v>1.3189607618127277</v>
      </c>
      <c r="AA9">
        <f t="shared" si="11"/>
        <v>0.80154286133630526</v>
      </c>
      <c r="AB9">
        <f t="shared" si="12"/>
        <v>0.51596033429278398</v>
      </c>
      <c r="AC9">
        <f t="shared" si="13"/>
        <v>1.6857147221197593</v>
      </c>
    </row>
    <row r="10" spans="1:33" x14ac:dyDescent="0.3">
      <c r="A10">
        <v>2015</v>
      </c>
      <c r="B10" s="3">
        <v>490782</v>
      </c>
      <c r="C10" s="3">
        <f t="shared" si="14"/>
        <v>61347.75</v>
      </c>
      <c r="D10" s="3">
        <v>65000</v>
      </c>
      <c r="E10" s="7">
        <f t="shared" si="0"/>
        <v>0.94381153846153842</v>
      </c>
      <c r="F10" s="2">
        <v>7</v>
      </c>
      <c r="G10" s="2">
        <v>9</v>
      </c>
      <c r="H10" s="6">
        <f t="shared" si="1"/>
        <v>0.4375</v>
      </c>
      <c r="I10" s="6">
        <f t="shared" si="2"/>
        <v>1.6778871794871792</v>
      </c>
      <c r="J10" s="3">
        <v>2726048</v>
      </c>
      <c r="K10" s="3">
        <f t="shared" si="3"/>
        <v>33654.91358024691</v>
      </c>
      <c r="L10" s="3">
        <v>41681</v>
      </c>
      <c r="M10" s="7">
        <f t="shared" si="4"/>
        <v>0.80744016650864692</v>
      </c>
      <c r="N10" s="6">
        <v>74</v>
      </c>
      <c r="O10" s="6">
        <v>87</v>
      </c>
      <c r="P10" s="6">
        <f t="shared" si="5"/>
        <v>0.45962732919254656</v>
      </c>
      <c r="Q10" s="6">
        <f t="shared" si="6"/>
        <v>1.4942283541137027</v>
      </c>
      <c r="R10" s="5">
        <v>677138</v>
      </c>
      <c r="S10" s="5">
        <f t="shared" si="7"/>
        <v>16515.560975609755</v>
      </c>
      <c r="T10" s="5">
        <v>22076</v>
      </c>
      <c r="U10" s="7">
        <f t="shared" si="8"/>
        <v>0.74812289253532138</v>
      </c>
      <c r="V10" s="2">
        <v>44</v>
      </c>
      <c r="W10" s="2">
        <v>38</v>
      </c>
      <c r="X10" s="6">
        <f t="shared" si="9"/>
        <v>0.53658536585365857</v>
      </c>
      <c r="Y10" s="6">
        <f t="shared" si="10"/>
        <v>1.614370452313062</v>
      </c>
      <c r="AA10">
        <f t="shared" si="11"/>
        <v>0.83312486583516898</v>
      </c>
      <c r="AB10">
        <f t="shared" si="12"/>
        <v>0.47790423168206836</v>
      </c>
      <c r="AC10">
        <f t="shared" si="13"/>
        <v>1.5954953286379814</v>
      </c>
    </row>
    <row r="11" spans="1:33" x14ac:dyDescent="0.3">
      <c r="A11">
        <v>2014</v>
      </c>
      <c r="B11" s="3">
        <v>504198</v>
      </c>
      <c r="C11" s="3">
        <f t="shared" si="14"/>
        <v>63024.75</v>
      </c>
      <c r="D11" s="3">
        <v>65000</v>
      </c>
      <c r="E11" s="7">
        <f t="shared" si="0"/>
        <v>0.96961153846153847</v>
      </c>
      <c r="F11" s="2">
        <v>11</v>
      </c>
      <c r="G11" s="2">
        <v>5</v>
      </c>
      <c r="H11" s="6">
        <f t="shared" si="1"/>
        <v>0.6875</v>
      </c>
      <c r="I11" s="6">
        <f t="shared" si="2"/>
        <v>3.1027569230769232</v>
      </c>
      <c r="J11" s="3">
        <v>2917209</v>
      </c>
      <c r="K11" s="3">
        <f t="shared" si="3"/>
        <v>36014.925925925927</v>
      </c>
      <c r="L11" s="3">
        <v>41681</v>
      </c>
      <c r="M11" s="7">
        <f t="shared" si="4"/>
        <v>0.86406098524329855</v>
      </c>
      <c r="N11" s="6">
        <v>90</v>
      </c>
      <c r="O11" s="6">
        <v>72</v>
      </c>
      <c r="P11" s="6">
        <f t="shared" si="5"/>
        <v>0.55555555555555558</v>
      </c>
      <c r="Q11" s="6">
        <f t="shared" si="6"/>
        <v>1.9441372167974218</v>
      </c>
      <c r="R11" s="5">
        <v>625917</v>
      </c>
      <c r="S11" s="5">
        <f t="shared" si="7"/>
        <v>15266.268292682927</v>
      </c>
      <c r="T11" s="5">
        <v>22076</v>
      </c>
      <c r="U11" s="7">
        <f t="shared" si="8"/>
        <v>0.69153235607369667</v>
      </c>
      <c r="V11" s="2">
        <v>32</v>
      </c>
      <c r="W11" s="2">
        <v>50</v>
      </c>
      <c r="X11" s="6">
        <f t="shared" si="9"/>
        <v>0.3902439024390244</v>
      </c>
      <c r="Y11" s="6">
        <f t="shared" si="10"/>
        <v>1.1341130639608625</v>
      </c>
      <c r="AA11">
        <f t="shared" si="11"/>
        <v>0.84173495992617786</v>
      </c>
      <c r="AB11">
        <f t="shared" si="12"/>
        <v>0.54443315266486003</v>
      </c>
      <c r="AC11">
        <f t="shared" si="13"/>
        <v>2.0603357346117357</v>
      </c>
    </row>
    <row r="12" spans="1:33" x14ac:dyDescent="0.3">
      <c r="A12">
        <v>2013</v>
      </c>
      <c r="B12" s="3">
        <v>510369</v>
      </c>
      <c r="C12" s="3">
        <f t="shared" si="14"/>
        <v>63796.125</v>
      </c>
      <c r="D12" s="3">
        <v>65000</v>
      </c>
      <c r="E12" s="7">
        <f t="shared" si="0"/>
        <v>0.98147884615384617</v>
      </c>
      <c r="F12" s="2">
        <v>7</v>
      </c>
      <c r="G12" s="2">
        <v>9</v>
      </c>
      <c r="H12" s="6">
        <f t="shared" si="1"/>
        <v>0.4375</v>
      </c>
      <c r="I12" s="6">
        <f t="shared" si="2"/>
        <v>1.744851282051282</v>
      </c>
      <c r="J12" s="3">
        <v>3083397</v>
      </c>
      <c r="K12" s="3">
        <f t="shared" si="3"/>
        <v>38066.629629629628</v>
      </c>
      <c r="L12" s="3">
        <v>41258</v>
      </c>
      <c r="M12" s="7">
        <f t="shared" si="4"/>
        <v>0.92264844708007243</v>
      </c>
      <c r="N12" s="6">
        <v>93</v>
      </c>
      <c r="O12" s="6">
        <v>69</v>
      </c>
      <c r="P12" s="6">
        <f t="shared" si="5"/>
        <v>0.57407407407407407</v>
      </c>
      <c r="Q12" s="6">
        <f t="shared" si="6"/>
        <v>2.1662180931445176</v>
      </c>
      <c r="R12" s="5">
        <v>615238</v>
      </c>
      <c r="S12" s="5">
        <f t="shared" si="7"/>
        <v>15005.804878048781</v>
      </c>
      <c r="T12" s="5">
        <v>22076</v>
      </c>
      <c r="U12" s="7">
        <f t="shared" si="8"/>
        <v>0.67973386836604366</v>
      </c>
      <c r="V12" s="2">
        <v>29</v>
      </c>
      <c r="W12" s="2">
        <v>53</v>
      </c>
      <c r="X12" s="6">
        <f t="shared" si="9"/>
        <v>0.35365853658536583</v>
      </c>
      <c r="Y12" s="6">
        <f t="shared" si="10"/>
        <v>1.0516637208682185</v>
      </c>
      <c r="AA12">
        <f t="shared" si="11"/>
        <v>0.86128705386665416</v>
      </c>
      <c r="AB12">
        <f t="shared" si="12"/>
        <v>0.45507753688647995</v>
      </c>
      <c r="AC12">
        <f t="shared" si="13"/>
        <v>1.6542443653546728</v>
      </c>
    </row>
    <row r="13" spans="1:33" x14ac:dyDescent="0.3">
      <c r="A13">
        <v>2012</v>
      </c>
      <c r="B13" s="3">
        <v>510158</v>
      </c>
      <c r="C13" s="3">
        <f t="shared" si="14"/>
        <v>63769.75</v>
      </c>
      <c r="D13" s="3">
        <v>65000</v>
      </c>
      <c r="E13" s="7">
        <f t="shared" si="0"/>
        <v>0.98107307692307688</v>
      </c>
      <c r="F13" s="2">
        <v>4</v>
      </c>
      <c r="G13" s="2">
        <v>12</v>
      </c>
      <c r="H13" s="6">
        <f t="shared" si="1"/>
        <v>0.25</v>
      </c>
      <c r="I13" s="6">
        <f t="shared" si="2"/>
        <v>1.3080974358974358</v>
      </c>
      <c r="J13" s="3">
        <v>3028033</v>
      </c>
      <c r="K13" s="3">
        <f t="shared" si="3"/>
        <v>37383.123456790127</v>
      </c>
      <c r="L13" s="3">
        <v>41258</v>
      </c>
      <c r="M13" s="7">
        <f t="shared" si="4"/>
        <v>0.90608181338867921</v>
      </c>
      <c r="N13" s="6">
        <v>88</v>
      </c>
      <c r="O13" s="6">
        <v>74</v>
      </c>
      <c r="P13" s="6">
        <f t="shared" si="5"/>
        <v>0.54320987654320985</v>
      </c>
      <c r="Q13" s="6">
        <f t="shared" si="6"/>
        <v>1.9835845103914327</v>
      </c>
      <c r="R13" s="5">
        <v>606094</v>
      </c>
      <c r="S13" s="5">
        <f t="shared" si="7"/>
        <v>14782.780487804877</v>
      </c>
      <c r="T13" s="5">
        <v>22076</v>
      </c>
      <c r="U13" s="7">
        <f t="shared" si="8"/>
        <v>0.66963129587809733</v>
      </c>
      <c r="V13" s="2">
        <v>29</v>
      </c>
      <c r="W13" s="2">
        <v>53</v>
      </c>
      <c r="X13" s="6">
        <f t="shared" si="9"/>
        <v>0.35365853658536583</v>
      </c>
      <c r="Y13" s="6">
        <f t="shared" si="10"/>
        <v>1.0360333256981882</v>
      </c>
      <c r="AA13">
        <f t="shared" si="11"/>
        <v>0.85226206206328448</v>
      </c>
      <c r="AB13">
        <f t="shared" si="12"/>
        <v>0.3822894710428586</v>
      </c>
      <c r="AC13">
        <f t="shared" si="13"/>
        <v>1.4425717573290189</v>
      </c>
    </row>
    <row r="14" spans="1:33" x14ac:dyDescent="0.3">
      <c r="A14">
        <v>2011</v>
      </c>
      <c r="B14" s="3">
        <v>509940</v>
      </c>
      <c r="C14" s="3">
        <f t="shared" si="14"/>
        <v>63742.5</v>
      </c>
      <c r="D14" s="3">
        <v>65000</v>
      </c>
      <c r="E14" s="7">
        <f t="shared" si="0"/>
        <v>0.98065384615384621</v>
      </c>
      <c r="F14" s="2">
        <v>10</v>
      </c>
      <c r="G14" s="2">
        <v>6</v>
      </c>
      <c r="H14" s="6">
        <f t="shared" si="1"/>
        <v>0.625</v>
      </c>
      <c r="I14" s="6">
        <f t="shared" si="2"/>
        <v>2.6150769230769231</v>
      </c>
      <c r="J14" s="3">
        <v>2642045</v>
      </c>
      <c r="K14" s="3">
        <f t="shared" si="3"/>
        <v>32617.839506172841</v>
      </c>
      <c r="L14" s="3">
        <v>41255</v>
      </c>
      <c r="M14" s="7">
        <f t="shared" si="4"/>
        <v>0.79063966806866659</v>
      </c>
      <c r="N14" s="6">
        <v>95</v>
      </c>
      <c r="O14" s="6">
        <v>67</v>
      </c>
      <c r="P14" s="6">
        <f t="shared" si="5"/>
        <v>0.5864197530864198</v>
      </c>
      <c r="Q14" s="6">
        <f t="shared" si="6"/>
        <v>1.9116959138376717</v>
      </c>
      <c r="R14" s="5">
        <v>475638</v>
      </c>
      <c r="S14" s="5">
        <f t="shared" si="7"/>
        <v>11600.926829268292</v>
      </c>
      <c r="T14" s="5">
        <v>22076</v>
      </c>
      <c r="U14" s="7">
        <f t="shared" si="8"/>
        <v>0.52549949398751095</v>
      </c>
      <c r="V14" s="2">
        <v>25</v>
      </c>
      <c r="W14" s="2">
        <v>41</v>
      </c>
      <c r="X14" s="6">
        <f t="shared" si="9"/>
        <v>0.37878787878787878</v>
      </c>
      <c r="Y14" s="6">
        <f t="shared" si="10"/>
        <v>0.845926014711603</v>
      </c>
      <c r="AA14">
        <f t="shared" si="11"/>
        <v>0.76559766940334129</v>
      </c>
      <c r="AB14">
        <f t="shared" si="12"/>
        <v>0.5300692106247662</v>
      </c>
      <c r="AC14">
        <f t="shared" si="13"/>
        <v>1.7908996172087326</v>
      </c>
    </row>
    <row r="15" spans="1:33" x14ac:dyDescent="0.3">
      <c r="A15">
        <v>2010</v>
      </c>
      <c r="B15" s="3">
        <v>450286</v>
      </c>
      <c r="C15" s="3">
        <f t="shared" si="14"/>
        <v>56285.75</v>
      </c>
      <c r="D15" s="3">
        <v>65000</v>
      </c>
      <c r="E15" s="7">
        <f t="shared" si="0"/>
        <v>0.86593461538461536</v>
      </c>
      <c r="F15" s="2">
        <v>6</v>
      </c>
      <c r="G15" s="2">
        <v>10</v>
      </c>
      <c r="H15" s="6">
        <f t="shared" si="1"/>
        <v>0.375</v>
      </c>
      <c r="I15" s="6">
        <f t="shared" si="2"/>
        <v>1.3854953846153846</v>
      </c>
      <c r="J15" s="3">
        <v>2461237</v>
      </c>
      <c r="K15" s="3">
        <f t="shared" si="3"/>
        <v>30385.641975308641</v>
      </c>
      <c r="L15" s="3">
        <v>41255</v>
      </c>
      <c r="M15" s="7">
        <f t="shared" si="4"/>
        <v>0.73653234699572512</v>
      </c>
      <c r="N15" s="6">
        <v>81</v>
      </c>
      <c r="O15" s="6">
        <v>81</v>
      </c>
      <c r="P15" s="6">
        <f t="shared" si="5"/>
        <v>0.5</v>
      </c>
      <c r="Q15" s="6">
        <f t="shared" si="6"/>
        <v>1.4730646939914502</v>
      </c>
      <c r="R15" s="5">
        <v>683080</v>
      </c>
      <c r="S15" s="5">
        <f t="shared" si="7"/>
        <v>16660.487804878048</v>
      </c>
      <c r="T15" s="5">
        <v>22076</v>
      </c>
      <c r="U15" s="7">
        <f t="shared" si="8"/>
        <v>0.75468779692326726</v>
      </c>
      <c r="V15" s="2">
        <v>30</v>
      </c>
      <c r="W15" s="2">
        <v>52</v>
      </c>
      <c r="X15" s="6">
        <f t="shared" si="9"/>
        <v>0.36585365853658536</v>
      </c>
      <c r="Y15" s="6">
        <f t="shared" si="10"/>
        <v>1.1900846028405367</v>
      </c>
      <c r="AA15">
        <f t="shared" si="11"/>
        <v>0.78571825310120269</v>
      </c>
      <c r="AB15">
        <f t="shared" si="12"/>
        <v>0.41361788617886175</v>
      </c>
      <c r="AC15">
        <f t="shared" si="13"/>
        <v>1.3495482271491239</v>
      </c>
    </row>
    <row r="16" spans="1:33" x14ac:dyDescent="0.3">
      <c r="A16">
        <v>2009</v>
      </c>
      <c r="B16" s="3">
        <v>395162</v>
      </c>
      <c r="C16" s="3">
        <f t="shared" si="14"/>
        <v>49395.25</v>
      </c>
      <c r="D16" s="3">
        <v>65000</v>
      </c>
      <c r="E16" s="7">
        <f t="shared" si="0"/>
        <v>0.75992692307692311</v>
      </c>
      <c r="F16" s="2">
        <v>2</v>
      </c>
      <c r="G16" s="2">
        <v>14</v>
      </c>
      <c r="H16" s="6">
        <f t="shared" si="1"/>
        <v>0.125</v>
      </c>
      <c r="I16" s="6">
        <f t="shared" si="2"/>
        <v>0.8684879120879121</v>
      </c>
      <c r="J16" s="3">
        <v>2567165</v>
      </c>
      <c r="K16" s="3">
        <f t="shared" si="3"/>
        <v>31693.395061728395</v>
      </c>
      <c r="L16" s="3">
        <v>41255</v>
      </c>
      <c r="M16" s="7">
        <f t="shared" si="4"/>
        <v>0.76823160978616889</v>
      </c>
      <c r="N16" s="6">
        <v>86</v>
      </c>
      <c r="O16" s="6">
        <v>77</v>
      </c>
      <c r="P16" s="6">
        <f t="shared" si="5"/>
        <v>0.52760736196319014</v>
      </c>
      <c r="Q16" s="6">
        <f t="shared" si="6"/>
        <v>1.6262565246122793</v>
      </c>
      <c r="R16" s="5">
        <v>768826</v>
      </c>
      <c r="S16" s="5">
        <f t="shared" si="7"/>
        <v>18751.853658536584</v>
      </c>
      <c r="T16" s="5">
        <v>22076</v>
      </c>
      <c r="U16" s="7">
        <f t="shared" si="8"/>
        <v>0.84942261544376629</v>
      </c>
      <c r="V16" s="2">
        <v>27</v>
      </c>
      <c r="W16" s="2">
        <v>55</v>
      </c>
      <c r="X16" s="6">
        <f t="shared" si="9"/>
        <v>0.32926829268292684</v>
      </c>
      <c r="Y16" s="6">
        <f t="shared" si="10"/>
        <v>1.266411899388888</v>
      </c>
      <c r="AA16">
        <f t="shared" si="11"/>
        <v>0.79252704943561936</v>
      </c>
      <c r="AB16">
        <f t="shared" si="12"/>
        <v>0.32729188488203897</v>
      </c>
      <c r="AC16">
        <f t="shared" si="13"/>
        <v>1.2537187786963597</v>
      </c>
    </row>
    <row r="17" spans="1:29" x14ac:dyDescent="0.3">
      <c r="A17">
        <v>2008</v>
      </c>
      <c r="B17" s="3">
        <v>435979</v>
      </c>
      <c r="C17" s="3">
        <f t="shared" si="14"/>
        <v>54497.375</v>
      </c>
      <c r="D17" s="3">
        <v>65000</v>
      </c>
      <c r="E17" s="7">
        <f t="shared" si="0"/>
        <v>0.8384211538461539</v>
      </c>
      <c r="F17" s="2">
        <v>0</v>
      </c>
      <c r="G17" s="2">
        <v>16</v>
      </c>
      <c r="H17" s="6">
        <f t="shared" si="1"/>
        <v>0</v>
      </c>
      <c r="I17" s="6">
        <f t="shared" si="2"/>
        <v>0.8384211538461539</v>
      </c>
      <c r="J17" s="3">
        <v>3202645</v>
      </c>
      <c r="K17" s="3">
        <f t="shared" si="3"/>
        <v>39538.827160493827</v>
      </c>
      <c r="L17" s="3">
        <v>41255</v>
      </c>
      <c r="M17" s="7">
        <f t="shared" si="4"/>
        <v>0.95840085227230221</v>
      </c>
      <c r="N17" s="6">
        <v>74</v>
      </c>
      <c r="O17" s="6">
        <v>88</v>
      </c>
      <c r="P17" s="6">
        <f t="shared" si="5"/>
        <v>0.4567901234567901</v>
      </c>
      <c r="Q17" s="6">
        <f t="shared" si="6"/>
        <v>1.764328841683102</v>
      </c>
      <c r="R17" s="5">
        <v>896971</v>
      </c>
      <c r="S17" s="5">
        <f t="shared" si="7"/>
        <v>21877.341463414636</v>
      </c>
      <c r="T17" s="5">
        <v>22076</v>
      </c>
      <c r="U17" s="7">
        <f t="shared" si="8"/>
        <v>0.99100115344331563</v>
      </c>
      <c r="V17" s="2">
        <v>39</v>
      </c>
      <c r="W17" s="2">
        <v>43</v>
      </c>
      <c r="X17" s="6">
        <f t="shared" si="9"/>
        <v>0.47560975609756095</v>
      </c>
      <c r="Y17" s="6">
        <f t="shared" si="10"/>
        <v>1.8898161530779505</v>
      </c>
      <c r="AA17">
        <f t="shared" si="11"/>
        <v>0.92927438652059058</v>
      </c>
      <c r="AB17">
        <f t="shared" si="12"/>
        <v>0.31079995985145037</v>
      </c>
      <c r="AC17">
        <f t="shared" si="13"/>
        <v>1.4975220495357355</v>
      </c>
    </row>
    <row r="18" spans="1:29" x14ac:dyDescent="0.3">
      <c r="A18">
        <v>2007</v>
      </c>
      <c r="B18" s="3">
        <v>490436</v>
      </c>
      <c r="C18" s="3">
        <f t="shared" si="14"/>
        <v>61304.5</v>
      </c>
      <c r="D18" s="3">
        <v>65000</v>
      </c>
      <c r="E18" s="7">
        <f t="shared" si="0"/>
        <v>0.94314615384615386</v>
      </c>
      <c r="F18" s="2">
        <v>7</v>
      </c>
      <c r="G18" s="2">
        <v>9</v>
      </c>
      <c r="H18" s="6">
        <f t="shared" si="1"/>
        <v>0.4375</v>
      </c>
      <c r="I18" s="6">
        <f t="shared" si="2"/>
        <v>1.6767042735042734</v>
      </c>
      <c r="J18" s="3">
        <v>3047133</v>
      </c>
      <c r="K18" s="3">
        <f t="shared" si="3"/>
        <v>37618.925925925927</v>
      </c>
      <c r="L18" s="3">
        <v>41255</v>
      </c>
      <c r="M18" s="7">
        <f t="shared" si="4"/>
        <v>0.9118634329396661</v>
      </c>
      <c r="N18" s="6">
        <v>88</v>
      </c>
      <c r="O18" s="6">
        <v>74</v>
      </c>
      <c r="P18" s="6">
        <f t="shared" si="5"/>
        <v>0.54320987654320985</v>
      </c>
      <c r="Q18" s="6">
        <f t="shared" si="6"/>
        <v>1.9962415694084581</v>
      </c>
      <c r="R18" s="5">
        <v>905116</v>
      </c>
      <c r="S18" s="5">
        <f t="shared" si="7"/>
        <v>22076</v>
      </c>
      <c r="T18" s="5">
        <v>22076</v>
      </c>
      <c r="U18" s="7">
        <f t="shared" si="8"/>
        <v>1</v>
      </c>
      <c r="V18" s="2">
        <v>59</v>
      </c>
      <c r="W18" s="2">
        <v>23</v>
      </c>
      <c r="X18" s="6">
        <f t="shared" si="9"/>
        <v>0.71951219512195119</v>
      </c>
      <c r="Y18" s="6">
        <f t="shared" si="10"/>
        <v>3.5652173913043477</v>
      </c>
      <c r="AA18">
        <f t="shared" si="11"/>
        <v>0.95166986226193995</v>
      </c>
      <c r="AB18">
        <f t="shared" si="12"/>
        <v>0.56674069055505372</v>
      </c>
      <c r="AC18">
        <f t="shared" si="13"/>
        <v>2.4127210780723596</v>
      </c>
    </row>
    <row r="19" spans="1:29" x14ac:dyDescent="0.3">
      <c r="A19">
        <v>2006</v>
      </c>
      <c r="B19" s="3">
        <v>487116</v>
      </c>
      <c r="C19" s="3">
        <f t="shared" si="14"/>
        <v>60889.5</v>
      </c>
      <c r="D19" s="3">
        <v>65000</v>
      </c>
      <c r="E19" s="7">
        <f t="shared" si="0"/>
        <v>0.93676153846153842</v>
      </c>
      <c r="F19" s="2">
        <v>3</v>
      </c>
      <c r="G19" s="2">
        <v>13</v>
      </c>
      <c r="H19" s="6">
        <f t="shared" si="1"/>
        <v>0.1875</v>
      </c>
      <c r="I19" s="6">
        <f t="shared" si="2"/>
        <v>1.1529372781065088</v>
      </c>
      <c r="J19" s="3">
        <v>2595937</v>
      </c>
      <c r="K19" s="3">
        <f t="shared" si="3"/>
        <v>32048.604938271605</v>
      </c>
      <c r="L19" s="3">
        <v>41255</v>
      </c>
      <c r="M19" s="7">
        <f t="shared" si="4"/>
        <v>0.77684171465935292</v>
      </c>
      <c r="N19" s="6">
        <v>95</v>
      </c>
      <c r="O19" s="6">
        <v>67</v>
      </c>
      <c r="P19" s="6">
        <f t="shared" si="5"/>
        <v>0.5864197530864198</v>
      </c>
      <c r="Q19" s="6">
        <f t="shared" si="6"/>
        <v>1.8783336981315699</v>
      </c>
      <c r="R19" s="1">
        <v>905116</v>
      </c>
      <c r="S19" s="5">
        <f t="shared" si="7"/>
        <v>22076</v>
      </c>
      <c r="T19" s="5">
        <v>22076</v>
      </c>
      <c r="U19" s="7">
        <f t="shared" si="8"/>
        <v>1</v>
      </c>
      <c r="V19" s="2">
        <v>53</v>
      </c>
      <c r="W19" s="2">
        <v>29</v>
      </c>
      <c r="X19" s="6">
        <f t="shared" si="9"/>
        <v>0.64634146341463417</v>
      </c>
      <c r="Y19" s="6">
        <f t="shared" si="10"/>
        <v>2.827586206896552</v>
      </c>
      <c r="AA19">
        <f t="shared" si="11"/>
        <v>0.90453441770696374</v>
      </c>
      <c r="AB19">
        <f t="shared" si="12"/>
        <v>0.4734204055003513</v>
      </c>
      <c r="AC19">
        <f t="shared" si="13"/>
        <v>1.9529523943782101</v>
      </c>
    </row>
    <row r="20" spans="1:29" x14ac:dyDescent="0.3">
      <c r="A20">
        <v>2005</v>
      </c>
      <c r="B20" s="3">
        <v>492580</v>
      </c>
      <c r="C20" s="3">
        <f t="shared" si="14"/>
        <v>61572.5</v>
      </c>
      <c r="D20" s="3">
        <v>65000</v>
      </c>
      <c r="E20" s="7">
        <f t="shared" si="0"/>
        <v>0.94726923076923075</v>
      </c>
      <c r="F20" s="2">
        <v>5</v>
      </c>
      <c r="G20" s="2">
        <v>11</v>
      </c>
      <c r="H20" s="6">
        <f t="shared" si="1"/>
        <v>0.3125</v>
      </c>
      <c r="I20" s="6">
        <f t="shared" si="2"/>
        <v>1.3778461538461539</v>
      </c>
      <c r="J20" s="3">
        <v>2024431</v>
      </c>
      <c r="K20" s="3">
        <f t="shared" si="3"/>
        <v>24992.975308641977</v>
      </c>
      <c r="L20" s="3">
        <v>41255</v>
      </c>
      <c r="M20" s="7">
        <f t="shared" si="4"/>
        <v>0.60581687816366447</v>
      </c>
      <c r="N20" s="6">
        <v>71</v>
      </c>
      <c r="O20" s="6">
        <v>91</v>
      </c>
      <c r="P20" s="6">
        <f t="shared" si="5"/>
        <v>0.43827160493827161</v>
      </c>
      <c r="Q20" s="6">
        <f t="shared" si="6"/>
        <v>1.078487189697952</v>
      </c>
      <c r="R20" s="5">
        <v>905116</v>
      </c>
      <c r="S20" s="5">
        <f t="shared" si="7"/>
        <v>22076</v>
      </c>
      <c r="T20" s="5">
        <v>22076</v>
      </c>
      <c r="U20" s="7">
        <f t="shared" si="8"/>
        <v>1</v>
      </c>
      <c r="V20" s="2">
        <v>64</v>
      </c>
      <c r="W20" s="2">
        <v>18</v>
      </c>
      <c r="X20" s="6">
        <f t="shared" si="9"/>
        <v>0.78048780487804881</v>
      </c>
      <c r="Y20" s="6">
        <f t="shared" si="10"/>
        <v>4.5555555555555562</v>
      </c>
      <c r="AA20">
        <f t="shared" si="11"/>
        <v>0.85102870297763167</v>
      </c>
      <c r="AB20">
        <f t="shared" si="12"/>
        <v>0.51041980327210679</v>
      </c>
      <c r="AC20">
        <f t="shared" si="13"/>
        <v>2.3372962996998869</v>
      </c>
    </row>
    <row r="21" spans="1:29" x14ac:dyDescent="0.3">
      <c r="A21">
        <v>2004</v>
      </c>
      <c r="B21" s="3">
        <v>499162</v>
      </c>
      <c r="C21" s="3">
        <f t="shared" si="14"/>
        <v>62395.25</v>
      </c>
      <c r="D21" s="3">
        <v>65000</v>
      </c>
      <c r="E21" s="7">
        <f t="shared" si="0"/>
        <v>0.95992692307692307</v>
      </c>
      <c r="F21" s="2">
        <v>6</v>
      </c>
      <c r="G21" s="2">
        <v>10</v>
      </c>
      <c r="H21" s="6">
        <f t="shared" si="1"/>
        <v>0.375</v>
      </c>
      <c r="I21" s="6">
        <f t="shared" si="2"/>
        <v>1.5358830769230769</v>
      </c>
      <c r="J21" s="3">
        <v>1917004</v>
      </c>
      <c r="K21" s="3">
        <f t="shared" si="3"/>
        <v>23666.716049382718</v>
      </c>
      <c r="L21" s="3">
        <v>40120</v>
      </c>
      <c r="M21" s="7">
        <f t="shared" si="4"/>
        <v>0.58989820661472381</v>
      </c>
      <c r="N21" s="6">
        <v>72</v>
      </c>
      <c r="O21" s="6">
        <v>90</v>
      </c>
      <c r="P21" s="6">
        <f t="shared" si="5"/>
        <v>0.44444444444444442</v>
      </c>
      <c r="Q21" s="6">
        <f t="shared" si="6"/>
        <v>1.0618167719065028</v>
      </c>
      <c r="R21" s="5">
        <v>905116</v>
      </c>
      <c r="S21" s="5">
        <f t="shared" si="7"/>
        <v>22076</v>
      </c>
      <c r="T21" s="5">
        <v>22076</v>
      </c>
      <c r="U21" s="7">
        <f t="shared" si="8"/>
        <v>1</v>
      </c>
      <c r="V21" s="2">
        <v>54</v>
      </c>
      <c r="W21" s="2">
        <v>28</v>
      </c>
      <c r="X21" s="6">
        <f t="shared" si="9"/>
        <v>0.65853658536585369</v>
      </c>
      <c r="Y21" s="6">
        <f t="shared" si="10"/>
        <v>2.9285714285714288</v>
      </c>
      <c r="AA21">
        <f t="shared" si="11"/>
        <v>0.84994170989721562</v>
      </c>
      <c r="AB21">
        <f t="shared" si="12"/>
        <v>0.49266034327009933</v>
      </c>
      <c r="AC21">
        <f t="shared" si="13"/>
        <v>1.8420904258003361</v>
      </c>
    </row>
    <row r="22" spans="1:29" x14ac:dyDescent="0.3">
      <c r="A22">
        <v>2003</v>
      </c>
      <c r="B22" s="3">
        <v>490442</v>
      </c>
      <c r="C22" s="3">
        <f t="shared" si="14"/>
        <v>61305.25</v>
      </c>
      <c r="D22" s="3">
        <v>65000</v>
      </c>
      <c r="E22" s="7">
        <f t="shared" si="0"/>
        <v>0.94315769230769231</v>
      </c>
      <c r="F22" s="2">
        <v>5</v>
      </c>
      <c r="G22" s="2">
        <v>11</v>
      </c>
      <c r="H22" s="6">
        <f t="shared" si="1"/>
        <v>0.3125</v>
      </c>
      <c r="I22" s="6">
        <f t="shared" si="2"/>
        <v>1.3718657342657343</v>
      </c>
      <c r="J22" s="3">
        <v>1368245</v>
      </c>
      <c r="K22" s="3">
        <f t="shared" si="3"/>
        <v>16891.913580246914</v>
      </c>
      <c r="L22" s="3">
        <v>40120</v>
      </c>
      <c r="M22" s="7">
        <f t="shared" si="4"/>
        <v>0.42103473530027202</v>
      </c>
      <c r="N22" s="6">
        <v>43</v>
      </c>
      <c r="O22" s="6">
        <v>119</v>
      </c>
      <c r="P22" s="6">
        <f t="shared" si="5"/>
        <v>0.26543209876543211</v>
      </c>
      <c r="Q22" s="6">
        <f t="shared" si="6"/>
        <v>0.57317333713146279</v>
      </c>
      <c r="R22" s="5">
        <v>872902</v>
      </c>
      <c r="S22" s="5">
        <f t="shared" si="7"/>
        <v>21290.292682926829</v>
      </c>
      <c r="T22" s="5">
        <v>22076</v>
      </c>
      <c r="U22" s="7">
        <f t="shared" si="8"/>
        <v>0.96440898183216295</v>
      </c>
      <c r="V22" s="2">
        <v>54</v>
      </c>
      <c r="W22" s="2">
        <v>28</v>
      </c>
      <c r="X22" s="6">
        <f t="shared" si="9"/>
        <v>0.65853658536585369</v>
      </c>
      <c r="Y22" s="6">
        <f t="shared" si="10"/>
        <v>2.8243405896513347</v>
      </c>
      <c r="AA22">
        <f t="shared" si="11"/>
        <v>0.77620046981337565</v>
      </c>
      <c r="AB22">
        <f t="shared" si="12"/>
        <v>0.4121562280437619</v>
      </c>
      <c r="AC22">
        <f t="shared" si="13"/>
        <v>1.5897932203495106</v>
      </c>
    </row>
    <row r="23" spans="1:29" x14ac:dyDescent="0.3">
      <c r="A23">
        <v>2002</v>
      </c>
      <c r="B23" s="3">
        <v>489742</v>
      </c>
      <c r="C23" s="3">
        <f t="shared" si="14"/>
        <v>61217.75</v>
      </c>
      <c r="D23" s="3">
        <v>65000</v>
      </c>
      <c r="E23" s="7">
        <f t="shared" si="0"/>
        <v>0.94181153846153842</v>
      </c>
      <c r="F23" s="2">
        <v>3</v>
      </c>
      <c r="G23" s="2">
        <v>13</v>
      </c>
      <c r="H23" s="6">
        <f t="shared" si="1"/>
        <v>0.1875</v>
      </c>
      <c r="I23" s="6">
        <f t="shared" si="2"/>
        <v>1.1591526627218935</v>
      </c>
      <c r="J23" s="3">
        <v>1503623</v>
      </c>
      <c r="K23" s="3">
        <f t="shared" si="3"/>
        <v>18563.246913580246</v>
      </c>
      <c r="L23" s="3">
        <v>40120</v>
      </c>
      <c r="M23" s="7">
        <f t="shared" si="4"/>
        <v>0.46269309355882965</v>
      </c>
      <c r="N23" s="6">
        <v>55</v>
      </c>
      <c r="O23" s="6">
        <v>106</v>
      </c>
      <c r="P23" s="6">
        <f t="shared" si="5"/>
        <v>0.34161490683229812</v>
      </c>
      <c r="Q23" s="6">
        <f t="shared" si="6"/>
        <v>0.70276969870727901</v>
      </c>
      <c r="R23" s="5">
        <v>839278</v>
      </c>
      <c r="S23" s="5">
        <f t="shared" si="7"/>
        <v>20470.195121951219</v>
      </c>
      <c r="T23" s="5">
        <v>22076</v>
      </c>
      <c r="U23" s="7">
        <f t="shared" si="8"/>
        <v>0.92726015228987224</v>
      </c>
      <c r="V23" s="2">
        <v>50</v>
      </c>
      <c r="W23" s="2">
        <v>32</v>
      </c>
      <c r="X23" s="6">
        <f t="shared" si="9"/>
        <v>0.6097560975609756</v>
      </c>
      <c r="Y23" s="6">
        <f t="shared" si="10"/>
        <v>2.3761041402427976</v>
      </c>
      <c r="AA23">
        <f t="shared" si="11"/>
        <v>0.77725492810341346</v>
      </c>
      <c r="AB23">
        <f t="shared" si="12"/>
        <v>0.37962366813109122</v>
      </c>
      <c r="AC23">
        <f t="shared" si="13"/>
        <v>1.4126755005573235</v>
      </c>
    </row>
    <row r="24" spans="1:29" x14ac:dyDescent="0.3">
      <c r="A24">
        <v>2001</v>
      </c>
      <c r="B24" s="3">
        <v>601815</v>
      </c>
      <c r="C24" s="3">
        <f t="shared" si="14"/>
        <v>75226.875</v>
      </c>
      <c r="D24" s="3">
        <v>80311</v>
      </c>
      <c r="E24" s="7">
        <f t="shared" si="0"/>
        <v>0.936694537485525</v>
      </c>
      <c r="F24" s="2">
        <v>2</v>
      </c>
      <c r="G24" s="2">
        <v>14</v>
      </c>
      <c r="H24" s="6">
        <f t="shared" si="1"/>
        <v>0.125</v>
      </c>
      <c r="I24" s="6">
        <f t="shared" si="2"/>
        <v>1.0705080428406</v>
      </c>
      <c r="J24" s="3">
        <v>1921305</v>
      </c>
      <c r="K24" s="3">
        <f t="shared" si="3"/>
        <v>23719.814814814814</v>
      </c>
      <c r="L24" s="3">
        <v>40120</v>
      </c>
      <c r="M24" s="7">
        <f t="shared" si="4"/>
        <v>0.59122170525460649</v>
      </c>
      <c r="N24" s="6">
        <v>66</v>
      </c>
      <c r="O24" s="6">
        <v>96</v>
      </c>
      <c r="P24" s="6">
        <f t="shared" si="5"/>
        <v>0.40740740740740738</v>
      </c>
      <c r="Q24" s="6">
        <f t="shared" si="6"/>
        <v>0.99768662761714844</v>
      </c>
      <c r="R24" s="5">
        <v>760807</v>
      </c>
      <c r="S24" s="5">
        <f t="shared" si="7"/>
        <v>18556.268292682926</v>
      </c>
      <c r="T24" s="5">
        <v>22076</v>
      </c>
      <c r="U24" s="7">
        <f t="shared" si="8"/>
        <v>0.84056297756309684</v>
      </c>
      <c r="V24" s="2">
        <v>50</v>
      </c>
      <c r="W24" s="2">
        <v>32</v>
      </c>
      <c r="X24" s="6">
        <f t="shared" si="9"/>
        <v>0.6097560975609756</v>
      </c>
      <c r="Y24" s="6">
        <f t="shared" si="10"/>
        <v>2.1539426300054356</v>
      </c>
      <c r="AA24">
        <f t="shared" si="11"/>
        <v>0.78949307343440944</v>
      </c>
      <c r="AB24">
        <f t="shared" si="12"/>
        <v>0.38072116832279429</v>
      </c>
      <c r="AC24">
        <f t="shared" si="13"/>
        <v>1.4073791001543947</v>
      </c>
    </row>
    <row r="25" spans="1:29" x14ac:dyDescent="0.3">
      <c r="A25">
        <v>2000</v>
      </c>
      <c r="B25" s="3">
        <v>607076</v>
      </c>
      <c r="C25" s="3">
        <f t="shared" si="14"/>
        <v>75884.5</v>
      </c>
      <c r="D25" s="3">
        <v>80311</v>
      </c>
      <c r="E25" s="7">
        <f t="shared" si="0"/>
        <v>0.9448830172703615</v>
      </c>
      <c r="F25" s="2">
        <v>9</v>
      </c>
      <c r="G25" s="2">
        <v>7</v>
      </c>
      <c r="H25" s="6">
        <f t="shared" si="1"/>
        <v>0.5625</v>
      </c>
      <c r="I25" s="6">
        <f t="shared" si="2"/>
        <v>2.1597326109036832</v>
      </c>
      <c r="J25" s="3">
        <v>2438617</v>
      </c>
      <c r="K25" s="3">
        <f t="shared" si="3"/>
        <v>30106.382716049382</v>
      </c>
      <c r="L25" s="3">
        <v>40120</v>
      </c>
      <c r="M25" s="7">
        <f t="shared" si="4"/>
        <v>0.75040834287261671</v>
      </c>
      <c r="N25" s="6">
        <v>79</v>
      </c>
      <c r="O25" s="6">
        <v>83</v>
      </c>
      <c r="P25" s="6">
        <f t="shared" si="5"/>
        <v>0.48765432098765432</v>
      </c>
      <c r="Q25" s="6">
        <f t="shared" si="6"/>
        <v>1.4646524282573963</v>
      </c>
      <c r="R25" s="5">
        <v>607323</v>
      </c>
      <c r="S25" s="5">
        <f t="shared" si="7"/>
        <v>14812.756097560976</v>
      </c>
      <c r="T25" s="5">
        <v>22076</v>
      </c>
      <c r="U25" s="7">
        <f t="shared" si="8"/>
        <v>0.67098913288462469</v>
      </c>
      <c r="V25" s="2">
        <v>32</v>
      </c>
      <c r="W25" s="2">
        <v>50</v>
      </c>
      <c r="X25" s="6">
        <f t="shared" si="9"/>
        <v>0.3902439024390244</v>
      </c>
      <c r="Y25" s="6">
        <f t="shared" si="10"/>
        <v>1.1004221779307846</v>
      </c>
      <c r="AA25">
        <f t="shared" si="11"/>
        <v>0.78876016434253426</v>
      </c>
      <c r="AB25">
        <f t="shared" si="12"/>
        <v>0.48013274114222626</v>
      </c>
      <c r="AC25">
        <f t="shared" si="13"/>
        <v>1.5749357390306213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11D4-C3D5-4F31-ACD9-3760D61D272E}">
  <dimension ref="A1:Y25"/>
  <sheetViews>
    <sheetView topLeftCell="M1" workbookViewId="0">
      <selection activeCell="Y2" sqref="Y2"/>
    </sheetView>
  </sheetViews>
  <sheetFormatPr defaultRowHeight="14.4" x14ac:dyDescent="0.3"/>
  <cols>
    <col min="2" max="2" width="18" bestFit="1" customWidth="1"/>
    <col min="3" max="3" width="21.109375" bestFit="1" customWidth="1"/>
    <col min="4" max="4" width="22.6640625" bestFit="1" customWidth="1"/>
    <col min="5" max="5" width="22.6640625" customWidth="1"/>
    <col min="6" max="6" width="12.5546875" bestFit="1" customWidth="1"/>
    <col min="7" max="7" width="14.33203125" bestFit="1" customWidth="1"/>
    <col min="8" max="9" width="14.33203125" customWidth="1"/>
    <col min="10" max="10" width="16.88671875" bestFit="1" customWidth="1"/>
    <col min="11" max="11" width="20.109375" bestFit="1" customWidth="1"/>
    <col min="12" max="12" width="20" bestFit="1" customWidth="1"/>
    <col min="13" max="13" width="20" customWidth="1"/>
    <col min="14" max="14" width="11.5546875" bestFit="1" customWidth="1"/>
    <col min="15" max="15" width="13.33203125" bestFit="1" customWidth="1"/>
    <col min="16" max="16" width="13.33203125" customWidth="1"/>
    <col min="17" max="17" width="11.109375" bestFit="1" customWidth="1"/>
    <col min="19" max="19" width="15.5546875" bestFit="1" customWidth="1"/>
    <col min="20" max="20" width="20.44140625" bestFit="1" customWidth="1"/>
    <col min="21" max="21" width="11" bestFit="1" customWidth="1"/>
    <col min="23" max="23" width="14.33203125" bestFit="1" customWidth="1"/>
    <col min="24" max="24" width="17.33203125" bestFit="1" customWidth="1"/>
    <col min="25" max="25" width="21.6640625" bestFit="1" customWidth="1"/>
  </cols>
  <sheetData>
    <row r="1" spans="1:25" x14ac:dyDescent="0.3">
      <c r="A1" t="s">
        <v>98</v>
      </c>
      <c r="B1" t="s">
        <v>550</v>
      </c>
      <c r="C1" t="s">
        <v>378</v>
      </c>
      <c r="D1" t="s">
        <v>319</v>
      </c>
      <c r="E1" t="s">
        <v>590</v>
      </c>
      <c r="F1" t="s">
        <v>187</v>
      </c>
      <c r="G1" t="s">
        <v>188</v>
      </c>
      <c r="H1" t="s">
        <v>264</v>
      </c>
      <c r="I1" t="s">
        <v>421</v>
      </c>
      <c r="J1" t="s">
        <v>551</v>
      </c>
      <c r="K1" t="s">
        <v>379</v>
      </c>
      <c r="L1" t="s">
        <v>320</v>
      </c>
      <c r="M1" t="s">
        <v>590</v>
      </c>
      <c r="N1" t="s">
        <v>189</v>
      </c>
      <c r="O1" t="s">
        <v>190</v>
      </c>
      <c r="P1" t="s">
        <v>265</v>
      </c>
      <c r="Q1" t="s">
        <v>422</v>
      </c>
      <c r="S1" t="s">
        <v>591</v>
      </c>
      <c r="T1" t="s">
        <v>552</v>
      </c>
      <c r="U1" t="s">
        <v>471</v>
      </c>
      <c r="W1" t="s">
        <v>553</v>
      </c>
      <c r="X1" t="s">
        <v>589</v>
      </c>
      <c r="Y1" t="s">
        <v>593</v>
      </c>
    </row>
    <row r="2" spans="1:25" x14ac:dyDescent="0.3">
      <c r="A2">
        <v>2023</v>
      </c>
      <c r="B2" s="3">
        <v>3021904</v>
      </c>
      <c r="C2" s="3">
        <f>B2/81</f>
        <v>37307.456790123455</v>
      </c>
      <c r="D2" s="3">
        <v>41500</v>
      </c>
      <c r="E2" s="7">
        <f>C2/D2</f>
        <v>0.89897486241261337</v>
      </c>
      <c r="F2" s="6">
        <v>89</v>
      </c>
      <c r="G2" s="6">
        <v>73</v>
      </c>
      <c r="H2" s="6">
        <f>F2/(G2+F2)</f>
        <v>0.54938271604938271</v>
      </c>
      <c r="I2" s="6">
        <f>((C2/D2)*(1/(1-H2)))</f>
        <v>1.9949853111074434</v>
      </c>
      <c r="J2" s="5">
        <v>800129</v>
      </c>
      <c r="K2" s="5">
        <f>J2/41</f>
        <v>19515.341463414636</v>
      </c>
      <c r="L2" s="5">
        <v>20511</v>
      </c>
      <c r="M2" s="7">
        <f>K2/L2</f>
        <v>0.95145733818022693</v>
      </c>
      <c r="N2" s="2">
        <v>25</v>
      </c>
      <c r="O2" s="2">
        <v>57</v>
      </c>
      <c r="P2" s="6">
        <f>N2/(O2+N2)</f>
        <v>0.3048780487804878</v>
      </c>
      <c r="Q2" s="6">
        <f>((K2/L2)*(1/(1-P2)))</f>
        <v>1.3687631882592739</v>
      </c>
      <c r="S2">
        <f>(M2+E2)/2</f>
        <v>0.9252161002964201</v>
      </c>
      <c r="T2">
        <f>(P2+H2)/2</f>
        <v>0.42713038241493528</v>
      </c>
      <c r="U2">
        <f>(Q2+I2)/2</f>
        <v>1.6818742496833585</v>
      </c>
      <c r="W2">
        <f>SUM(U2:U25)/21</f>
        <v>1.6230534729565576</v>
      </c>
      <c r="X2">
        <f>SUM(T2:T25)/22</f>
        <v>0.54564307873941853</v>
      </c>
      <c r="Y2">
        <f>SUM(S2:S25)/22</f>
        <v>0.73346418333536645</v>
      </c>
    </row>
    <row r="3" spans="1:25" x14ac:dyDescent="0.3">
      <c r="A3">
        <v>2022</v>
      </c>
      <c r="B3" s="3">
        <v>2653830</v>
      </c>
      <c r="C3" s="3">
        <f t="shared" ref="C3:C25" si="0">B3/81</f>
        <v>32763.333333333332</v>
      </c>
      <c r="D3" s="3">
        <v>49282</v>
      </c>
      <c r="E3" s="7">
        <f t="shared" ref="E3:E25" si="1">C3/D3</f>
        <v>0.66481338690258784</v>
      </c>
      <c r="F3" s="6">
        <v>92</v>
      </c>
      <c r="G3" s="6">
        <v>70</v>
      </c>
      <c r="H3" s="6">
        <f t="shared" ref="H3:H25" si="2">F3/(G3+F3)</f>
        <v>0.5679012345679012</v>
      </c>
      <c r="I3" s="6">
        <f t="shared" ref="I3:I25" si="3">((C3/D3)*(1/(1-H3)))</f>
        <v>1.5385681239745603</v>
      </c>
      <c r="J3" s="5">
        <v>811261</v>
      </c>
      <c r="K3" s="5">
        <f t="shared" ref="K3:K25" si="4">J3/41</f>
        <v>19786.853658536584</v>
      </c>
      <c r="L3" s="5">
        <v>20511</v>
      </c>
      <c r="M3" s="7">
        <f t="shared" ref="M3:M25" si="5">K3/L3</f>
        <v>0.96469473251116877</v>
      </c>
      <c r="N3" s="2">
        <v>41</v>
      </c>
      <c r="O3" s="2">
        <v>41</v>
      </c>
      <c r="P3" s="6">
        <f t="shared" ref="P3:P25" si="6">N3/(O3+N3)</f>
        <v>0.5</v>
      </c>
      <c r="Q3" s="6">
        <f t="shared" ref="Q3:Q25" si="7">((K3/L3)*(1/(1-P3)))</f>
        <v>1.9293894650223375</v>
      </c>
      <c r="S3">
        <f t="shared" ref="S3:S25" si="8">(M3+E3)/2</f>
        <v>0.81475405970687831</v>
      </c>
      <c r="T3">
        <f t="shared" ref="T3:T25" si="9">(P3+H3)/2</f>
        <v>0.53395061728395055</v>
      </c>
      <c r="U3">
        <f t="shared" ref="U3:U25" si="10">(Q3+I3)/2</f>
        <v>1.7339787944984488</v>
      </c>
    </row>
    <row r="4" spans="1:25" x14ac:dyDescent="0.3">
      <c r="A4">
        <v>2021</v>
      </c>
      <c r="B4" s="3">
        <v>805901</v>
      </c>
      <c r="C4" s="3">
        <f t="shared" si="0"/>
        <v>9949.3950617283954</v>
      </c>
      <c r="D4" s="3">
        <v>49282</v>
      </c>
      <c r="E4" s="7">
        <f t="shared" si="1"/>
        <v>0.20188699853350911</v>
      </c>
      <c r="F4" s="6">
        <v>91</v>
      </c>
      <c r="G4" s="6">
        <v>71</v>
      </c>
      <c r="H4" s="6">
        <f t="shared" si="2"/>
        <v>0.56172839506172845</v>
      </c>
      <c r="I4" s="6">
        <f t="shared" si="3"/>
        <v>0.46064357411871093</v>
      </c>
      <c r="J4" s="1">
        <v>773793</v>
      </c>
      <c r="K4" s="5">
        <f t="shared" si="4"/>
        <v>18873</v>
      </c>
      <c r="L4" s="5">
        <v>20511</v>
      </c>
      <c r="M4" s="7">
        <f t="shared" si="5"/>
        <v>0.92014041246160594</v>
      </c>
      <c r="N4" s="2">
        <v>48</v>
      </c>
      <c r="O4" s="2">
        <v>34</v>
      </c>
      <c r="P4" s="6">
        <f t="shared" si="6"/>
        <v>0.58536585365853655</v>
      </c>
      <c r="Q4" s="6">
        <f t="shared" si="7"/>
        <v>2.219162171230932</v>
      </c>
      <c r="S4">
        <f t="shared" si="8"/>
        <v>0.56101370549755747</v>
      </c>
      <c r="T4">
        <f t="shared" si="9"/>
        <v>0.57354712436013244</v>
      </c>
      <c r="U4">
        <f t="shared" si="10"/>
        <v>1.3399028726748214</v>
      </c>
    </row>
    <row r="5" spans="1:25" x14ac:dyDescent="0.3">
      <c r="A5">
        <v>2020</v>
      </c>
      <c r="B5" s="2" t="s">
        <v>44</v>
      </c>
      <c r="C5" s="3" t="s">
        <v>44</v>
      </c>
      <c r="D5" s="3">
        <v>49282</v>
      </c>
      <c r="E5" s="7" t="s">
        <v>44</v>
      </c>
      <c r="F5" s="6">
        <v>32</v>
      </c>
      <c r="G5" s="6">
        <v>28</v>
      </c>
      <c r="H5" s="6">
        <f t="shared" si="2"/>
        <v>0.53333333333333333</v>
      </c>
      <c r="I5" s="6" t="s">
        <v>44</v>
      </c>
      <c r="J5" t="s">
        <v>44</v>
      </c>
      <c r="K5" s="5" t="s">
        <v>44</v>
      </c>
      <c r="L5" s="5">
        <v>20511</v>
      </c>
      <c r="M5" s="7" t="s">
        <v>44</v>
      </c>
      <c r="N5" s="2">
        <v>27</v>
      </c>
      <c r="O5" s="2">
        <v>45</v>
      </c>
      <c r="P5" s="6">
        <f t="shared" si="6"/>
        <v>0.375</v>
      </c>
      <c r="Q5" s="6" t="s">
        <v>44</v>
      </c>
      <c r="S5" t="s">
        <v>44</v>
      </c>
      <c r="T5">
        <f t="shared" si="9"/>
        <v>0.45416666666666666</v>
      </c>
      <c r="U5" t="s">
        <v>44</v>
      </c>
    </row>
    <row r="6" spans="1:25" x14ac:dyDescent="0.3">
      <c r="A6">
        <v>2019</v>
      </c>
      <c r="B6" s="3">
        <v>1750144</v>
      </c>
      <c r="C6" s="3">
        <f t="shared" si="0"/>
        <v>21606.716049382718</v>
      </c>
      <c r="D6" s="3">
        <v>49282</v>
      </c>
      <c r="E6" s="7">
        <f t="shared" si="1"/>
        <v>0.43843017834874232</v>
      </c>
      <c r="F6" s="6">
        <v>67</v>
      </c>
      <c r="G6" s="6">
        <v>95</v>
      </c>
      <c r="H6" s="6">
        <f t="shared" si="2"/>
        <v>0.41358024691358025</v>
      </c>
      <c r="I6" s="6">
        <f t="shared" si="3"/>
        <v>0.74763883044732904</v>
      </c>
      <c r="J6" t="s">
        <v>44</v>
      </c>
      <c r="K6" s="5" t="s">
        <v>44</v>
      </c>
      <c r="L6" s="5">
        <v>20511</v>
      </c>
      <c r="M6" s="7" t="s">
        <v>44</v>
      </c>
      <c r="N6" s="2">
        <v>53</v>
      </c>
      <c r="O6" s="2">
        <v>19</v>
      </c>
      <c r="P6" s="6">
        <f t="shared" si="6"/>
        <v>0.73611111111111116</v>
      </c>
      <c r="Q6" s="6" t="s">
        <v>44</v>
      </c>
      <c r="S6" t="s">
        <v>44</v>
      </c>
      <c r="T6">
        <f t="shared" si="9"/>
        <v>0.57484567901234573</v>
      </c>
      <c r="U6" t="s">
        <v>44</v>
      </c>
    </row>
    <row r="7" spans="1:25" x14ac:dyDescent="0.3">
      <c r="A7">
        <v>2018</v>
      </c>
      <c r="B7" s="3">
        <v>2325281</v>
      </c>
      <c r="C7" s="3">
        <f t="shared" si="0"/>
        <v>28707.172839506173</v>
      </c>
      <c r="D7" s="3">
        <v>49282</v>
      </c>
      <c r="E7" s="7">
        <f t="shared" si="1"/>
        <v>0.58250827562814356</v>
      </c>
      <c r="F7" s="6">
        <v>73</v>
      </c>
      <c r="G7" s="6">
        <v>89</v>
      </c>
      <c r="H7" s="6">
        <f t="shared" si="2"/>
        <v>0.45061728395061729</v>
      </c>
      <c r="I7" s="6">
        <f t="shared" si="3"/>
        <v>1.0602959623793176</v>
      </c>
      <c r="J7" s="5">
        <v>812822</v>
      </c>
      <c r="K7" s="5">
        <f t="shared" si="4"/>
        <v>19824.926829268294</v>
      </c>
      <c r="L7" s="5">
        <v>20511</v>
      </c>
      <c r="M7" s="7">
        <f t="shared" si="5"/>
        <v>0.96655096432491316</v>
      </c>
      <c r="N7" s="2">
        <v>58</v>
      </c>
      <c r="O7" s="2">
        <v>24</v>
      </c>
      <c r="P7" s="6">
        <f t="shared" si="6"/>
        <v>0.70731707317073167</v>
      </c>
      <c r="Q7" s="6">
        <f t="shared" si="7"/>
        <v>3.3023824614434529</v>
      </c>
      <c r="S7">
        <f t="shared" si="8"/>
        <v>0.77452961997652836</v>
      </c>
      <c r="T7">
        <f t="shared" si="9"/>
        <v>0.57896717856067448</v>
      </c>
      <c r="U7">
        <f t="shared" si="10"/>
        <v>2.1813392119113852</v>
      </c>
    </row>
    <row r="8" spans="1:25" x14ac:dyDescent="0.3">
      <c r="A8">
        <v>2017</v>
      </c>
      <c r="B8" s="3">
        <v>3203886</v>
      </c>
      <c r="C8" s="3">
        <f t="shared" si="0"/>
        <v>39554.148148148146</v>
      </c>
      <c r="D8" s="3">
        <v>49282</v>
      </c>
      <c r="E8" s="7">
        <f t="shared" si="1"/>
        <v>0.80260841987232956</v>
      </c>
      <c r="F8" s="6">
        <v>76</v>
      </c>
      <c r="G8" s="6">
        <v>86</v>
      </c>
      <c r="H8" s="6">
        <f t="shared" si="2"/>
        <v>0.46913580246913578</v>
      </c>
      <c r="I8" s="6">
        <f t="shared" si="3"/>
        <v>1.5118902792943882</v>
      </c>
      <c r="J8" s="5">
        <v>813431</v>
      </c>
      <c r="K8" s="5">
        <f t="shared" si="4"/>
        <v>19839.780487804877</v>
      </c>
      <c r="L8" s="5">
        <v>20511</v>
      </c>
      <c r="M8" s="7">
        <f t="shared" si="5"/>
        <v>0.96727514444955764</v>
      </c>
      <c r="N8" s="2">
        <v>59</v>
      </c>
      <c r="O8" s="2">
        <v>23</v>
      </c>
      <c r="P8" s="6">
        <f t="shared" si="6"/>
        <v>0.71951219512195119</v>
      </c>
      <c r="Q8" s="6">
        <f t="shared" si="7"/>
        <v>3.4485461671679878</v>
      </c>
      <c r="S8">
        <f t="shared" si="8"/>
        <v>0.88494178216094355</v>
      </c>
      <c r="T8">
        <f t="shared" si="9"/>
        <v>0.59432399879554354</v>
      </c>
      <c r="U8">
        <f t="shared" si="10"/>
        <v>2.480218223231188</v>
      </c>
    </row>
    <row r="9" spans="1:25" x14ac:dyDescent="0.3">
      <c r="A9">
        <v>2016</v>
      </c>
      <c r="B9" s="3">
        <v>3392099</v>
      </c>
      <c r="C9" s="3">
        <f t="shared" si="0"/>
        <v>41877.765432098764</v>
      </c>
      <c r="D9" s="3">
        <v>49282</v>
      </c>
      <c r="E9" s="7">
        <f t="shared" si="1"/>
        <v>0.84975783109652137</v>
      </c>
      <c r="F9" s="6">
        <v>89</v>
      </c>
      <c r="G9" s="6">
        <v>73</v>
      </c>
      <c r="H9" s="6">
        <f t="shared" si="2"/>
        <v>0.54938271604938271</v>
      </c>
      <c r="I9" s="6">
        <f t="shared" si="3"/>
        <v>1.8857639539402256</v>
      </c>
      <c r="J9" s="5">
        <v>813050</v>
      </c>
      <c r="K9" s="5">
        <f t="shared" si="4"/>
        <v>19830.487804878048</v>
      </c>
      <c r="L9" s="5">
        <v>20511</v>
      </c>
      <c r="M9" s="7">
        <f t="shared" si="5"/>
        <v>0.96682208594793273</v>
      </c>
      <c r="N9" s="2">
        <v>51</v>
      </c>
      <c r="O9" s="2">
        <v>31</v>
      </c>
      <c r="P9" s="6">
        <f t="shared" si="6"/>
        <v>0.62195121951219512</v>
      </c>
      <c r="Q9" s="6">
        <f t="shared" si="7"/>
        <v>2.5574003563784027</v>
      </c>
      <c r="S9">
        <f t="shared" si="8"/>
        <v>0.90828995852222705</v>
      </c>
      <c r="T9">
        <f t="shared" si="9"/>
        <v>0.58566696778078886</v>
      </c>
      <c r="U9">
        <f t="shared" si="10"/>
        <v>2.221582155159314</v>
      </c>
    </row>
    <row r="10" spans="1:25" x14ac:dyDescent="0.3">
      <c r="A10">
        <v>2015</v>
      </c>
      <c r="B10" s="3">
        <v>2794891</v>
      </c>
      <c r="C10" s="3">
        <f t="shared" si="0"/>
        <v>34504.827160493827</v>
      </c>
      <c r="D10" s="3">
        <v>49282</v>
      </c>
      <c r="E10" s="7">
        <f t="shared" si="1"/>
        <v>0.70015070736767637</v>
      </c>
      <c r="F10" s="6">
        <v>93</v>
      </c>
      <c r="G10" s="6">
        <v>69</v>
      </c>
      <c r="H10" s="6">
        <f t="shared" si="2"/>
        <v>0.57407407407407407</v>
      </c>
      <c r="I10" s="6">
        <f t="shared" si="3"/>
        <v>1.6438320955588921</v>
      </c>
      <c r="J10" s="5">
        <v>812863</v>
      </c>
      <c r="K10" s="5">
        <f t="shared" si="4"/>
        <v>19825.926829268294</v>
      </c>
      <c r="L10" s="5">
        <v>20511</v>
      </c>
      <c r="M10" s="7">
        <f t="shared" si="5"/>
        <v>0.96659971865185967</v>
      </c>
      <c r="N10" s="2">
        <v>56</v>
      </c>
      <c r="O10" s="2">
        <v>26</v>
      </c>
      <c r="P10" s="6">
        <f t="shared" si="6"/>
        <v>0.68292682926829273</v>
      </c>
      <c r="Q10" s="6">
        <f t="shared" si="7"/>
        <v>3.0485068049789423</v>
      </c>
      <c r="S10">
        <f t="shared" si="8"/>
        <v>0.83337521300976802</v>
      </c>
      <c r="T10">
        <f t="shared" si="9"/>
        <v>0.6285004516711834</v>
      </c>
      <c r="U10">
        <f t="shared" si="10"/>
        <v>2.346169450268917</v>
      </c>
    </row>
    <row r="11" spans="1:25" x14ac:dyDescent="0.3">
      <c r="A11">
        <v>2014</v>
      </c>
      <c r="B11" s="3">
        <v>2375525</v>
      </c>
      <c r="C11" s="3">
        <f t="shared" si="0"/>
        <v>29327.469135802468</v>
      </c>
      <c r="D11" s="3">
        <v>49282</v>
      </c>
      <c r="E11" s="7">
        <f t="shared" si="1"/>
        <v>0.5950949461426579</v>
      </c>
      <c r="F11" s="6">
        <v>83</v>
      </c>
      <c r="G11" s="6">
        <v>79</v>
      </c>
      <c r="H11" s="6">
        <f t="shared" si="2"/>
        <v>0.51234567901234573</v>
      </c>
      <c r="I11" s="6">
        <f t="shared" si="3"/>
        <v>1.2203212819634253</v>
      </c>
      <c r="J11" s="5">
        <v>809824</v>
      </c>
      <c r="K11" s="5">
        <f t="shared" si="4"/>
        <v>19751.804878048781</v>
      </c>
      <c r="L11" s="5">
        <v>20511</v>
      </c>
      <c r="M11" s="7">
        <f t="shared" si="5"/>
        <v>0.96298595280818977</v>
      </c>
      <c r="N11" s="2">
        <v>49</v>
      </c>
      <c r="O11" s="2">
        <v>33</v>
      </c>
      <c r="P11" s="6">
        <f t="shared" si="6"/>
        <v>0.59756097560975607</v>
      </c>
      <c r="Q11" s="6">
        <f t="shared" si="7"/>
        <v>2.3928741857658049</v>
      </c>
      <c r="S11">
        <f t="shared" si="8"/>
        <v>0.77904044947542384</v>
      </c>
      <c r="T11">
        <f t="shared" si="9"/>
        <v>0.55495332731105096</v>
      </c>
      <c r="U11">
        <f t="shared" si="10"/>
        <v>1.8065977338646151</v>
      </c>
    </row>
    <row r="12" spans="1:25" x14ac:dyDescent="0.3">
      <c r="A12">
        <v>2013</v>
      </c>
      <c r="B12" s="3">
        <v>2536562</v>
      </c>
      <c r="C12" s="3">
        <f t="shared" si="0"/>
        <v>31315.580246913582</v>
      </c>
      <c r="D12" s="3">
        <v>49282</v>
      </c>
      <c r="E12" s="7">
        <f t="shared" si="1"/>
        <v>0.6354364726860432</v>
      </c>
      <c r="F12" s="6">
        <v>74</v>
      </c>
      <c r="G12" s="6">
        <v>88</v>
      </c>
      <c r="H12" s="6">
        <f t="shared" si="2"/>
        <v>0.4567901234567901</v>
      </c>
      <c r="I12" s="6">
        <f t="shared" si="3"/>
        <v>1.1697807792629433</v>
      </c>
      <c r="J12" s="5">
        <v>748339</v>
      </c>
      <c r="K12" s="5">
        <f t="shared" si="4"/>
        <v>18252.170731707316</v>
      </c>
      <c r="L12" s="5">
        <v>20511</v>
      </c>
      <c r="M12" s="7">
        <f t="shared" si="5"/>
        <v>0.88987229933729783</v>
      </c>
      <c r="N12" s="2">
        <v>48</v>
      </c>
      <c r="O12" s="2">
        <v>34</v>
      </c>
      <c r="P12" s="6">
        <f t="shared" si="6"/>
        <v>0.58536585365853655</v>
      </c>
      <c r="Q12" s="6">
        <f t="shared" si="7"/>
        <v>2.1461626042840711</v>
      </c>
      <c r="S12">
        <f t="shared" si="8"/>
        <v>0.76265438601167057</v>
      </c>
      <c r="T12">
        <f t="shared" si="9"/>
        <v>0.5210779885576633</v>
      </c>
      <c r="U12">
        <f t="shared" si="10"/>
        <v>1.6579716917735072</v>
      </c>
    </row>
    <row r="13" spans="1:25" x14ac:dyDescent="0.3">
      <c r="A13">
        <v>2012</v>
      </c>
      <c r="B13" s="3">
        <v>2099663</v>
      </c>
      <c r="C13" s="3">
        <f t="shared" si="0"/>
        <v>25921.765432098764</v>
      </c>
      <c r="D13" s="3">
        <v>49260</v>
      </c>
      <c r="E13" s="7">
        <f t="shared" si="1"/>
        <v>0.52622341518673899</v>
      </c>
      <c r="F13" s="6">
        <v>73</v>
      </c>
      <c r="G13" s="6">
        <v>89</v>
      </c>
      <c r="H13" s="6">
        <f t="shared" si="2"/>
        <v>0.45061728395061729</v>
      </c>
      <c r="I13" s="6">
        <f t="shared" si="3"/>
        <v>0.95784486809271596</v>
      </c>
      <c r="J13" s="5">
        <v>743936</v>
      </c>
      <c r="K13" s="5">
        <f t="shared" si="4"/>
        <v>18144.780487804877</v>
      </c>
      <c r="L13" s="5">
        <v>20511</v>
      </c>
      <c r="M13" s="7">
        <f t="shared" si="5"/>
        <v>0.8846365602752122</v>
      </c>
      <c r="N13" s="2">
        <v>34</v>
      </c>
      <c r="O13" s="2">
        <v>48</v>
      </c>
      <c r="P13" s="6">
        <f t="shared" si="6"/>
        <v>0.41463414634146339</v>
      </c>
      <c r="Q13" s="6">
        <f t="shared" si="7"/>
        <v>1.5112541238034873</v>
      </c>
      <c r="S13">
        <f t="shared" si="8"/>
        <v>0.70542998773097554</v>
      </c>
      <c r="T13">
        <f t="shared" si="9"/>
        <v>0.43262571514604031</v>
      </c>
      <c r="U13">
        <f t="shared" si="10"/>
        <v>1.2345494959481016</v>
      </c>
    </row>
    <row r="14" spans="1:25" x14ac:dyDescent="0.3">
      <c r="A14">
        <v>2011</v>
      </c>
      <c r="B14" s="3">
        <v>1818103</v>
      </c>
      <c r="C14" s="3">
        <f t="shared" si="0"/>
        <v>22445.716049382718</v>
      </c>
      <c r="D14" s="3">
        <v>49260</v>
      </c>
      <c r="E14" s="7">
        <f t="shared" si="1"/>
        <v>0.45565806027979533</v>
      </c>
      <c r="F14" s="6">
        <v>81</v>
      </c>
      <c r="G14" s="6">
        <v>81</v>
      </c>
      <c r="H14" s="6">
        <f t="shared" si="2"/>
        <v>0.5</v>
      </c>
      <c r="I14" s="6">
        <f t="shared" si="3"/>
        <v>0.91131612055959066</v>
      </c>
      <c r="J14" s="5">
        <v>555584</v>
      </c>
      <c r="K14" s="5">
        <f t="shared" si="4"/>
        <v>13550.829268292682</v>
      </c>
      <c r="L14" s="5">
        <v>20511</v>
      </c>
      <c r="M14" s="7">
        <f t="shared" si="5"/>
        <v>0.66066156054276648</v>
      </c>
      <c r="N14" s="2">
        <v>23</v>
      </c>
      <c r="O14" s="2">
        <v>43</v>
      </c>
      <c r="P14" s="6">
        <f t="shared" si="6"/>
        <v>0.34848484848484851</v>
      </c>
      <c r="Q14" s="6">
        <f t="shared" si="7"/>
        <v>1.0140386743214556</v>
      </c>
      <c r="S14">
        <f t="shared" si="8"/>
        <v>0.55815981041128093</v>
      </c>
      <c r="T14">
        <f t="shared" si="9"/>
        <v>0.42424242424242425</v>
      </c>
      <c r="U14">
        <f t="shared" si="10"/>
        <v>0.96267739744052316</v>
      </c>
    </row>
    <row r="15" spans="1:25" x14ac:dyDescent="0.3">
      <c r="A15">
        <v>2010</v>
      </c>
      <c r="B15" s="3">
        <v>1495482</v>
      </c>
      <c r="C15" s="3">
        <f t="shared" si="0"/>
        <v>18462.740740740741</v>
      </c>
      <c r="D15" s="3">
        <v>49539</v>
      </c>
      <c r="E15" s="7">
        <f t="shared" si="1"/>
        <v>0.37269102607522842</v>
      </c>
      <c r="F15" s="6">
        <v>85</v>
      </c>
      <c r="G15" s="6">
        <v>77</v>
      </c>
      <c r="H15" s="6">
        <f t="shared" si="2"/>
        <v>0.52469135802469136</v>
      </c>
      <c r="I15" s="6">
        <f t="shared" si="3"/>
        <v>0.78410319771671433</v>
      </c>
      <c r="J15" s="5">
        <v>679208</v>
      </c>
      <c r="K15" s="5">
        <f t="shared" si="4"/>
        <v>16566.048780487807</v>
      </c>
      <c r="L15" s="5">
        <v>20511</v>
      </c>
      <c r="M15" s="7">
        <f t="shared" si="5"/>
        <v>0.80766655845584356</v>
      </c>
      <c r="N15" s="2">
        <v>22</v>
      </c>
      <c r="O15" s="2">
        <v>60</v>
      </c>
      <c r="P15" s="6">
        <f t="shared" si="6"/>
        <v>0.26829268292682928</v>
      </c>
      <c r="Q15" s="6">
        <f t="shared" si="7"/>
        <v>1.1038109632229862</v>
      </c>
      <c r="S15">
        <f t="shared" si="8"/>
        <v>0.59017879226553593</v>
      </c>
      <c r="T15">
        <f t="shared" si="9"/>
        <v>0.39649202047576032</v>
      </c>
      <c r="U15">
        <f t="shared" si="10"/>
        <v>0.94395708046985027</v>
      </c>
    </row>
    <row r="16" spans="1:25" x14ac:dyDescent="0.3">
      <c r="A16">
        <v>2009</v>
      </c>
      <c r="B16" s="3">
        <v>1876129</v>
      </c>
      <c r="C16" s="3">
        <f t="shared" si="0"/>
        <v>23162.086419753086</v>
      </c>
      <c r="D16" s="3">
        <v>49539</v>
      </c>
      <c r="E16" s="7">
        <f t="shared" si="1"/>
        <v>0.46755256302616294</v>
      </c>
      <c r="F16" s="6">
        <v>75</v>
      </c>
      <c r="G16" s="6">
        <v>87</v>
      </c>
      <c r="H16" s="6">
        <f t="shared" si="2"/>
        <v>0.46296296296296297</v>
      </c>
      <c r="I16" s="6">
        <f t="shared" si="3"/>
        <v>0.87061511735906205</v>
      </c>
      <c r="J16" s="5">
        <v>733784</v>
      </c>
      <c r="K16" s="5">
        <f t="shared" si="4"/>
        <v>17897.170731707316</v>
      </c>
      <c r="L16" s="5">
        <v>20511</v>
      </c>
      <c r="M16" s="7">
        <f t="shared" si="5"/>
        <v>0.87256451327128448</v>
      </c>
      <c r="N16" s="2">
        <v>40</v>
      </c>
      <c r="O16" s="2">
        <v>42</v>
      </c>
      <c r="P16" s="6">
        <f t="shared" si="6"/>
        <v>0.48780487804878048</v>
      </c>
      <c r="Q16" s="6">
        <f t="shared" si="7"/>
        <v>1.7035783354344125</v>
      </c>
      <c r="S16">
        <f t="shared" si="8"/>
        <v>0.67005853814872374</v>
      </c>
      <c r="T16">
        <f t="shared" si="9"/>
        <v>0.47538392050587175</v>
      </c>
      <c r="U16">
        <f t="shared" si="10"/>
        <v>1.2870967263967372</v>
      </c>
    </row>
    <row r="17" spans="1:21" x14ac:dyDescent="0.3">
      <c r="A17">
        <v>2008</v>
      </c>
      <c r="B17" s="3">
        <v>2399786</v>
      </c>
      <c r="C17" s="3">
        <f t="shared" si="0"/>
        <v>29626.987654320987</v>
      </c>
      <c r="D17" s="3">
        <v>49539</v>
      </c>
      <c r="E17" s="7">
        <f t="shared" si="1"/>
        <v>0.5980538092073111</v>
      </c>
      <c r="F17" s="6">
        <v>86</v>
      </c>
      <c r="G17" s="6">
        <v>76</v>
      </c>
      <c r="H17" s="6">
        <f t="shared" si="2"/>
        <v>0.53086419753086422</v>
      </c>
      <c r="I17" s="6">
        <f t="shared" si="3"/>
        <v>1.2747989090997949</v>
      </c>
      <c r="J17" s="5">
        <v>769707</v>
      </c>
      <c r="K17" s="5">
        <f t="shared" si="4"/>
        <v>18773.341463414636</v>
      </c>
      <c r="L17" s="5">
        <v>20511</v>
      </c>
      <c r="M17" s="7">
        <f t="shared" si="5"/>
        <v>0.91528162758591169</v>
      </c>
      <c r="N17" s="2">
        <v>33</v>
      </c>
      <c r="O17" s="2">
        <v>49</v>
      </c>
      <c r="P17" s="6">
        <f t="shared" si="6"/>
        <v>0.40243902439024393</v>
      </c>
      <c r="Q17" s="6">
        <f t="shared" si="7"/>
        <v>1.5316957849396891</v>
      </c>
      <c r="S17">
        <f t="shared" si="8"/>
        <v>0.7566677183966114</v>
      </c>
      <c r="T17">
        <f t="shared" si="9"/>
        <v>0.46665161096055408</v>
      </c>
      <c r="U17">
        <f t="shared" si="10"/>
        <v>1.403247347019742</v>
      </c>
    </row>
    <row r="18" spans="1:21" x14ac:dyDescent="0.3">
      <c r="A18">
        <v>2007</v>
      </c>
      <c r="B18" s="3">
        <v>2360644</v>
      </c>
      <c r="C18" s="3">
        <f t="shared" si="0"/>
        <v>29143.753086419754</v>
      </c>
      <c r="D18" s="3">
        <v>48900</v>
      </c>
      <c r="E18" s="7">
        <f t="shared" si="1"/>
        <v>0.59598677068343053</v>
      </c>
      <c r="F18" s="6">
        <v>83</v>
      </c>
      <c r="G18" s="6">
        <v>79</v>
      </c>
      <c r="H18" s="6">
        <f t="shared" si="2"/>
        <v>0.51234567901234573</v>
      </c>
      <c r="I18" s="6">
        <f t="shared" si="3"/>
        <v>1.2221500867179209</v>
      </c>
      <c r="J18" s="5">
        <v>796835</v>
      </c>
      <c r="K18" s="5">
        <f t="shared" si="4"/>
        <v>19435</v>
      </c>
      <c r="L18" s="5">
        <v>20511</v>
      </c>
      <c r="M18" s="7">
        <f t="shared" si="5"/>
        <v>0.94754034420554822</v>
      </c>
      <c r="N18" s="2">
        <v>41</v>
      </c>
      <c r="O18" s="2">
        <v>41</v>
      </c>
      <c r="P18" s="6">
        <f t="shared" si="6"/>
        <v>0.5</v>
      </c>
      <c r="Q18" s="6">
        <f t="shared" si="7"/>
        <v>1.8950806884110964</v>
      </c>
      <c r="S18">
        <f t="shared" si="8"/>
        <v>0.77176355744448943</v>
      </c>
      <c r="T18">
        <f t="shared" si="9"/>
        <v>0.50617283950617287</v>
      </c>
      <c r="U18">
        <f t="shared" si="10"/>
        <v>1.5586153875645086</v>
      </c>
    </row>
    <row r="19" spans="1:21" x14ac:dyDescent="0.3">
      <c r="A19">
        <v>2006</v>
      </c>
      <c r="B19" s="3">
        <v>2302212</v>
      </c>
      <c r="C19" s="3">
        <f t="shared" si="0"/>
        <v>28422.370370370369</v>
      </c>
      <c r="D19" s="3">
        <v>50598</v>
      </c>
      <c r="E19" s="7">
        <f t="shared" si="1"/>
        <v>0.56172912704791433</v>
      </c>
      <c r="F19" s="6">
        <v>87</v>
      </c>
      <c r="G19" s="6">
        <v>75</v>
      </c>
      <c r="H19" s="6">
        <f t="shared" si="2"/>
        <v>0.53703703703703709</v>
      </c>
      <c r="I19" s="6">
        <f t="shared" si="3"/>
        <v>1.2133349144234951</v>
      </c>
      <c r="J19" s="1">
        <v>748603</v>
      </c>
      <c r="K19" s="5">
        <f t="shared" si="4"/>
        <v>18258.609756097561</v>
      </c>
      <c r="L19" s="5">
        <v>20511</v>
      </c>
      <c r="M19" s="7">
        <f t="shared" si="5"/>
        <v>0.89018622963763649</v>
      </c>
      <c r="N19" s="2">
        <v>47</v>
      </c>
      <c r="O19" s="2">
        <v>35</v>
      </c>
      <c r="P19" s="6">
        <f t="shared" si="6"/>
        <v>0.57317073170731703</v>
      </c>
      <c r="Q19" s="6">
        <f t="shared" si="7"/>
        <v>2.0855791665796053</v>
      </c>
      <c r="S19">
        <f t="shared" si="8"/>
        <v>0.72595767834277547</v>
      </c>
      <c r="T19">
        <f t="shared" si="9"/>
        <v>0.55510388437217706</v>
      </c>
      <c r="U19">
        <f t="shared" si="10"/>
        <v>1.6494570405015501</v>
      </c>
    </row>
    <row r="20" spans="1:21" x14ac:dyDescent="0.3">
      <c r="A20">
        <v>2005</v>
      </c>
      <c r="B20" s="3">
        <v>2014995</v>
      </c>
      <c r="C20" s="3">
        <f t="shared" si="0"/>
        <v>24876.481481481482</v>
      </c>
      <c r="D20" s="3">
        <v>50598</v>
      </c>
      <c r="E20" s="7">
        <f t="shared" si="1"/>
        <v>0.491649501590606</v>
      </c>
      <c r="F20" s="6">
        <v>80</v>
      </c>
      <c r="G20" s="6">
        <v>82</v>
      </c>
      <c r="H20" s="6">
        <f t="shared" si="2"/>
        <v>0.49382716049382713</v>
      </c>
      <c r="I20" s="6">
        <f t="shared" si="3"/>
        <v>0.97130755192290452</v>
      </c>
      <c r="J20" s="5">
        <v>699332</v>
      </c>
      <c r="K20" s="5">
        <f t="shared" si="4"/>
        <v>17056.878048780487</v>
      </c>
      <c r="L20" s="5">
        <v>20511</v>
      </c>
      <c r="M20" s="7">
        <f t="shared" si="5"/>
        <v>0.83159660907710431</v>
      </c>
      <c r="N20" s="2">
        <v>27</v>
      </c>
      <c r="O20" s="2">
        <v>55</v>
      </c>
      <c r="P20" s="6">
        <f t="shared" si="6"/>
        <v>0.32926829268292684</v>
      </c>
      <c r="Q20" s="6">
        <f t="shared" si="7"/>
        <v>1.2398349444422283</v>
      </c>
      <c r="S20">
        <f t="shared" si="8"/>
        <v>0.66162305533385513</v>
      </c>
      <c r="T20">
        <f t="shared" si="9"/>
        <v>0.41154772658837702</v>
      </c>
      <c r="U20">
        <f t="shared" si="10"/>
        <v>1.1055712481825664</v>
      </c>
    </row>
    <row r="21" spans="1:21" x14ac:dyDescent="0.3">
      <c r="A21">
        <v>2004</v>
      </c>
      <c r="B21" s="3">
        <v>1900041</v>
      </c>
      <c r="C21" s="3">
        <f t="shared" si="0"/>
        <v>23457.296296296296</v>
      </c>
      <c r="D21" s="3">
        <v>50516</v>
      </c>
      <c r="E21" s="7">
        <f t="shared" si="1"/>
        <v>0.46435379476396182</v>
      </c>
      <c r="F21" s="6">
        <v>67</v>
      </c>
      <c r="G21" s="6">
        <v>94</v>
      </c>
      <c r="H21" s="6">
        <f t="shared" si="2"/>
        <v>0.41614906832298137</v>
      </c>
      <c r="I21" s="6">
        <f t="shared" si="3"/>
        <v>0.79532937188295594</v>
      </c>
      <c r="J21" s="5">
        <v>703388</v>
      </c>
      <c r="K21" s="5">
        <f t="shared" si="4"/>
        <v>17155.804878048781</v>
      </c>
      <c r="L21" s="5">
        <v>20511</v>
      </c>
      <c r="M21" s="7">
        <f t="shared" si="5"/>
        <v>0.83641972005503296</v>
      </c>
      <c r="N21" s="2">
        <v>33</v>
      </c>
      <c r="O21" s="2">
        <v>49</v>
      </c>
      <c r="P21" s="6">
        <f t="shared" si="6"/>
        <v>0.40243902439024393</v>
      </c>
      <c r="Q21" s="6">
        <f t="shared" si="7"/>
        <v>1.39972279682679</v>
      </c>
      <c r="S21">
        <f t="shared" si="8"/>
        <v>0.65038675740949736</v>
      </c>
      <c r="T21">
        <f t="shared" si="9"/>
        <v>0.40929404635661265</v>
      </c>
      <c r="U21">
        <f t="shared" si="10"/>
        <v>1.0975260843548731</v>
      </c>
    </row>
    <row r="22" spans="1:21" x14ac:dyDescent="0.3">
      <c r="A22">
        <v>2003</v>
      </c>
      <c r="B22" s="3">
        <v>1799458</v>
      </c>
      <c r="C22" s="3">
        <f t="shared" si="0"/>
        <v>22215.530864197532</v>
      </c>
      <c r="D22" s="3">
        <v>50516</v>
      </c>
      <c r="E22" s="7">
        <f t="shared" si="1"/>
        <v>0.43977216850497924</v>
      </c>
      <c r="F22" s="6">
        <v>86</v>
      </c>
      <c r="G22" s="6">
        <v>76</v>
      </c>
      <c r="H22" s="6">
        <f t="shared" si="2"/>
        <v>0.53086419753086422</v>
      </c>
      <c r="I22" s="6">
        <f t="shared" si="3"/>
        <v>0.93740909602377165</v>
      </c>
      <c r="J22" s="5">
        <v>750608</v>
      </c>
      <c r="K22" s="5">
        <f t="shared" si="4"/>
        <v>18307.512195121952</v>
      </c>
      <c r="L22" s="5">
        <v>20511</v>
      </c>
      <c r="M22" s="7">
        <f t="shared" si="5"/>
        <v>0.89257043513831369</v>
      </c>
      <c r="N22" s="2">
        <v>33</v>
      </c>
      <c r="O22" s="2">
        <v>49</v>
      </c>
      <c r="P22" s="6">
        <f t="shared" si="6"/>
        <v>0.40243902439024393</v>
      </c>
      <c r="Q22" s="6">
        <f t="shared" si="7"/>
        <v>1.4936892996192188</v>
      </c>
      <c r="S22">
        <f t="shared" si="8"/>
        <v>0.66617130182164641</v>
      </c>
      <c r="T22">
        <f t="shared" si="9"/>
        <v>0.46665161096055408</v>
      </c>
      <c r="U22">
        <f t="shared" si="10"/>
        <v>1.2155491978214952</v>
      </c>
    </row>
    <row r="23" spans="1:21" x14ac:dyDescent="0.3">
      <c r="A23">
        <v>2002</v>
      </c>
      <c r="B23" s="3">
        <v>1637900</v>
      </c>
      <c r="C23" s="3">
        <f t="shared" si="0"/>
        <v>20220.987654320987</v>
      </c>
      <c r="D23" s="3">
        <v>45100</v>
      </c>
      <c r="E23" s="7">
        <f t="shared" si="1"/>
        <v>0.44835892803372474</v>
      </c>
      <c r="F23" s="6">
        <v>78</v>
      </c>
      <c r="G23" s="6">
        <v>84</v>
      </c>
      <c r="H23" s="6">
        <f t="shared" si="2"/>
        <v>0.48148148148148145</v>
      </c>
      <c r="I23" s="6">
        <f t="shared" si="3"/>
        <v>0.86469221835075472</v>
      </c>
      <c r="J23" s="5">
        <v>777507</v>
      </c>
      <c r="K23" s="5">
        <f t="shared" si="4"/>
        <v>18963.585365853658</v>
      </c>
      <c r="L23" s="5">
        <v>20511</v>
      </c>
      <c r="M23" s="7">
        <f t="shared" si="5"/>
        <v>0.92455684100500501</v>
      </c>
      <c r="N23" s="2">
        <v>24</v>
      </c>
      <c r="O23" s="2">
        <v>58</v>
      </c>
      <c r="P23" s="6">
        <f t="shared" si="6"/>
        <v>0.29268292682926828</v>
      </c>
      <c r="Q23" s="6">
        <f t="shared" si="7"/>
        <v>1.3071320855588004</v>
      </c>
      <c r="S23">
        <f t="shared" si="8"/>
        <v>0.68645788451936485</v>
      </c>
      <c r="T23">
        <f t="shared" si="9"/>
        <v>0.38708220415537486</v>
      </c>
      <c r="U23">
        <f t="shared" si="10"/>
        <v>1.0859121519547776</v>
      </c>
    </row>
    <row r="24" spans="1:21" x14ac:dyDescent="0.3">
      <c r="A24">
        <v>2001</v>
      </c>
      <c r="B24" s="3">
        <v>1915438</v>
      </c>
      <c r="C24" s="3">
        <f t="shared" si="0"/>
        <v>23647.382716049382</v>
      </c>
      <c r="D24" s="3">
        <v>45100</v>
      </c>
      <c r="E24" s="7">
        <f t="shared" si="1"/>
        <v>0.52433221099887761</v>
      </c>
      <c r="F24" s="6">
        <v>80</v>
      </c>
      <c r="G24" s="6">
        <v>82</v>
      </c>
      <c r="H24" s="6">
        <f t="shared" si="2"/>
        <v>0.49382716049382713</v>
      </c>
      <c r="I24" s="6">
        <f t="shared" si="3"/>
        <v>1.0358758314855874</v>
      </c>
      <c r="J24" s="5">
        <v>811135</v>
      </c>
      <c r="K24" s="5">
        <f t="shared" si="4"/>
        <v>19783.780487804877</v>
      </c>
      <c r="L24" s="5">
        <v>20511</v>
      </c>
      <c r="M24" s="7">
        <f t="shared" si="5"/>
        <v>0.96454490214055277</v>
      </c>
      <c r="N24" s="2">
        <v>42</v>
      </c>
      <c r="O24" s="2">
        <v>40</v>
      </c>
      <c r="P24" s="6">
        <f t="shared" si="6"/>
        <v>0.51219512195121952</v>
      </c>
      <c r="Q24" s="6">
        <f t="shared" si="7"/>
        <v>1.9773170493881334</v>
      </c>
      <c r="S24">
        <f t="shared" si="8"/>
        <v>0.74443855656971514</v>
      </c>
      <c r="T24">
        <f t="shared" si="9"/>
        <v>0.50301114122252333</v>
      </c>
      <c r="U24">
        <f t="shared" si="10"/>
        <v>1.5065964404368604</v>
      </c>
    </row>
    <row r="25" spans="1:21" x14ac:dyDescent="0.3">
      <c r="A25">
        <v>2000</v>
      </c>
      <c r="B25" s="3">
        <v>1705712</v>
      </c>
      <c r="C25" s="3">
        <f t="shared" si="0"/>
        <v>21058.172839506173</v>
      </c>
      <c r="D25" s="3">
        <v>45100</v>
      </c>
      <c r="E25" s="7">
        <f t="shared" si="1"/>
        <v>0.46692179245024773</v>
      </c>
      <c r="F25" s="6">
        <v>83</v>
      </c>
      <c r="G25" s="6">
        <v>79</v>
      </c>
      <c r="H25" s="6">
        <f t="shared" si="2"/>
        <v>0.51234567901234573</v>
      </c>
      <c r="I25" s="6">
        <f t="shared" si="3"/>
        <v>0.95748519464481197</v>
      </c>
      <c r="J25" s="5">
        <v>793256</v>
      </c>
      <c r="K25" s="5">
        <f t="shared" si="4"/>
        <v>19347.707317073171</v>
      </c>
      <c r="L25" s="5">
        <v>20511</v>
      </c>
      <c r="M25" s="7">
        <f t="shared" si="5"/>
        <v>0.943284448202095</v>
      </c>
      <c r="N25" s="2">
        <v>47</v>
      </c>
      <c r="O25" s="2">
        <v>35</v>
      </c>
      <c r="P25" s="6">
        <f t="shared" si="6"/>
        <v>0.57317073170731703</v>
      </c>
      <c r="Q25" s="6">
        <f t="shared" si="7"/>
        <v>2.2099807072163364</v>
      </c>
      <c r="S25">
        <f t="shared" si="8"/>
        <v>0.7051031203261714</v>
      </c>
      <c r="T25">
        <f t="shared" si="9"/>
        <v>0.54275820535983144</v>
      </c>
      <c r="U25">
        <f t="shared" si="10"/>
        <v>1.5837329509305742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53C4-B8E5-4B8C-A15C-0DD374BA68C1}">
  <dimension ref="A1:B21"/>
  <sheetViews>
    <sheetView workbookViewId="0">
      <selection activeCell="F9" sqref="F9"/>
    </sheetView>
  </sheetViews>
  <sheetFormatPr defaultRowHeight="14.4" x14ac:dyDescent="0.3"/>
  <cols>
    <col min="1" max="1" width="19.88671875" bestFit="1" customWidth="1"/>
  </cols>
  <sheetData>
    <row r="1" spans="1:2" x14ac:dyDescent="0.3">
      <c r="A1" t="s">
        <v>0</v>
      </c>
      <c r="B1" t="s">
        <v>398</v>
      </c>
    </row>
    <row r="2" spans="1:2" x14ac:dyDescent="0.3">
      <c r="A2" t="s">
        <v>5</v>
      </c>
      <c r="B2">
        <v>3.1406181993062994</v>
      </c>
    </row>
    <row r="3" spans="1:2" x14ac:dyDescent="0.3">
      <c r="A3" t="s">
        <v>474</v>
      </c>
      <c r="B3">
        <v>2.4073328346362395</v>
      </c>
    </row>
    <row r="4" spans="1:2" x14ac:dyDescent="0.3">
      <c r="A4" t="s">
        <v>20</v>
      </c>
      <c r="B4">
        <v>2.3497751070347292</v>
      </c>
    </row>
    <row r="5" spans="1:2" x14ac:dyDescent="0.3">
      <c r="A5" t="s">
        <v>6</v>
      </c>
      <c r="B5">
        <v>2.1965525794340213</v>
      </c>
    </row>
    <row r="6" spans="1:2" x14ac:dyDescent="0.3">
      <c r="A6" t="s">
        <v>9</v>
      </c>
      <c r="B6">
        <v>2.1507495117446527</v>
      </c>
    </row>
    <row r="7" spans="1:2" x14ac:dyDescent="0.3">
      <c r="A7" t="s">
        <v>2</v>
      </c>
      <c r="B7">
        <v>2.1045477359056313</v>
      </c>
    </row>
    <row r="8" spans="1:2" x14ac:dyDescent="0.3">
      <c r="A8" t="s">
        <v>11</v>
      </c>
      <c r="B8">
        <v>2.0674435019779458</v>
      </c>
    </row>
    <row r="9" spans="1:2" x14ac:dyDescent="0.3">
      <c r="A9" t="s">
        <v>16</v>
      </c>
      <c r="B9">
        <v>2.0078327065836765</v>
      </c>
    </row>
    <row r="10" spans="1:2" x14ac:dyDescent="0.3">
      <c r="A10" t="s">
        <v>14</v>
      </c>
      <c r="B10">
        <v>1.9988781493864667</v>
      </c>
    </row>
    <row r="11" spans="1:2" x14ac:dyDescent="0.3">
      <c r="A11" t="s">
        <v>4</v>
      </c>
      <c r="B11">
        <v>1.9246653205121185</v>
      </c>
    </row>
    <row r="12" spans="1:2" x14ac:dyDescent="0.3">
      <c r="A12" t="s">
        <v>15</v>
      </c>
      <c r="B12">
        <v>1.8897921854827409</v>
      </c>
    </row>
    <row r="13" spans="1:2" x14ac:dyDescent="0.3">
      <c r="A13" t="s">
        <v>1</v>
      </c>
      <c r="B13">
        <v>1.8725831238003092</v>
      </c>
    </row>
    <row r="14" spans="1:2" x14ac:dyDescent="0.3">
      <c r="A14" t="s">
        <v>10</v>
      </c>
      <c r="B14">
        <v>1.8388012276379861</v>
      </c>
    </row>
    <row r="15" spans="1:2" x14ac:dyDescent="0.3">
      <c r="A15" t="s">
        <v>8</v>
      </c>
      <c r="B15">
        <v>1.8376274679459879</v>
      </c>
    </row>
    <row r="16" spans="1:2" x14ac:dyDescent="0.3">
      <c r="A16" t="s">
        <v>17</v>
      </c>
      <c r="B16">
        <v>1.7904024673039696</v>
      </c>
    </row>
    <row r="17" spans="1:2" x14ac:dyDescent="0.3">
      <c r="A17" t="s">
        <v>19</v>
      </c>
      <c r="B17">
        <v>1.7528006089693169</v>
      </c>
    </row>
    <row r="18" spans="1:2" x14ac:dyDescent="0.3">
      <c r="A18" t="s">
        <v>12</v>
      </c>
      <c r="B18">
        <v>1.7108145278508637</v>
      </c>
    </row>
    <row r="19" spans="1:2" x14ac:dyDescent="0.3">
      <c r="A19" t="s">
        <v>13</v>
      </c>
      <c r="B19">
        <v>1.6230534729565576</v>
      </c>
    </row>
    <row r="20" spans="1:2" x14ac:dyDescent="0.3">
      <c r="A20" t="s">
        <v>3</v>
      </c>
      <c r="B20">
        <v>1.6207280218056028</v>
      </c>
    </row>
    <row r="21" spans="1:2" x14ac:dyDescent="0.3">
      <c r="A21" t="s">
        <v>18</v>
      </c>
      <c r="B21">
        <v>1.5462983263905394</v>
      </c>
    </row>
  </sheetData>
  <autoFilter ref="A1:B21" xr:uid="{911653C4-B8E5-4B8C-A15C-0DD374BA68C1}">
    <sortState xmlns:xlrd2="http://schemas.microsoft.com/office/spreadsheetml/2017/richdata2" ref="A2:B21">
      <sortCondition descending="1" ref="B1:B2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AFD3-FF73-4C4D-9404-73E60E054A2C}">
  <dimension ref="A1:AG25"/>
  <sheetViews>
    <sheetView topLeftCell="V1" workbookViewId="0">
      <selection activeCell="AG2" sqref="AG2"/>
    </sheetView>
  </sheetViews>
  <sheetFormatPr defaultRowHeight="14.4" x14ac:dyDescent="0.3"/>
  <cols>
    <col min="2" max="2" width="16.33203125" bestFit="1" customWidth="1"/>
    <col min="3" max="3" width="23.33203125" bestFit="1" customWidth="1"/>
    <col min="4" max="4" width="21" bestFit="1" customWidth="1"/>
    <col min="5" max="5" width="21" customWidth="1"/>
    <col min="6" max="6" width="10.88671875" bestFit="1" customWidth="1"/>
    <col min="7" max="7" width="12.44140625" bestFit="1" customWidth="1"/>
    <col min="8" max="9" width="12.44140625" customWidth="1"/>
    <col min="10" max="10" width="15.6640625" bestFit="1" customWidth="1"/>
    <col min="11" max="11" width="19" bestFit="1" customWidth="1"/>
    <col min="12" max="12" width="20.5546875" bestFit="1" customWidth="1"/>
    <col min="13" max="13" width="20.5546875" customWidth="1"/>
    <col min="14" max="14" width="10.44140625" bestFit="1" customWidth="1"/>
    <col min="15" max="15" width="12" bestFit="1" customWidth="1"/>
    <col min="16" max="17" width="12" customWidth="1"/>
    <col min="18" max="18" width="17.33203125" bestFit="1" customWidth="1"/>
    <col min="19" max="20" width="20.33203125" bestFit="1" customWidth="1"/>
    <col min="21" max="21" width="20.33203125" customWidth="1"/>
    <col min="22" max="22" width="11.6640625" bestFit="1" customWidth="1"/>
    <col min="23" max="23" width="13.44140625" bestFit="1" customWidth="1"/>
    <col min="24" max="24" width="12.44140625" bestFit="1" customWidth="1"/>
    <col min="25" max="25" width="11.33203125" bestFit="1" customWidth="1"/>
    <col min="26" max="27" width="11.33203125" customWidth="1"/>
    <col min="28" max="28" width="21" bestFit="1" customWidth="1"/>
    <col min="29" max="29" width="11.6640625" bestFit="1" customWidth="1"/>
    <col min="31" max="31" width="14.8867187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554</v>
      </c>
      <c r="C1" t="s">
        <v>380</v>
      </c>
      <c r="D1" t="s">
        <v>321</v>
      </c>
      <c r="E1" t="s">
        <v>590</v>
      </c>
      <c r="F1" t="s">
        <v>191</v>
      </c>
      <c r="G1" t="s">
        <v>192</v>
      </c>
      <c r="H1" t="s">
        <v>266</v>
      </c>
      <c r="I1" t="s">
        <v>417</v>
      </c>
      <c r="J1" t="s">
        <v>555</v>
      </c>
      <c r="K1" t="s">
        <v>381</v>
      </c>
      <c r="L1" t="s">
        <v>322</v>
      </c>
      <c r="M1" t="s">
        <v>590</v>
      </c>
      <c r="N1" t="s">
        <v>193</v>
      </c>
      <c r="O1" t="s">
        <v>194</v>
      </c>
      <c r="P1" t="s">
        <v>267</v>
      </c>
      <c r="Q1" t="s">
        <v>418</v>
      </c>
      <c r="R1" t="s">
        <v>556</v>
      </c>
      <c r="S1" t="s">
        <v>382</v>
      </c>
      <c r="T1" t="s">
        <v>323</v>
      </c>
      <c r="U1" t="s">
        <v>590</v>
      </c>
      <c r="V1" t="s">
        <v>195</v>
      </c>
      <c r="W1" t="s">
        <v>196</v>
      </c>
      <c r="X1" t="s">
        <v>268</v>
      </c>
      <c r="Y1" t="s">
        <v>419</v>
      </c>
      <c r="AA1" t="s">
        <v>591</v>
      </c>
      <c r="AB1" t="s">
        <v>557</v>
      </c>
      <c r="AC1" t="s">
        <v>420</v>
      </c>
      <c r="AE1" t="s">
        <v>558</v>
      </c>
      <c r="AF1" t="s">
        <v>589</v>
      </c>
      <c r="AG1" t="s">
        <v>593</v>
      </c>
    </row>
    <row r="2" spans="1:33" x14ac:dyDescent="0.3">
      <c r="A2">
        <v>2023</v>
      </c>
      <c r="B2" s="3">
        <v>640742</v>
      </c>
      <c r="C2" s="3">
        <f>B2/9</f>
        <v>71193.555555555562</v>
      </c>
      <c r="D2" s="3">
        <v>72220</v>
      </c>
      <c r="E2" s="7">
        <f>C2/D2</f>
        <v>0.98578725499246145</v>
      </c>
      <c r="F2" s="2">
        <v>10</v>
      </c>
      <c r="G2" s="2">
        <v>7</v>
      </c>
      <c r="H2" s="6">
        <f>F2/(G2+F2)</f>
        <v>0.58823529411764708</v>
      </c>
      <c r="I2" s="6">
        <f>((C2/D2)*(1/(1-H2)))</f>
        <v>2.3940547621245494</v>
      </c>
      <c r="J2" s="3">
        <v>3052347</v>
      </c>
      <c r="K2" s="3">
        <f>J2/81</f>
        <v>37683.296296296299</v>
      </c>
      <c r="L2" s="3">
        <v>41168</v>
      </c>
      <c r="M2" s="7">
        <f>K2/L2</f>
        <v>0.91535406860416579</v>
      </c>
      <c r="N2" s="6">
        <v>90</v>
      </c>
      <c r="O2" s="6">
        <v>72</v>
      </c>
      <c r="P2" s="6">
        <f>N2/(O2+N2)</f>
        <v>0.55555555555555558</v>
      </c>
      <c r="Q2" s="6">
        <f>((K2/L2)*(1/(1-P2)))</f>
        <v>2.059546654359373</v>
      </c>
      <c r="R2" s="5">
        <v>720045</v>
      </c>
      <c r="S2" s="5">
        <f>R2/41</f>
        <v>17562.073170731706</v>
      </c>
      <c r="T2" s="5">
        <v>18055</v>
      </c>
      <c r="U2" s="7">
        <f>S2/T2</f>
        <v>0.97269859710505158</v>
      </c>
      <c r="V2" s="6">
        <v>41</v>
      </c>
      <c r="W2" s="6">
        <v>41</v>
      </c>
      <c r="X2" s="6">
        <f>V2/(W2+V2)</f>
        <v>0.5</v>
      </c>
      <c r="Y2" s="6">
        <f>((S2/T2)*(1/(1-X2)))</f>
        <v>1.9453971942101032</v>
      </c>
      <c r="Z2" s="6"/>
      <c r="AA2">
        <f>(U2+M2+E2)/3</f>
        <v>0.95794664023389287</v>
      </c>
      <c r="AB2">
        <f>(X2+P2+H2)/3</f>
        <v>0.54793028322440085</v>
      </c>
      <c r="AC2">
        <f>(Y2+Q2+I2)/3</f>
        <v>2.1329995368980086</v>
      </c>
      <c r="AE2">
        <f>SUM(AC2:AC25)/21</f>
        <v>1.9988781493864667</v>
      </c>
      <c r="AF2">
        <f>SUM(AB2:AB25)/22</f>
        <v>0.53870278972583929</v>
      </c>
      <c r="AG2">
        <f>SUM(AA2:AA25)/22</f>
        <v>0.87626354995394784</v>
      </c>
    </row>
    <row r="3" spans="1:33" x14ac:dyDescent="0.3">
      <c r="A3">
        <v>2022</v>
      </c>
      <c r="B3" s="3">
        <v>543294</v>
      </c>
      <c r="C3" s="3">
        <f>B3/8</f>
        <v>67911.75</v>
      </c>
      <c r="D3" s="3">
        <v>72220</v>
      </c>
      <c r="E3" s="7">
        <f t="shared" ref="E3:E23" si="0">C3/D3</f>
        <v>0.94034547216837439</v>
      </c>
      <c r="F3" s="2">
        <v>3</v>
      </c>
      <c r="G3" s="2">
        <v>13</v>
      </c>
      <c r="H3" s="6">
        <f t="shared" ref="H3:H23" si="1">F3/(G3+F3)</f>
        <v>0.1875</v>
      </c>
      <c r="I3" s="6">
        <f t="shared" ref="I3:I23" si="2">((C3/D3)*(1/(1-H3)))</f>
        <v>1.1573482734379994</v>
      </c>
      <c r="J3" s="3">
        <v>2688998</v>
      </c>
      <c r="K3" s="3">
        <f t="shared" ref="K3:K25" si="3">J3/81</f>
        <v>33197.506172839509</v>
      </c>
      <c r="L3" s="3">
        <v>41168</v>
      </c>
      <c r="M3" s="7">
        <f t="shared" ref="M3:M25" si="4">K3/L3</f>
        <v>0.80639103606780771</v>
      </c>
      <c r="N3" s="6">
        <v>106</v>
      </c>
      <c r="O3" s="6">
        <v>56</v>
      </c>
      <c r="P3" s="6">
        <f t="shared" ref="P3:P25" si="5">N3/(O3+N3)</f>
        <v>0.65432098765432101</v>
      </c>
      <c r="Q3" s="6">
        <f t="shared" ref="Q3:Q25" si="6">((K3/L3)*(1/(1-P3)))</f>
        <v>2.3327740686247296</v>
      </c>
      <c r="R3" s="5">
        <v>668865</v>
      </c>
      <c r="S3" s="5">
        <f t="shared" ref="S3:S25" si="7">R3/41</f>
        <v>16313.780487804877</v>
      </c>
      <c r="T3" s="5">
        <v>18055</v>
      </c>
      <c r="U3" s="7">
        <f t="shared" ref="U3:U25" si="8">S3/T3</f>
        <v>0.9035602596402591</v>
      </c>
      <c r="V3" s="6">
        <v>22</v>
      </c>
      <c r="W3" s="6">
        <v>60</v>
      </c>
      <c r="X3" s="6">
        <f t="shared" ref="X3:X25" si="9">V3/(W3+V3)</f>
        <v>0.26829268292682928</v>
      </c>
      <c r="Y3" s="6">
        <f t="shared" ref="Y3:Y25" si="10">((S3/T3)*(1/(1-X3)))</f>
        <v>1.2348656881750208</v>
      </c>
      <c r="Z3" s="6"/>
      <c r="AA3">
        <f t="shared" ref="AA3:AA23" si="11">(U3+M3+E3)/3</f>
        <v>0.88343225595881369</v>
      </c>
      <c r="AB3">
        <f t="shared" ref="AB3:AB23" si="12">(X3+P3+H3)/3</f>
        <v>0.37003789019371675</v>
      </c>
      <c r="AC3">
        <f t="shared" ref="AC3:AC23" si="13">(Y3+Q3+I3)/3</f>
        <v>1.5749960100792499</v>
      </c>
    </row>
    <row r="4" spans="1:33" x14ac:dyDescent="0.3">
      <c r="A4">
        <v>2021</v>
      </c>
      <c r="B4" s="3">
        <v>601305</v>
      </c>
      <c r="C4" s="3">
        <f>B4/9</f>
        <v>66811.666666666672</v>
      </c>
      <c r="D4" s="3">
        <v>72220</v>
      </c>
      <c r="E4" s="7">
        <f t="shared" si="0"/>
        <v>0.92511308040247398</v>
      </c>
      <c r="F4" s="2">
        <v>4</v>
      </c>
      <c r="G4" s="2">
        <v>13</v>
      </c>
      <c r="H4" s="6">
        <f t="shared" si="1"/>
        <v>0.23529411764705882</v>
      </c>
      <c r="I4" s="6">
        <f t="shared" si="2"/>
        <v>1.2097632589878506</v>
      </c>
      <c r="J4" s="3">
        <v>2068509</v>
      </c>
      <c r="K4" s="3">
        <f t="shared" si="3"/>
        <v>25537.14814814815</v>
      </c>
      <c r="L4" s="3">
        <v>41168</v>
      </c>
      <c r="M4" s="7">
        <f t="shared" si="4"/>
        <v>0.62031549135610542</v>
      </c>
      <c r="N4" s="6">
        <v>95</v>
      </c>
      <c r="O4" s="6">
        <v>67</v>
      </c>
      <c r="P4" s="6">
        <f t="shared" si="5"/>
        <v>0.5864197530864198</v>
      </c>
      <c r="Q4" s="6">
        <f t="shared" si="6"/>
        <v>1.4998673074580462</v>
      </c>
      <c r="R4" s="5">
        <v>638977</v>
      </c>
      <c r="S4" s="5">
        <f t="shared" si="7"/>
        <v>15584.804878048781</v>
      </c>
      <c r="T4" s="5">
        <v>18055</v>
      </c>
      <c r="U4" s="7">
        <f t="shared" si="8"/>
        <v>0.86318498355296491</v>
      </c>
      <c r="V4" s="6">
        <v>20</v>
      </c>
      <c r="W4" s="6">
        <v>62</v>
      </c>
      <c r="X4" s="6">
        <f t="shared" si="9"/>
        <v>0.24390243902439024</v>
      </c>
      <c r="Y4" s="6">
        <f t="shared" si="10"/>
        <v>1.141631752441018</v>
      </c>
      <c r="Z4" s="6"/>
      <c r="AA4">
        <f t="shared" si="11"/>
        <v>0.80287118510384803</v>
      </c>
      <c r="AB4">
        <f t="shared" si="12"/>
        <v>0.35520543658595627</v>
      </c>
      <c r="AC4">
        <f t="shared" si="13"/>
        <v>1.2837541062956381</v>
      </c>
    </row>
    <row r="5" spans="1:33" x14ac:dyDescent="0.3">
      <c r="A5">
        <v>2020</v>
      </c>
      <c r="B5" t="s">
        <v>44</v>
      </c>
      <c r="C5" t="s">
        <v>44</v>
      </c>
      <c r="D5" s="3">
        <v>72220</v>
      </c>
      <c r="E5" s="7" t="s">
        <v>44</v>
      </c>
      <c r="F5" s="2">
        <v>4</v>
      </c>
      <c r="G5" s="2">
        <v>12</v>
      </c>
      <c r="H5" s="6">
        <f t="shared" si="1"/>
        <v>0.25</v>
      </c>
      <c r="I5" s="6" t="s">
        <v>44</v>
      </c>
      <c r="J5" s="2" t="s">
        <v>44</v>
      </c>
      <c r="K5" s="3" t="s">
        <v>44</v>
      </c>
      <c r="L5" s="3">
        <v>41168</v>
      </c>
      <c r="M5" s="7" t="s">
        <v>44</v>
      </c>
      <c r="N5" s="6">
        <v>29</v>
      </c>
      <c r="O5" s="6">
        <v>31</v>
      </c>
      <c r="P5" s="6">
        <f t="shared" si="5"/>
        <v>0.48333333333333334</v>
      </c>
      <c r="Q5" s="6" t="s">
        <v>44</v>
      </c>
      <c r="R5" t="s">
        <v>44</v>
      </c>
      <c r="S5" s="5" t="s">
        <v>44</v>
      </c>
      <c r="T5" s="5">
        <v>18055</v>
      </c>
      <c r="U5" s="7" t="s">
        <v>44</v>
      </c>
      <c r="V5" s="6">
        <v>17</v>
      </c>
      <c r="W5" s="6">
        <v>55</v>
      </c>
      <c r="X5" s="6">
        <f t="shared" si="9"/>
        <v>0.2361111111111111</v>
      </c>
      <c r="Y5" s="6" t="s">
        <v>44</v>
      </c>
      <c r="Z5" s="6"/>
      <c r="AA5" t="s">
        <v>44</v>
      </c>
      <c r="AB5">
        <f t="shared" si="12"/>
        <v>0.32314814814814813</v>
      </c>
      <c r="AC5" t="s">
        <v>44</v>
      </c>
    </row>
    <row r="6" spans="1:33" x14ac:dyDescent="0.3">
      <c r="A6">
        <v>2019</v>
      </c>
      <c r="B6" s="3">
        <v>574345</v>
      </c>
      <c r="C6" s="3">
        <f>B6/8</f>
        <v>71793.125</v>
      </c>
      <c r="D6" s="3">
        <v>72220</v>
      </c>
      <c r="E6" s="7">
        <f t="shared" si="0"/>
        <v>0.99408924120742181</v>
      </c>
      <c r="F6" s="2">
        <v>10</v>
      </c>
      <c r="G6" s="2">
        <v>6</v>
      </c>
      <c r="H6" s="6">
        <f t="shared" si="1"/>
        <v>0.625</v>
      </c>
      <c r="I6" s="6">
        <f t="shared" si="2"/>
        <v>2.6509046432197914</v>
      </c>
      <c r="J6" s="3">
        <v>2857367</v>
      </c>
      <c r="K6" s="3">
        <f t="shared" si="3"/>
        <v>35276.135802469136</v>
      </c>
      <c r="L6" s="3">
        <v>41168</v>
      </c>
      <c r="M6" s="7">
        <f t="shared" si="4"/>
        <v>0.8568824281594718</v>
      </c>
      <c r="N6" s="6">
        <v>107</v>
      </c>
      <c r="O6" s="6">
        <v>55</v>
      </c>
      <c r="P6" s="6">
        <f t="shared" si="5"/>
        <v>0.66049382716049387</v>
      </c>
      <c r="Q6" s="6">
        <f t="shared" si="6"/>
        <v>2.5239082429424444</v>
      </c>
      <c r="R6" t="s">
        <v>44</v>
      </c>
      <c r="S6" s="5" t="s">
        <v>44</v>
      </c>
      <c r="T6" s="5">
        <v>18055</v>
      </c>
      <c r="U6" s="7" t="s">
        <v>44</v>
      </c>
      <c r="V6" s="6">
        <v>44</v>
      </c>
      <c r="W6" s="6">
        <v>28</v>
      </c>
      <c r="X6" s="6">
        <f t="shared" si="9"/>
        <v>0.61111111111111116</v>
      </c>
      <c r="Y6" s="6" t="s">
        <v>44</v>
      </c>
      <c r="Z6" s="6"/>
      <c r="AA6" t="s">
        <v>44</v>
      </c>
      <c r="AB6">
        <f t="shared" si="12"/>
        <v>0.63220164609053497</v>
      </c>
      <c r="AC6" t="s">
        <v>44</v>
      </c>
    </row>
    <row r="7" spans="1:33" x14ac:dyDescent="0.3">
      <c r="A7">
        <v>2018</v>
      </c>
      <c r="B7" s="3">
        <v>574439</v>
      </c>
      <c r="C7" s="3">
        <f t="shared" ref="C7:C23" si="14">B7/8</f>
        <v>71804.875</v>
      </c>
      <c r="D7" s="3">
        <v>72220</v>
      </c>
      <c r="E7" s="7">
        <f t="shared" si="0"/>
        <v>0.99425193852118532</v>
      </c>
      <c r="F7" s="2">
        <v>11</v>
      </c>
      <c r="G7" s="2">
        <v>5</v>
      </c>
      <c r="H7" s="6">
        <f t="shared" si="1"/>
        <v>0.6875</v>
      </c>
      <c r="I7" s="6">
        <f t="shared" si="2"/>
        <v>3.1816062032677932</v>
      </c>
      <c r="J7" s="3">
        <v>2980549</v>
      </c>
      <c r="K7" s="3">
        <f t="shared" si="3"/>
        <v>36796.9012345679</v>
      </c>
      <c r="L7" s="3">
        <v>41168</v>
      </c>
      <c r="M7" s="7">
        <f t="shared" si="4"/>
        <v>0.89382290212222848</v>
      </c>
      <c r="N7" s="6">
        <v>103</v>
      </c>
      <c r="O7" s="6">
        <v>59</v>
      </c>
      <c r="P7" s="6">
        <f t="shared" si="5"/>
        <v>0.63580246913580252</v>
      </c>
      <c r="Q7" s="6">
        <f t="shared" si="6"/>
        <v>2.4542255956576446</v>
      </c>
      <c r="R7" s="5">
        <v>740392</v>
      </c>
      <c r="S7" s="5">
        <f t="shared" si="7"/>
        <v>18058.341463414636</v>
      </c>
      <c r="T7" s="5">
        <v>18055</v>
      </c>
      <c r="U7" s="7">
        <f t="shared" si="8"/>
        <v>1.0001850713605447</v>
      </c>
      <c r="V7" s="6">
        <v>53</v>
      </c>
      <c r="W7" s="6">
        <v>29</v>
      </c>
      <c r="X7" s="6">
        <f t="shared" si="9"/>
        <v>0.64634146341463417</v>
      </c>
      <c r="Y7" s="6">
        <f t="shared" si="10"/>
        <v>2.8281095121229196</v>
      </c>
      <c r="Z7" s="6"/>
      <c r="AA7">
        <f t="shared" si="11"/>
        <v>0.96275330400131953</v>
      </c>
      <c r="AB7">
        <f t="shared" si="12"/>
        <v>0.65654797751681226</v>
      </c>
      <c r="AC7">
        <f t="shared" si="13"/>
        <v>2.8213137703494531</v>
      </c>
    </row>
    <row r="8" spans="1:33" x14ac:dyDescent="0.3">
      <c r="A8">
        <v>2017</v>
      </c>
      <c r="B8" s="3">
        <v>574197</v>
      </c>
      <c r="C8" s="3">
        <f t="shared" si="14"/>
        <v>71774.625</v>
      </c>
      <c r="D8" s="3">
        <v>71795</v>
      </c>
      <c r="E8" s="7">
        <f t="shared" si="0"/>
        <v>0.99971620586391807</v>
      </c>
      <c r="F8" s="2">
        <v>4</v>
      </c>
      <c r="G8" s="2">
        <v>12</v>
      </c>
      <c r="H8" s="6">
        <f t="shared" si="1"/>
        <v>0.25</v>
      </c>
      <c r="I8" s="6">
        <f t="shared" si="2"/>
        <v>1.3329549411518906</v>
      </c>
      <c r="J8" s="3">
        <v>2403671</v>
      </c>
      <c r="K8" s="3">
        <f t="shared" si="3"/>
        <v>29674.95061728395</v>
      </c>
      <c r="L8" s="3">
        <v>41168</v>
      </c>
      <c r="M8" s="7">
        <f t="shared" si="4"/>
        <v>0.72082565626904271</v>
      </c>
      <c r="N8" s="6">
        <v>101</v>
      </c>
      <c r="O8" s="6">
        <v>61</v>
      </c>
      <c r="P8" s="6">
        <f t="shared" si="5"/>
        <v>0.62345679012345678</v>
      </c>
      <c r="Q8" s="6">
        <f t="shared" si="6"/>
        <v>1.9143238740259823</v>
      </c>
      <c r="R8" s="5">
        <v>716008</v>
      </c>
      <c r="S8" s="5">
        <f t="shared" si="7"/>
        <v>17463.609756097561</v>
      </c>
      <c r="T8" s="5">
        <v>18055</v>
      </c>
      <c r="U8" s="7">
        <f t="shared" si="8"/>
        <v>0.9672450709552789</v>
      </c>
      <c r="V8" s="6">
        <v>65</v>
      </c>
      <c r="W8" s="6">
        <v>17</v>
      </c>
      <c r="X8" s="6">
        <f t="shared" si="9"/>
        <v>0.79268292682926833</v>
      </c>
      <c r="Y8" s="6">
        <f t="shared" si="10"/>
        <v>4.6655350481372286</v>
      </c>
      <c r="Z8" s="6"/>
      <c r="AA8">
        <f t="shared" si="11"/>
        <v>0.89592897769607982</v>
      </c>
      <c r="AB8">
        <f t="shared" si="12"/>
        <v>0.55537990565090833</v>
      </c>
      <c r="AC8">
        <f t="shared" si="13"/>
        <v>2.6376046211050341</v>
      </c>
    </row>
    <row r="9" spans="1:33" x14ac:dyDescent="0.3">
      <c r="A9">
        <v>2016</v>
      </c>
      <c r="B9" s="3">
        <v>574947</v>
      </c>
      <c r="C9" s="3">
        <f t="shared" si="14"/>
        <v>71868.375</v>
      </c>
      <c r="D9" s="3">
        <v>71795</v>
      </c>
      <c r="E9" s="7">
        <f t="shared" si="0"/>
        <v>1.0010220071035587</v>
      </c>
      <c r="F9" s="2">
        <v>9</v>
      </c>
      <c r="G9" s="2">
        <v>7</v>
      </c>
      <c r="H9" s="6">
        <f t="shared" si="1"/>
        <v>0.5625</v>
      </c>
      <c r="I9" s="6">
        <f t="shared" si="2"/>
        <v>2.288050301950991</v>
      </c>
      <c r="J9" s="3">
        <v>2306623</v>
      </c>
      <c r="K9" s="3">
        <f t="shared" si="3"/>
        <v>28476.827160493827</v>
      </c>
      <c r="L9" s="3">
        <v>41676</v>
      </c>
      <c r="M9" s="7">
        <f t="shared" si="4"/>
        <v>0.68329079471383591</v>
      </c>
      <c r="N9" s="6">
        <v>84</v>
      </c>
      <c r="O9" s="6">
        <v>78</v>
      </c>
      <c r="P9" s="6">
        <f t="shared" si="5"/>
        <v>0.51851851851851849</v>
      </c>
      <c r="Q9" s="6">
        <f t="shared" si="6"/>
        <v>1.4191424197902744</v>
      </c>
      <c r="R9" s="5">
        <v>695903</v>
      </c>
      <c r="S9" s="5">
        <f t="shared" si="7"/>
        <v>16973.243902439026</v>
      </c>
      <c r="T9" s="5">
        <v>18055</v>
      </c>
      <c r="U9" s="7">
        <f t="shared" si="8"/>
        <v>0.94008551107388683</v>
      </c>
      <c r="V9" s="6">
        <v>55</v>
      </c>
      <c r="W9" s="6">
        <v>27</v>
      </c>
      <c r="X9" s="6">
        <f t="shared" si="9"/>
        <v>0.67073170731707321</v>
      </c>
      <c r="Y9" s="6">
        <f t="shared" si="10"/>
        <v>2.8550745151132859</v>
      </c>
      <c r="Z9" s="6"/>
      <c r="AA9">
        <f t="shared" si="11"/>
        <v>0.874799437630427</v>
      </c>
      <c r="AB9">
        <f t="shared" si="12"/>
        <v>0.58391674194519727</v>
      </c>
      <c r="AC9">
        <f t="shared" si="13"/>
        <v>2.18742241228485</v>
      </c>
    </row>
    <row r="10" spans="1:33" x14ac:dyDescent="0.3">
      <c r="A10">
        <v>2015</v>
      </c>
      <c r="B10" s="3">
        <v>574159</v>
      </c>
      <c r="C10" s="3">
        <f t="shared" si="14"/>
        <v>71769.875</v>
      </c>
      <c r="D10" s="3">
        <v>71795</v>
      </c>
      <c r="E10" s="7">
        <f t="shared" si="0"/>
        <v>0.99965004526777634</v>
      </c>
      <c r="F10" s="2">
        <v>9</v>
      </c>
      <c r="G10" s="2">
        <v>7</v>
      </c>
      <c r="H10" s="6">
        <f t="shared" si="1"/>
        <v>0.5625</v>
      </c>
      <c r="I10" s="6">
        <f t="shared" si="2"/>
        <v>2.2849143891834887</v>
      </c>
      <c r="J10" s="3">
        <v>2153585</v>
      </c>
      <c r="K10" s="3">
        <f t="shared" si="3"/>
        <v>26587.469135802468</v>
      </c>
      <c r="L10" s="3">
        <v>41574</v>
      </c>
      <c r="M10" s="7">
        <f t="shared" si="4"/>
        <v>0.63952155519801968</v>
      </c>
      <c r="N10" s="6">
        <v>86</v>
      </c>
      <c r="O10" s="6">
        <v>76</v>
      </c>
      <c r="P10" s="6">
        <f t="shared" si="5"/>
        <v>0.53086419753086422</v>
      </c>
      <c r="Q10" s="6">
        <f t="shared" si="6"/>
        <v>1.3631906834484104</v>
      </c>
      <c r="R10" s="5">
        <v>737244</v>
      </c>
      <c r="S10" s="5">
        <f t="shared" si="7"/>
        <v>17981.560975609755</v>
      </c>
      <c r="T10" s="5">
        <v>18104</v>
      </c>
      <c r="U10" s="7">
        <f t="shared" si="8"/>
        <v>0.99323690762316363</v>
      </c>
      <c r="V10" s="6">
        <v>41</v>
      </c>
      <c r="W10" s="6">
        <v>41</v>
      </c>
      <c r="X10" s="6">
        <f t="shared" si="9"/>
        <v>0.5</v>
      </c>
      <c r="Y10" s="6">
        <f t="shared" si="10"/>
        <v>1.9864738152463273</v>
      </c>
      <c r="Z10" s="6"/>
      <c r="AA10">
        <f t="shared" si="11"/>
        <v>0.87746950269631985</v>
      </c>
      <c r="AB10">
        <f t="shared" si="12"/>
        <v>0.53112139917695478</v>
      </c>
      <c r="AC10">
        <f t="shared" si="13"/>
        <v>1.8781929626260754</v>
      </c>
    </row>
    <row r="11" spans="1:33" x14ac:dyDescent="0.3">
      <c r="A11">
        <v>2014</v>
      </c>
      <c r="B11" s="3">
        <v>574132</v>
      </c>
      <c r="C11" s="3">
        <f t="shared" si="14"/>
        <v>71766.5</v>
      </c>
      <c r="D11" s="3">
        <v>71795</v>
      </c>
      <c r="E11" s="7">
        <f t="shared" si="0"/>
        <v>0.99960303642314929</v>
      </c>
      <c r="F11" s="2">
        <v>9</v>
      </c>
      <c r="G11" s="2">
        <v>7</v>
      </c>
      <c r="H11" s="6">
        <f t="shared" si="1"/>
        <v>0.5625</v>
      </c>
      <c r="I11" s="6">
        <f t="shared" si="2"/>
        <v>2.2848069403957698</v>
      </c>
      <c r="J11" s="3">
        <v>1751829</v>
      </c>
      <c r="K11" s="3">
        <f t="shared" si="3"/>
        <v>21627.518518518518</v>
      </c>
      <c r="L11" s="3">
        <v>42060</v>
      </c>
      <c r="M11" s="7">
        <f t="shared" si="4"/>
        <v>0.51420633662668846</v>
      </c>
      <c r="N11" s="6">
        <v>70</v>
      </c>
      <c r="O11" s="6">
        <v>92</v>
      </c>
      <c r="P11" s="6">
        <f t="shared" si="5"/>
        <v>0.43209876543209874</v>
      </c>
      <c r="Q11" s="6">
        <f t="shared" si="6"/>
        <v>0.90545028840786435</v>
      </c>
      <c r="R11" s="5">
        <v>747412</v>
      </c>
      <c r="S11" s="5">
        <f t="shared" si="7"/>
        <v>18229.560975609755</v>
      </c>
      <c r="T11" s="5">
        <v>18104</v>
      </c>
      <c r="U11" s="7">
        <f t="shared" si="8"/>
        <v>1.0069355377601499</v>
      </c>
      <c r="V11" s="6">
        <v>56</v>
      </c>
      <c r="W11" s="6">
        <v>26</v>
      </c>
      <c r="X11" s="6">
        <f t="shared" si="9"/>
        <v>0.68292682926829273</v>
      </c>
      <c r="Y11" s="6">
        <f t="shared" si="10"/>
        <v>3.1757197729358575</v>
      </c>
      <c r="Z11" s="6"/>
      <c r="AA11">
        <f t="shared" si="11"/>
        <v>0.84024830360332914</v>
      </c>
      <c r="AB11">
        <f t="shared" si="12"/>
        <v>0.55917519823346384</v>
      </c>
      <c r="AC11">
        <f t="shared" si="13"/>
        <v>2.1219923339131639</v>
      </c>
    </row>
    <row r="12" spans="1:33" x14ac:dyDescent="0.3">
      <c r="A12">
        <v>2013</v>
      </c>
      <c r="B12" s="3">
        <v>573271</v>
      </c>
      <c r="C12" s="3">
        <f t="shared" si="14"/>
        <v>71658.875</v>
      </c>
      <c r="D12" s="3">
        <v>71054</v>
      </c>
      <c r="E12" s="7">
        <f t="shared" si="0"/>
        <v>1.0085128916035691</v>
      </c>
      <c r="F12" s="2">
        <v>2</v>
      </c>
      <c r="G12" s="2">
        <v>14</v>
      </c>
      <c r="H12" s="6">
        <f t="shared" si="1"/>
        <v>0.125</v>
      </c>
      <c r="I12" s="6">
        <f t="shared" si="2"/>
        <v>1.1525861618326503</v>
      </c>
      <c r="J12" s="3">
        <v>1651883</v>
      </c>
      <c r="K12" s="3">
        <f t="shared" si="3"/>
        <v>20393.617283950618</v>
      </c>
      <c r="L12" s="3">
        <v>42060</v>
      </c>
      <c r="M12" s="7">
        <f t="shared" si="4"/>
        <v>0.48486964536259197</v>
      </c>
      <c r="N12" s="6">
        <v>51</v>
      </c>
      <c r="O12" s="6">
        <v>111</v>
      </c>
      <c r="P12" s="6">
        <f t="shared" si="5"/>
        <v>0.31481481481481483</v>
      </c>
      <c r="Q12" s="6">
        <f t="shared" si="6"/>
        <v>0.70764759052918835</v>
      </c>
      <c r="R12" s="5">
        <v>743082</v>
      </c>
      <c r="S12" s="5">
        <f t="shared" si="7"/>
        <v>18123.951219512193</v>
      </c>
      <c r="T12" s="5">
        <v>18230</v>
      </c>
      <c r="U12" s="7">
        <f t="shared" si="8"/>
        <v>0.99418273283116809</v>
      </c>
      <c r="V12" s="6">
        <v>54</v>
      </c>
      <c r="W12" s="6">
        <v>28</v>
      </c>
      <c r="X12" s="6">
        <f t="shared" si="9"/>
        <v>0.65853658536585369</v>
      </c>
      <c r="Y12" s="6">
        <f t="shared" si="10"/>
        <v>2.9115351461484211</v>
      </c>
      <c r="Z12" s="6"/>
      <c r="AA12">
        <f t="shared" si="11"/>
        <v>0.82918842326577646</v>
      </c>
      <c r="AB12">
        <f t="shared" si="12"/>
        <v>0.36611713339355617</v>
      </c>
      <c r="AC12">
        <f t="shared" si="13"/>
        <v>1.5905896328367533</v>
      </c>
    </row>
    <row r="13" spans="1:33" x14ac:dyDescent="0.3">
      <c r="A13">
        <v>2012</v>
      </c>
      <c r="B13" s="3">
        <v>573321</v>
      </c>
      <c r="C13" s="3">
        <f t="shared" si="14"/>
        <v>71665.125</v>
      </c>
      <c r="D13" s="3">
        <v>71054</v>
      </c>
      <c r="E13" s="7">
        <f t="shared" si="0"/>
        <v>1.0086008528724633</v>
      </c>
      <c r="F13" s="2">
        <v>12</v>
      </c>
      <c r="G13" s="2">
        <v>4</v>
      </c>
      <c r="H13" s="6">
        <f t="shared" si="1"/>
        <v>0.75</v>
      </c>
      <c r="I13" s="6">
        <f t="shared" si="2"/>
        <v>4.034403411489853</v>
      </c>
      <c r="J13" s="3">
        <v>1607733</v>
      </c>
      <c r="K13" s="3">
        <f t="shared" si="3"/>
        <v>19848.555555555555</v>
      </c>
      <c r="L13" s="3">
        <v>40981</v>
      </c>
      <c r="M13" s="7">
        <f t="shared" si="4"/>
        <v>0.48433555929712685</v>
      </c>
      <c r="N13" s="6">
        <v>55</v>
      </c>
      <c r="O13" s="6">
        <v>107</v>
      </c>
      <c r="P13" s="6">
        <f t="shared" si="5"/>
        <v>0.33950617283950618</v>
      </c>
      <c r="Q13" s="6">
        <f t="shared" si="6"/>
        <v>0.7332930897769584</v>
      </c>
      <c r="R13" s="5">
        <v>683564</v>
      </c>
      <c r="S13" s="5">
        <f t="shared" si="7"/>
        <v>16672.292682926829</v>
      </c>
      <c r="T13" s="5">
        <v>18230</v>
      </c>
      <c r="U13" s="7">
        <f t="shared" si="8"/>
        <v>0.91455253334760445</v>
      </c>
      <c r="V13" s="6">
        <v>45</v>
      </c>
      <c r="W13" s="6">
        <v>37</v>
      </c>
      <c r="X13" s="6">
        <f t="shared" si="9"/>
        <v>0.54878048780487809</v>
      </c>
      <c r="Y13" s="6">
        <f t="shared" si="10"/>
        <v>2.026846154986583</v>
      </c>
      <c r="Z13" s="6"/>
      <c r="AA13">
        <f t="shared" si="11"/>
        <v>0.80249631517239817</v>
      </c>
      <c r="AB13">
        <f t="shared" si="12"/>
        <v>0.54609555354812811</v>
      </c>
      <c r="AC13">
        <f t="shared" si="13"/>
        <v>2.2648475520844649</v>
      </c>
    </row>
    <row r="14" spans="1:33" x14ac:dyDescent="0.3">
      <c r="A14">
        <v>2011</v>
      </c>
      <c r="B14" s="3">
        <v>571969</v>
      </c>
      <c r="C14" s="3">
        <f t="shared" si="14"/>
        <v>71496.125</v>
      </c>
      <c r="D14" s="3">
        <v>71054</v>
      </c>
      <c r="E14" s="7">
        <f t="shared" si="0"/>
        <v>1.0062223801615673</v>
      </c>
      <c r="F14" s="2">
        <v>10</v>
      </c>
      <c r="G14" s="2">
        <v>6</v>
      </c>
      <c r="H14" s="6">
        <f t="shared" si="1"/>
        <v>0.625</v>
      </c>
      <c r="I14" s="6">
        <f t="shared" si="2"/>
        <v>2.683259680430846</v>
      </c>
      <c r="J14" s="3">
        <v>2067016</v>
      </c>
      <c r="K14" s="3">
        <f t="shared" si="3"/>
        <v>25518.716049382718</v>
      </c>
      <c r="L14" s="3">
        <v>40963</v>
      </c>
      <c r="M14" s="7">
        <f t="shared" si="4"/>
        <v>0.62296990087109627</v>
      </c>
      <c r="N14" s="6">
        <v>56</v>
      </c>
      <c r="O14" s="6">
        <v>106</v>
      </c>
      <c r="P14" s="6">
        <f t="shared" si="5"/>
        <v>0.34567901234567899</v>
      </c>
      <c r="Q14" s="6">
        <f t="shared" si="6"/>
        <v>0.95208607491620367</v>
      </c>
      <c r="R14" s="5">
        <v>506994</v>
      </c>
      <c r="S14" s="5">
        <f t="shared" si="7"/>
        <v>12365.707317073171</v>
      </c>
      <c r="T14" s="5">
        <v>18430</v>
      </c>
      <c r="U14" s="7">
        <f t="shared" si="8"/>
        <v>0.67095536175112158</v>
      </c>
      <c r="V14" s="6">
        <v>34</v>
      </c>
      <c r="W14" s="6">
        <v>32</v>
      </c>
      <c r="X14" s="6">
        <f t="shared" si="9"/>
        <v>0.51515151515151514</v>
      </c>
      <c r="Y14" s="6">
        <f t="shared" si="10"/>
        <v>1.3838454336116883</v>
      </c>
      <c r="Z14" s="6"/>
      <c r="AA14">
        <f t="shared" si="11"/>
        <v>0.76671588092792842</v>
      </c>
      <c r="AB14">
        <f t="shared" si="12"/>
        <v>0.49527684249906473</v>
      </c>
      <c r="AC14">
        <f t="shared" si="13"/>
        <v>1.6730637296529125</v>
      </c>
    </row>
    <row r="15" spans="1:33" x14ac:dyDescent="0.3">
      <c r="A15">
        <v>2010</v>
      </c>
      <c r="B15" s="3">
        <v>568643</v>
      </c>
      <c r="C15" s="3">
        <f t="shared" si="14"/>
        <v>71080.375</v>
      </c>
      <c r="D15" s="3">
        <v>71054</v>
      </c>
      <c r="E15" s="7">
        <f t="shared" si="0"/>
        <v>1.0003711965547331</v>
      </c>
      <c r="F15" s="2">
        <v>6</v>
      </c>
      <c r="G15" s="2">
        <v>10</v>
      </c>
      <c r="H15" s="6">
        <f t="shared" si="1"/>
        <v>0.375</v>
      </c>
      <c r="I15" s="6">
        <f t="shared" si="2"/>
        <v>1.6005939144875729</v>
      </c>
      <c r="J15" s="3">
        <v>2331490</v>
      </c>
      <c r="K15" s="3">
        <f t="shared" si="3"/>
        <v>28783.827160493827</v>
      </c>
      <c r="L15" s="3">
        <v>40976</v>
      </c>
      <c r="M15" s="7">
        <f t="shared" si="4"/>
        <v>0.70245575850482789</v>
      </c>
      <c r="N15" s="6">
        <v>76</v>
      </c>
      <c r="O15" s="6">
        <v>86</v>
      </c>
      <c r="P15" s="6">
        <f t="shared" si="5"/>
        <v>0.46913580246913578</v>
      </c>
      <c r="Q15" s="6">
        <f t="shared" si="6"/>
        <v>1.3232306148579316</v>
      </c>
      <c r="R15" s="5">
        <v>663839</v>
      </c>
      <c r="S15" s="5">
        <f t="shared" si="7"/>
        <v>16191.195121951219</v>
      </c>
      <c r="T15" s="5">
        <v>18430</v>
      </c>
      <c r="U15" s="7">
        <f t="shared" si="8"/>
        <v>0.87852388073528054</v>
      </c>
      <c r="V15" s="6">
        <v>43</v>
      </c>
      <c r="W15" s="6">
        <v>39</v>
      </c>
      <c r="X15" s="6">
        <f t="shared" si="9"/>
        <v>0.52439024390243905</v>
      </c>
      <c r="Y15" s="6">
        <f t="shared" si="10"/>
        <v>1.847152774879308</v>
      </c>
      <c r="Z15" s="6"/>
      <c r="AA15">
        <f t="shared" si="11"/>
        <v>0.8604502785982806</v>
      </c>
      <c r="AB15">
        <f t="shared" si="12"/>
        <v>0.4561753487905249</v>
      </c>
      <c r="AC15">
        <f t="shared" si="13"/>
        <v>1.5903257680749376</v>
      </c>
    </row>
    <row r="16" spans="1:33" x14ac:dyDescent="0.3">
      <c r="A16">
        <v>2009</v>
      </c>
      <c r="B16" s="3">
        <v>564864</v>
      </c>
      <c r="C16" s="3">
        <f t="shared" si="14"/>
        <v>70608</v>
      </c>
      <c r="D16" s="3">
        <v>71054</v>
      </c>
      <c r="E16" s="7">
        <f t="shared" si="0"/>
        <v>0.99372308385171837</v>
      </c>
      <c r="F16" s="2">
        <v>9</v>
      </c>
      <c r="G16" s="2">
        <v>7</v>
      </c>
      <c r="H16" s="6">
        <f t="shared" si="1"/>
        <v>0.5625</v>
      </c>
      <c r="I16" s="6">
        <f t="shared" si="2"/>
        <v>2.2713670488039277</v>
      </c>
      <c r="J16" s="3">
        <v>2521076</v>
      </c>
      <c r="K16" s="3">
        <f t="shared" si="3"/>
        <v>31124.395061728395</v>
      </c>
      <c r="L16" s="3">
        <v>40976</v>
      </c>
      <c r="M16" s="7">
        <f t="shared" si="4"/>
        <v>0.75957621685202059</v>
      </c>
      <c r="N16" s="6">
        <v>74</v>
      </c>
      <c r="O16" s="6">
        <v>88</v>
      </c>
      <c r="P16" s="6">
        <f t="shared" si="5"/>
        <v>0.4567901234567901</v>
      </c>
      <c r="Q16" s="6">
        <f t="shared" si="6"/>
        <v>1.3983107628412199</v>
      </c>
      <c r="R16" s="5">
        <v>677658</v>
      </c>
      <c r="S16" s="5">
        <f t="shared" si="7"/>
        <v>16528.243902439026</v>
      </c>
      <c r="T16" s="5">
        <v>18430</v>
      </c>
      <c r="U16" s="7">
        <f t="shared" si="8"/>
        <v>0.89681193176554674</v>
      </c>
      <c r="V16" s="6">
        <v>42</v>
      </c>
      <c r="W16" s="6">
        <v>40</v>
      </c>
      <c r="X16" s="6">
        <f t="shared" si="9"/>
        <v>0.51219512195121952</v>
      </c>
      <c r="Y16" s="6">
        <f t="shared" si="10"/>
        <v>1.8384644601193711</v>
      </c>
      <c r="Z16" s="6"/>
      <c r="AA16">
        <f t="shared" si="11"/>
        <v>0.8833704108230952</v>
      </c>
      <c r="AB16">
        <f t="shared" si="12"/>
        <v>0.51049508180266989</v>
      </c>
      <c r="AC16">
        <f t="shared" si="13"/>
        <v>1.8360474239215063</v>
      </c>
    </row>
    <row r="17" spans="1:29" x14ac:dyDescent="0.3">
      <c r="A17">
        <v>2008</v>
      </c>
      <c r="B17" s="3">
        <v>563364</v>
      </c>
      <c r="C17" s="3">
        <f t="shared" si="14"/>
        <v>70420.5</v>
      </c>
      <c r="D17" s="3">
        <v>71054</v>
      </c>
      <c r="E17" s="7">
        <f t="shared" si="0"/>
        <v>0.99108424578489596</v>
      </c>
      <c r="F17" s="2">
        <v>8</v>
      </c>
      <c r="G17" s="2">
        <v>8</v>
      </c>
      <c r="H17" s="6">
        <f t="shared" si="1"/>
        <v>0.5</v>
      </c>
      <c r="I17" s="6">
        <f t="shared" si="2"/>
        <v>1.9821684915697919</v>
      </c>
      <c r="J17" s="3">
        <v>2779487</v>
      </c>
      <c r="K17" s="3">
        <f t="shared" si="3"/>
        <v>34314.654320987655</v>
      </c>
      <c r="L17" s="3">
        <v>40976</v>
      </c>
      <c r="M17" s="7">
        <f t="shared" si="4"/>
        <v>0.8374329929955987</v>
      </c>
      <c r="N17" s="6">
        <v>86</v>
      </c>
      <c r="O17" s="6">
        <v>75</v>
      </c>
      <c r="P17" s="6">
        <f t="shared" si="5"/>
        <v>0.53416149068322982</v>
      </c>
      <c r="Q17" s="6">
        <f t="shared" si="6"/>
        <v>1.7976894916305517</v>
      </c>
      <c r="R17" s="5">
        <v>699280</v>
      </c>
      <c r="S17" s="5">
        <f t="shared" si="7"/>
        <v>17055.609756097561</v>
      </c>
      <c r="T17" s="5">
        <v>18430</v>
      </c>
      <c r="U17" s="7">
        <f t="shared" si="8"/>
        <v>0.92542646533356276</v>
      </c>
      <c r="V17" s="6">
        <v>53</v>
      </c>
      <c r="W17" s="6">
        <v>29</v>
      </c>
      <c r="X17" s="6">
        <f t="shared" si="9"/>
        <v>0.64634146341463417</v>
      </c>
      <c r="Y17" s="6">
        <f t="shared" si="10"/>
        <v>2.6167231088742122</v>
      </c>
      <c r="Z17" s="6"/>
      <c r="AA17">
        <f t="shared" si="11"/>
        <v>0.91798123470468573</v>
      </c>
      <c r="AB17">
        <f t="shared" si="12"/>
        <v>0.5601676513659547</v>
      </c>
      <c r="AC17">
        <f t="shared" si="13"/>
        <v>2.132193697358185</v>
      </c>
    </row>
    <row r="18" spans="1:29" x14ac:dyDescent="0.3">
      <c r="A18">
        <v>2007</v>
      </c>
      <c r="B18" s="3">
        <v>564159</v>
      </c>
      <c r="C18" s="3">
        <f t="shared" si="14"/>
        <v>70519.875</v>
      </c>
      <c r="D18" s="3">
        <v>71054</v>
      </c>
      <c r="E18" s="7">
        <f t="shared" si="0"/>
        <v>0.9924828299603119</v>
      </c>
      <c r="F18" s="2">
        <v>8</v>
      </c>
      <c r="G18" s="2">
        <v>8</v>
      </c>
      <c r="H18" s="6">
        <f t="shared" si="1"/>
        <v>0.5</v>
      </c>
      <c r="I18" s="6">
        <f t="shared" si="2"/>
        <v>1.9849656599206238</v>
      </c>
      <c r="J18" s="3">
        <v>3020405</v>
      </c>
      <c r="K18" s="3">
        <f t="shared" si="3"/>
        <v>37288.950617283954</v>
      </c>
      <c r="L18" s="3">
        <v>40976</v>
      </c>
      <c r="M18" s="7">
        <f t="shared" si="4"/>
        <v>0.91001929464281417</v>
      </c>
      <c r="N18" s="6">
        <v>73</v>
      </c>
      <c r="O18" s="6">
        <v>89</v>
      </c>
      <c r="P18" s="6">
        <f t="shared" si="5"/>
        <v>0.45061728395061729</v>
      </c>
      <c r="Q18" s="6">
        <f t="shared" si="6"/>
        <v>1.6564396149678191</v>
      </c>
      <c r="R18" s="5">
        <v>718524</v>
      </c>
      <c r="S18" s="5">
        <f t="shared" si="7"/>
        <v>17524.975609756097</v>
      </c>
      <c r="T18" s="5">
        <v>18430</v>
      </c>
      <c r="U18" s="7">
        <f t="shared" si="8"/>
        <v>0.95089395603668458</v>
      </c>
      <c r="V18" s="6">
        <v>55</v>
      </c>
      <c r="W18" s="6">
        <v>27</v>
      </c>
      <c r="X18" s="6">
        <f t="shared" si="9"/>
        <v>0.67073170731707321</v>
      </c>
      <c r="Y18" s="6">
        <f t="shared" si="10"/>
        <v>2.8879001627780791</v>
      </c>
      <c r="Z18" s="6"/>
      <c r="AA18">
        <f t="shared" si="11"/>
        <v>0.95113202687993681</v>
      </c>
      <c r="AB18">
        <f t="shared" si="12"/>
        <v>0.54044966375589676</v>
      </c>
      <c r="AC18">
        <f t="shared" si="13"/>
        <v>2.1764351458888407</v>
      </c>
    </row>
    <row r="19" spans="1:29" x14ac:dyDescent="0.3">
      <c r="A19">
        <v>2006</v>
      </c>
      <c r="B19" s="3">
        <v>561469</v>
      </c>
      <c r="C19" s="3">
        <f t="shared" si="14"/>
        <v>70183.625</v>
      </c>
      <c r="D19" s="3">
        <v>71054</v>
      </c>
      <c r="E19" s="7">
        <f t="shared" si="0"/>
        <v>0.98775051369381039</v>
      </c>
      <c r="F19" s="2">
        <v>6</v>
      </c>
      <c r="G19" s="2">
        <v>10</v>
      </c>
      <c r="H19" s="6">
        <f t="shared" si="1"/>
        <v>0.375</v>
      </c>
      <c r="I19" s="6">
        <f t="shared" si="2"/>
        <v>1.5804008219100967</v>
      </c>
      <c r="J19" s="3">
        <v>3022763</v>
      </c>
      <c r="K19" s="3">
        <f t="shared" si="3"/>
        <v>37318.061728395063</v>
      </c>
      <c r="L19" s="3">
        <v>40976</v>
      </c>
      <c r="M19" s="7">
        <f t="shared" si="4"/>
        <v>0.91072973761214038</v>
      </c>
      <c r="N19" s="6">
        <v>82</v>
      </c>
      <c r="O19" s="6">
        <v>80</v>
      </c>
      <c r="P19" s="6">
        <f t="shared" si="5"/>
        <v>0.50617283950617287</v>
      </c>
      <c r="Q19" s="6">
        <f t="shared" si="6"/>
        <v>1.8442277186645841</v>
      </c>
      <c r="R19" s="1">
        <v>678362</v>
      </c>
      <c r="S19" s="5">
        <f t="shared" si="7"/>
        <v>16545.414634146342</v>
      </c>
      <c r="T19" s="5">
        <v>17892</v>
      </c>
      <c r="U19" s="7">
        <f t="shared" si="8"/>
        <v>0.92473813068110566</v>
      </c>
      <c r="V19" s="6">
        <v>52</v>
      </c>
      <c r="W19" s="6">
        <v>30</v>
      </c>
      <c r="X19" s="6">
        <f t="shared" si="9"/>
        <v>0.63414634146341464</v>
      </c>
      <c r="Y19" s="6">
        <f t="shared" si="10"/>
        <v>2.5276175571950223</v>
      </c>
      <c r="Z19" s="6"/>
      <c r="AA19">
        <f t="shared" si="11"/>
        <v>0.94107279399568544</v>
      </c>
      <c r="AB19">
        <f t="shared" si="12"/>
        <v>0.50510639365652921</v>
      </c>
      <c r="AC19">
        <f t="shared" si="13"/>
        <v>1.9840820325899011</v>
      </c>
    </row>
    <row r="20" spans="1:29" x14ac:dyDescent="0.3">
      <c r="A20">
        <v>2005</v>
      </c>
      <c r="B20" s="3">
        <v>562397</v>
      </c>
      <c r="C20" s="3">
        <f t="shared" si="14"/>
        <v>70299.625</v>
      </c>
      <c r="D20" s="3">
        <v>71054</v>
      </c>
      <c r="E20" s="7">
        <f t="shared" si="0"/>
        <v>0.98938307484448451</v>
      </c>
      <c r="F20" s="2">
        <v>2</v>
      </c>
      <c r="G20" s="2">
        <v>14</v>
      </c>
      <c r="H20" s="6">
        <f t="shared" si="1"/>
        <v>0.125</v>
      </c>
      <c r="I20" s="6">
        <f t="shared" si="2"/>
        <v>1.1307235141079823</v>
      </c>
      <c r="J20" s="3">
        <v>2804760</v>
      </c>
      <c r="K20" s="3">
        <f t="shared" si="3"/>
        <v>34626.666666666664</v>
      </c>
      <c r="L20" s="3">
        <v>40950</v>
      </c>
      <c r="M20" s="7">
        <f t="shared" si="4"/>
        <v>0.84558404558404554</v>
      </c>
      <c r="N20" s="6">
        <v>89</v>
      </c>
      <c r="O20" s="6">
        <v>73</v>
      </c>
      <c r="P20" s="6">
        <f t="shared" si="5"/>
        <v>0.54938271604938271</v>
      </c>
      <c r="Q20" s="6">
        <f t="shared" si="6"/>
        <v>1.8765015806111696</v>
      </c>
      <c r="R20" s="5">
        <v>636110</v>
      </c>
      <c r="S20" s="5">
        <f t="shared" si="7"/>
        <v>15514.878048780487</v>
      </c>
      <c r="T20" s="5">
        <v>17892</v>
      </c>
      <c r="U20" s="7">
        <f t="shared" si="8"/>
        <v>0.86714051245140211</v>
      </c>
      <c r="V20" s="6">
        <v>34</v>
      </c>
      <c r="W20" s="6">
        <v>48</v>
      </c>
      <c r="X20" s="6">
        <f t="shared" si="9"/>
        <v>0.41463414634146339</v>
      </c>
      <c r="Y20" s="6">
        <f t="shared" si="10"/>
        <v>1.4813650421044784</v>
      </c>
      <c r="Z20" s="6"/>
      <c r="AA20">
        <f t="shared" si="11"/>
        <v>0.90070254429331076</v>
      </c>
      <c r="AB20">
        <f t="shared" si="12"/>
        <v>0.3630056207969487</v>
      </c>
      <c r="AC20">
        <f t="shared" si="13"/>
        <v>1.4961967122745434</v>
      </c>
    </row>
    <row r="21" spans="1:29" x14ac:dyDescent="0.3">
      <c r="A21">
        <v>2004</v>
      </c>
      <c r="B21" s="3">
        <v>565192</v>
      </c>
      <c r="C21" s="3">
        <f t="shared" si="14"/>
        <v>70649</v>
      </c>
      <c r="D21" s="3">
        <v>71054</v>
      </c>
      <c r="E21" s="7">
        <f t="shared" si="0"/>
        <v>0.99430010977566363</v>
      </c>
      <c r="F21" s="2">
        <v>7</v>
      </c>
      <c r="G21" s="2">
        <v>9</v>
      </c>
      <c r="H21" s="6">
        <f t="shared" si="1"/>
        <v>0.4375</v>
      </c>
      <c r="I21" s="6">
        <f t="shared" si="2"/>
        <v>1.7676446396011798</v>
      </c>
      <c r="J21" s="3">
        <v>3087872</v>
      </c>
      <c r="K21" s="3">
        <f t="shared" si="3"/>
        <v>38121.876543209873</v>
      </c>
      <c r="L21" s="3">
        <v>40950</v>
      </c>
      <c r="M21" s="7">
        <f t="shared" si="4"/>
        <v>0.93093715612234118</v>
      </c>
      <c r="N21" s="6">
        <v>92</v>
      </c>
      <c r="O21" s="6">
        <v>70</v>
      </c>
      <c r="P21" s="6">
        <f t="shared" si="5"/>
        <v>0.5679012345679012</v>
      </c>
      <c r="Q21" s="6">
        <f t="shared" si="6"/>
        <v>2.1544545613117037</v>
      </c>
      <c r="R21" s="5">
        <v>663444</v>
      </c>
      <c r="S21" s="5">
        <f t="shared" si="7"/>
        <v>16181.560975609756</v>
      </c>
      <c r="T21" s="5">
        <v>17892</v>
      </c>
      <c r="U21" s="7">
        <f t="shared" si="8"/>
        <v>0.90440202188742214</v>
      </c>
      <c r="V21" s="6">
        <v>51</v>
      </c>
      <c r="W21" s="6">
        <v>31</v>
      </c>
      <c r="X21" s="6">
        <f t="shared" si="9"/>
        <v>0.62195121951219512</v>
      </c>
      <c r="Y21" s="6">
        <f t="shared" si="10"/>
        <v>2.3922892191860843</v>
      </c>
      <c r="Z21" s="6"/>
      <c r="AA21">
        <f t="shared" si="11"/>
        <v>0.94321309592847558</v>
      </c>
      <c r="AB21">
        <f t="shared" si="12"/>
        <v>0.54245081802669881</v>
      </c>
      <c r="AC21">
        <f t="shared" si="13"/>
        <v>2.1047961400329895</v>
      </c>
    </row>
    <row r="22" spans="1:29" x14ac:dyDescent="0.3">
      <c r="A22">
        <v>2003</v>
      </c>
      <c r="B22" s="3">
        <v>563748</v>
      </c>
      <c r="C22" s="3">
        <f t="shared" si="14"/>
        <v>70468.5</v>
      </c>
      <c r="D22" s="3">
        <v>71054</v>
      </c>
      <c r="E22" s="7">
        <f t="shared" si="0"/>
        <v>0.99175978833000256</v>
      </c>
      <c r="F22" s="2">
        <v>5</v>
      </c>
      <c r="G22" s="2">
        <v>11</v>
      </c>
      <c r="H22" s="6">
        <f t="shared" si="1"/>
        <v>0.3125</v>
      </c>
      <c r="I22" s="6">
        <f t="shared" si="2"/>
        <v>1.4425596921163675</v>
      </c>
      <c r="J22" s="3">
        <v>2454241</v>
      </c>
      <c r="K22" s="3">
        <f t="shared" si="3"/>
        <v>30299.271604938273</v>
      </c>
      <c r="L22" s="3">
        <v>40950</v>
      </c>
      <c r="M22" s="7">
        <f t="shared" si="4"/>
        <v>0.73990895250154509</v>
      </c>
      <c r="N22" s="6">
        <v>87</v>
      </c>
      <c r="O22" s="6">
        <v>75</v>
      </c>
      <c r="P22" s="6">
        <f t="shared" si="5"/>
        <v>0.53703703703703709</v>
      </c>
      <c r="Q22" s="6">
        <f t="shared" si="6"/>
        <v>1.5982033374033375</v>
      </c>
      <c r="R22" s="5">
        <v>640794</v>
      </c>
      <c r="S22" s="5">
        <f t="shared" si="7"/>
        <v>15629.121951219513</v>
      </c>
      <c r="T22" s="5">
        <v>17892</v>
      </c>
      <c r="U22" s="7">
        <f t="shared" si="8"/>
        <v>0.87352570708805688</v>
      </c>
      <c r="V22" s="6">
        <v>45</v>
      </c>
      <c r="W22" s="6">
        <v>37</v>
      </c>
      <c r="X22" s="6">
        <f t="shared" si="9"/>
        <v>0.54878048780487809</v>
      </c>
      <c r="Y22" s="6">
        <f t="shared" si="10"/>
        <v>1.9359218373302882</v>
      </c>
      <c r="Z22" s="6"/>
      <c r="AA22">
        <f t="shared" si="11"/>
        <v>0.86839814930653481</v>
      </c>
      <c r="AB22">
        <f t="shared" si="12"/>
        <v>0.46610584161397178</v>
      </c>
      <c r="AC22">
        <f t="shared" si="13"/>
        <v>1.6588949556166643</v>
      </c>
    </row>
    <row r="23" spans="1:29" x14ac:dyDescent="0.3">
      <c r="A23">
        <v>2002</v>
      </c>
      <c r="B23" s="3">
        <v>559322</v>
      </c>
      <c r="C23" s="3">
        <f t="shared" si="14"/>
        <v>69915.25</v>
      </c>
      <c r="D23" s="3">
        <v>69500</v>
      </c>
      <c r="E23" s="7">
        <f t="shared" si="0"/>
        <v>1.005974820143885</v>
      </c>
      <c r="F23" s="2">
        <v>4</v>
      </c>
      <c r="G23" s="2">
        <v>12</v>
      </c>
      <c r="H23" s="6">
        <f t="shared" si="1"/>
        <v>0.25</v>
      </c>
      <c r="I23" s="6">
        <f t="shared" si="2"/>
        <v>1.3412997601918466</v>
      </c>
      <c r="J23" s="3">
        <v>2517357</v>
      </c>
      <c r="K23" s="3">
        <f t="shared" si="3"/>
        <v>31078.481481481482</v>
      </c>
      <c r="L23" s="3">
        <v>40950</v>
      </c>
      <c r="M23" s="7">
        <f t="shared" si="4"/>
        <v>0.75893727671505451</v>
      </c>
      <c r="N23" s="6">
        <v>84</v>
      </c>
      <c r="O23" s="6">
        <v>78</v>
      </c>
      <c r="P23" s="6">
        <f t="shared" si="5"/>
        <v>0.51851851851851849</v>
      </c>
      <c r="Q23" s="6">
        <f t="shared" si="6"/>
        <v>1.5762543439466514</v>
      </c>
      <c r="R23" s="5">
        <v>565166</v>
      </c>
      <c r="S23" s="5">
        <f t="shared" si="7"/>
        <v>13784.536585365853</v>
      </c>
      <c r="T23" s="5">
        <v>16285</v>
      </c>
      <c r="U23" s="7">
        <f t="shared" si="8"/>
        <v>0.84645603840134187</v>
      </c>
      <c r="V23" s="6">
        <v>43</v>
      </c>
      <c r="W23" s="6">
        <v>39</v>
      </c>
      <c r="X23" s="6">
        <f t="shared" si="9"/>
        <v>0.52439024390243905</v>
      </c>
      <c r="Y23" s="6">
        <f t="shared" si="10"/>
        <v>1.779728080741283</v>
      </c>
      <c r="Z23" s="6"/>
      <c r="AA23">
        <f t="shared" si="11"/>
        <v>0.87045604508676044</v>
      </c>
      <c r="AB23">
        <f t="shared" si="12"/>
        <v>0.43096958747365255</v>
      </c>
      <c r="AC23">
        <f t="shared" si="13"/>
        <v>1.5657607282932604</v>
      </c>
    </row>
    <row r="24" spans="1:29" x14ac:dyDescent="0.3">
      <c r="A24">
        <v>2001</v>
      </c>
      <c r="B24" s="3" t="s">
        <v>44</v>
      </c>
      <c r="C24" s="3" t="s">
        <v>44</v>
      </c>
      <c r="D24" s="3" t="s">
        <v>44</v>
      </c>
      <c r="E24" s="7" t="s">
        <v>44</v>
      </c>
      <c r="F24" s="3" t="s">
        <v>44</v>
      </c>
      <c r="G24" s="3" t="s">
        <v>44</v>
      </c>
      <c r="H24" s="3" t="s">
        <v>44</v>
      </c>
      <c r="I24" s="3" t="s">
        <v>44</v>
      </c>
      <c r="J24" s="3">
        <v>2904277</v>
      </c>
      <c r="K24" s="3">
        <f t="shared" si="3"/>
        <v>35855.271604938273</v>
      </c>
      <c r="L24" s="3">
        <v>40950</v>
      </c>
      <c r="M24" s="7">
        <f t="shared" si="4"/>
        <v>0.87558660817920075</v>
      </c>
      <c r="N24" s="6">
        <v>93</v>
      </c>
      <c r="O24" s="6">
        <v>69</v>
      </c>
      <c r="P24" s="6">
        <f t="shared" si="5"/>
        <v>0.57407407407407407</v>
      </c>
      <c r="Q24" s="6">
        <f t="shared" si="6"/>
        <v>2.0557250800729059</v>
      </c>
      <c r="R24" s="5">
        <v>481227</v>
      </c>
      <c r="S24" s="5">
        <f t="shared" si="7"/>
        <v>11737.243902439024</v>
      </c>
      <c r="T24" s="5">
        <v>16285</v>
      </c>
      <c r="U24" s="7">
        <f t="shared" si="8"/>
        <v>0.72073957030635705</v>
      </c>
      <c r="V24" s="6">
        <v>28</v>
      </c>
      <c r="W24" s="6">
        <v>54</v>
      </c>
      <c r="X24" s="6">
        <f t="shared" si="9"/>
        <v>0.34146341463414637</v>
      </c>
      <c r="Y24" s="6">
        <f t="shared" si="10"/>
        <v>1.094456384539283</v>
      </c>
      <c r="Z24" s="6"/>
      <c r="AA24">
        <f>(U24+M24)/2</f>
        <v>0.7981630892427789</v>
      </c>
      <c r="AB24">
        <f>(X24+P24)/2</f>
        <v>0.45776874435411019</v>
      </c>
      <c r="AC24">
        <f>(Y24+Q24)/2</f>
        <v>1.5750907323060943</v>
      </c>
    </row>
    <row r="25" spans="1:29" x14ac:dyDescent="0.3">
      <c r="A25">
        <v>2000</v>
      </c>
      <c r="B25" s="3" t="s">
        <v>44</v>
      </c>
      <c r="C25" s="3" t="s">
        <v>44</v>
      </c>
      <c r="D25" s="3" t="s">
        <v>44</v>
      </c>
      <c r="E25" s="7" t="s">
        <v>44</v>
      </c>
      <c r="F25" s="3" t="s">
        <v>44</v>
      </c>
      <c r="G25" s="3" t="s">
        <v>44</v>
      </c>
      <c r="H25" s="3" t="s">
        <v>44</v>
      </c>
      <c r="I25" s="3" t="s">
        <v>44</v>
      </c>
      <c r="J25" s="3">
        <v>3056139</v>
      </c>
      <c r="K25" s="3">
        <f t="shared" si="3"/>
        <v>37730.111111111109</v>
      </c>
      <c r="L25" s="3">
        <v>40950</v>
      </c>
      <c r="M25" s="7">
        <f t="shared" si="4"/>
        <v>0.92137023470356805</v>
      </c>
      <c r="N25" s="6">
        <v>72</v>
      </c>
      <c r="O25" s="6">
        <v>90</v>
      </c>
      <c r="P25" s="6">
        <f t="shared" si="5"/>
        <v>0.44444444444444442</v>
      </c>
      <c r="Q25" s="6">
        <f t="shared" si="6"/>
        <v>1.6584664224664223</v>
      </c>
      <c r="R25" s="5">
        <v>518555</v>
      </c>
      <c r="S25" s="5">
        <f t="shared" si="7"/>
        <v>12647.682926829268</v>
      </c>
      <c r="T25" s="5">
        <v>16285</v>
      </c>
      <c r="U25" s="7">
        <f t="shared" si="8"/>
        <v>0.77664617297078709</v>
      </c>
      <c r="V25" s="6">
        <v>45</v>
      </c>
      <c r="W25" s="6">
        <v>37</v>
      </c>
      <c r="X25" s="6">
        <f t="shared" si="9"/>
        <v>0.54878048780487809</v>
      </c>
      <c r="Y25" s="6">
        <f t="shared" si="10"/>
        <v>1.7212158428001227</v>
      </c>
      <c r="Z25" s="6"/>
      <c r="AA25">
        <f>(U25+M25)/2</f>
        <v>0.84900820383717757</v>
      </c>
      <c r="AB25">
        <f>(X25+P25)/2</f>
        <v>0.49661246612466126</v>
      </c>
      <c r="AC25">
        <f>(Y25+Q25)/2</f>
        <v>1.6898411326332725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A1A7-0D22-47D8-BF6D-51A60204BED8}">
  <dimension ref="A1:AG25"/>
  <sheetViews>
    <sheetView topLeftCell="U1" workbookViewId="0">
      <selection activeCell="AG2" sqref="AG2"/>
    </sheetView>
  </sheetViews>
  <sheetFormatPr defaultRowHeight="14.4" x14ac:dyDescent="0.3"/>
  <cols>
    <col min="2" max="2" width="17" bestFit="1" customWidth="1"/>
    <col min="3" max="3" width="20.33203125" bestFit="1" customWidth="1"/>
    <col min="4" max="4" width="21.88671875" bestFit="1" customWidth="1"/>
    <col min="5" max="5" width="21.88671875" customWidth="1"/>
    <col min="6" max="6" width="11.6640625" bestFit="1" customWidth="1"/>
    <col min="7" max="7" width="13.33203125" bestFit="1" customWidth="1"/>
    <col min="8" max="9" width="13.33203125" customWidth="1"/>
    <col min="10" max="10" width="16.109375" bestFit="1" customWidth="1"/>
    <col min="11" max="11" width="19.33203125" bestFit="1" customWidth="1"/>
    <col min="12" max="12" width="20.88671875" bestFit="1" customWidth="1"/>
    <col min="13" max="13" width="20.88671875" customWidth="1"/>
    <col min="14" max="14" width="10.6640625" bestFit="1" customWidth="1"/>
    <col min="15" max="15" width="12.33203125" bestFit="1" customWidth="1"/>
    <col min="16" max="17" width="12.33203125" customWidth="1"/>
    <col min="18" max="18" width="16.109375" bestFit="1" customWidth="1"/>
    <col min="19" max="19" width="19.33203125" bestFit="1" customWidth="1"/>
    <col min="20" max="20" width="19.109375" bestFit="1" customWidth="1"/>
    <col min="21" max="21" width="19.109375" customWidth="1"/>
    <col min="22" max="22" width="10.6640625" bestFit="1" customWidth="1"/>
    <col min="23" max="23" width="12.33203125" bestFit="1" customWidth="1"/>
    <col min="24" max="24" width="11.44140625" bestFit="1" customWidth="1"/>
    <col min="25" max="25" width="10.33203125" bestFit="1" customWidth="1"/>
    <col min="27" max="27" width="15.5546875" bestFit="1" customWidth="1"/>
    <col min="28" max="28" width="19.88671875" bestFit="1" customWidth="1"/>
    <col min="29" max="29" width="10.5546875" bestFit="1" customWidth="1"/>
    <col min="31" max="31" width="13.664062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559</v>
      </c>
      <c r="C1" t="s">
        <v>383</v>
      </c>
      <c r="D1" t="s">
        <v>324</v>
      </c>
      <c r="E1" t="s">
        <v>590</v>
      </c>
      <c r="F1" t="s">
        <v>197</v>
      </c>
      <c r="G1" t="s">
        <v>198</v>
      </c>
      <c r="H1" t="s">
        <v>269</v>
      </c>
      <c r="I1" t="s">
        <v>413</v>
      </c>
      <c r="J1" t="s">
        <v>560</v>
      </c>
      <c r="K1" t="s">
        <v>384</v>
      </c>
      <c r="L1" t="s">
        <v>325</v>
      </c>
      <c r="M1" t="s">
        <v>590</v>
      </c>
      <c r="N1" t="s">
        <v>199</v>
      </c>
      <c r="O1" t="s">
        <v>200</v>
      </c>
      <c r="P1" t="s">
        <v>270</v>
      </c>
      <c r="Q1" t="s">
        <v>414</v>
      </c>
      <c r="R1" t="s">
        <v>561</v>
      </c>
      <c r="S1" t="s">
        <v>385</v>
      </c>
      <c r="T1" t="s">
        <v>326</v>
      </c>
      <c r="U1" t="s">
        <v>590</v>
      </c>
      <c r="V1" t="s">
        <v>201</v>
      </c>
      <c r="W1" t="s">
        <v>202</v>
      </c>
      <c r="X1" t="s">
        <v>271</v>
      </c>
      <c r="Y1" t="s">
        <v>415</v>
      </c>
      <c r="AA1" t="s">
        <v>591</v>
      </c>
      <c r="AB1" t="s">
        <v>562</v>
      </c>
      <c r="AC1" t="s">
        <v>416</v>
      </c>
      <c r="AE1" t="s">
        <v>563</v>
      </c>
      <c r="AF1" t="s">
        <v>589</v>
      </c>
      <c r="AG1" t="s">
        <v>593</v>
      </c>
    </row>
    <row r="2" spans="1:33" x14ac:dyDescent="0.3">
      <c r="A2">
        <v>2023</v>
      </c>
      <c r="B2" s="3">
        <v>556828</v>
      </c>
      <c r="C2" s="3">
        <f>B2/8</f>
        <v>69603.5</v>
      </c>
      <c r="D2" s="3">
        <v>75000</v>
      </c>
      <c r="E2" s="7">
        <f>C2/D2</f>
        <v>0.92804666666666669</v>
      </c>
      <c r="F2" s="2">
        <v>7</v>
      </c>
      <c r="G2" s="2">
        <v>10</v>
      </c>
      <c r="H2" s="6">
        <f>F2/(G2+F2)</f>
        <v>0.41176470588235292</v>
      </c>
      <c r="I2" s="6">
        <f>((C2/D2)*(1/(1-H2)))</f>
        <v>1.5776793333333334</v>
      </c>
      <c r="J2" s="3">
        <v>3191505</v>
      </c>
      <c r="K2" s="3">
        <f>J2/81</f>
        <v>39401.296296296299</v>
      </c>
      <c r="L2" s="3">
        <v>41084</v>
      </c>
      <c r="M2" s="7">
        <f>K2/L2</f>
        <v>0.95904235946588212</v>
      </c>
      <c r="N2" s="6">
        <v>104</v>
      </c>
      <c r="O2" s="6">
        <v>58</v>
      </c>
      <c r="P2" s="6">
        <f>N2/(O2+N2)</f>
        <v>0.64197530864197527</v>
      </c>
      <c r="Q2" s="6">
        <f>((K2/L2)*(1/(1-P2)))</f>
        <v>2.6787045212667739</v>
      </c>
      <c r="R2" s="5">
        <v>696418</v>
      </c>
      <c r="S2" s="5">
        <f>R2/41</f>
        <v>16985.804878048781</v>
      </c>
      <c r="T2" s="5">
        <v>16600</v>
      </c>
      <c r="U2" s="7">
        <f>S2/T2</f>
        <v>1.0232412577137819</v>
      </c>
      <c r="V2" s="6">
        <v>36</v>
      </c>
      <c r="W2" s="6">
        <v>46</v>
      </c>
      <c r="X2" s="6">
        <f>V2/(W2+V2)</f>
        <v>0.43902439024390244</v>
      </c>
      <c r="Y2" s="6">
        <f>((S2/T2)*(1/(1-X2)))</f>
        <v>1.8240387637506548</v>
      </c>
      <c r="AA2">
        <f>(U2+M2+E2)/3</f>
        <v>0.97011009461544351</v>
      </c>
      <c r="AB2">
        <f t="shared" ref="AB2:AC4" si="0">(X2+P2+H2)/3</f>
        <v>0.49758813492274356</v>
      </c>
      <c r="AC2">
        <f t="shared" si="0"/>
        <v>2.026807539450254</v>
      </c>
      <c r="AE2">
        <f>SUM(AC2:AC25)/21</f>
        <v>1.8897921854827409</v>
      </c>
      <c r="AF2">
        <f>SUM(AB2:AB25)/22</f>
        <v>0.54300064522849323</v>
      </c>
      <c r="AG2">
        <f>SUM(AA2:AA25)/22</f>
        <v>0.81405223961335826</v>
      </c>
    </row>
    <row r="3" spans="1:33" x14ac:dyDescent="0.3">
      <c r="A3">
        <v>2022</v>
      </c>
      <c r="B3" s="3">
        <v>626248</v>
      </c>
      <c r="C3" s="3">
        <f>B3/9</f>
        <v>69583.111111111109</v>
      </c>
      <c r="D3" s="3">
        <v>75000</v>
      </c>
      <c r="E3" s="7">
        <f t="shared" ref="E3:E25" si="1">C3/D3</f>
        <v>0.92777481481481483</v>
      </c>
      <c r="F3" s="2">
        <v>7</v>
      </c>
      <c r="G3" s="2">
        <v>10</v>
      </c>
      <c r="H3" s="6">
        <f t="shared" ref="H3:H25" si="2">F3/(G3+F3)</f>
        <v>0.41176470588235292</v>
      </c>
      <c r="I3" s="6">
        <f t="shared" ref="I3:I25" si="3">((C3/D3)*(1/(1-H3)))</f>
        <v>1.5772171851851853</v>
      </c>
      <c r="J3" s="3">
        <v>3129931</v>
      </c>
      <c r="K3" s="3">
        <f t="shared" ref="K3:K25" si="4">J3/81</f>
        <v>38641.123456790127</v>
      </c>
      <c r="L3" s="3">
        <v>41084</v>
      </c>
      <c r="M3" s="7">
        <f t="shared" ref="M3:M25" si="5">K3/L3</f>
        <v>0.94053946686764012</v>
      </c>
      <c r="N3" s="6">
        <v>101</v>
      </c>
      <c r="O3" s="6">
        <v>61</v>
      </c>
      <c r="P3" s="6">
        <f t="shared" ref="P3:P25" si="6">N3/(O3+N3)</f>
        <v>0.62345679012345678</v>
      </c>
      <c r="Q3" s="6">
        <f>((K3/L3)*(1/(1-P3)))</f>
        <v>2.4978261251238965</v>
      </c>
      <c r="R3" s="5">
        <v>719787</v>
      </c>
      <c r="S3" s="5">
        <f t="shared" ref="S3:S25" si="7">R3/41</f>
        <v>17555.780487804877</v>
      </c>
      <c r="T3" s="5">
        <v>16600</v>
      </c>
      <c r="U3" s="7">
        <f t="shared" ref="U3:U25" si="8">S3/T3</f>
        <v>1.0575771378195709</v>
      </c>
      <c r="V3" s="6">
        <v>41</v>
      </c>
      <c r="W3" s="6">
        <v>41</v>
      </c>
      <c r="X3" s="6">
        <f t="shared" ref="X3:X25" si="9">V3/(W3+V3)</f>
        <v>0.5</v>
      </c>
      <c r="Y3" s="6">
        <f t="shared" ref="Y3:Y25" si="10">((S3/T3)*(1/(1-X3)))</f>
        <v>2.1151542756391417</v>
      </c>
      <c r="AA3">
        <f t="shared" ref="AA3:AA25" si="11">(U3+M3+E3)/3</f>
        <v>0.97529713983400868</v>
      </c>
      <c r="AB3">
        <f t="shared" si="0"/>
        <v>0.51174049866860327</v>
      </c>
      <c r="AC3">
        <f t="shared" si="0"/>
        <v>2.0633991953160744</v>
      </c>
    </row>
    <row r="4" spans="1:33" x14ac:dyDescent="0.3">
      <c r="A4">
        <v>2021</v>
      </c>
      <c r="B4" s="3">
        <v>540764</v>
      </c>
      <c r="C4" s="3">
        <f>B4/8</f>
        <v>67595.5</v>
      </c>
      <c r="D4" s="3">
        <v>75000</v>
      </c>
      <c r="E4" s="7">
        <f t="shared" si="1"/>
        <v>0.90127333333333337</v>
      </c>
      <c r="F4" s="2">
        <v>7</v>
      </c>
      <c r="G4" s="2">
        <v>10</v>
      </c>
      <c r="H4" s="6">
        <f t="shared" si="2"/>
        <v>0.41176470588235292</v>
      </c>
      <c r="I4" s="6">
        <f t="shared" si="3"/>
        <v>1.5321646666666666</v>
      </c>
      <c r="J4" s="3">
        <v>2299647</v>
      </c>
      <c r="K4" s="3">
        <f t="shared" si="4"/>
        <v>28390.703703703704</v>
      </c>
      <c r="L4" s="3">
        <v>41084</v>
      </c>
      <c r="M4" s="7">
        <f t="shared" si="5"/>
        <v>0.69104039781189042</v>
      </c>
      <c r="N4" s="6">
        <v>88</v>
      </c>
      <c r="O4" s="6">
        <v>73</v>
      </c>
      <c r="P4" s="6">
        <f t="shared" si="6"/>
        <v>0.54658385093167705</v>
      </c>
      <c r="Q4" s="6">
        <f>((K4/L4)*(1/(1-P4)))</f>
        <v>1.5240753979138955</v>
      </c>
      <c r="R4" s="5">
        <v>672742</v>
      </c>
      <c r="S4" s="5">
        <f t="shared" si="7"/>
        <v>16408.341463414636</v>
      </c>
      <c r="T4" s="5">
        <v>16600</v>
      </c>
      <c r="U4" s="7">
        <f t="shared" si="8"/>
        <v>0.988454305024978</v>
      </c>
      <c r="V4" s="6">
        <v>43</v>
      </c>
      <c r="W4" s="6">
        <v>39</v>
      </c>
      <c r="X4" s="6">
        <f t="shared" si="9"/>
        <v>0.52439024390243905</v>
      </c>
      <c r="Y4" s="6">
        <f t="shared" si="10"/>
        <v>2.0782885387704666</v>
      </c>
      <c r="AA4">
        <f t="shared" si="11"/>
        <v>0.86025601205673397</v>
      </c>
      <c r="AB4">
        <f t="shared" si="0"/>
        <v>0.49424626690548967</v>
      </c>
      <c r="AC4">
        <f t="shared" si="0"/>
        <v>1.711509534450343</v>
      </c>
    </row>
    <row r="5" spans="1:33" x14ac:dyDescent="0.3">
      <c r="A5">
        <v>2020</v>
      </c>
      <c r="B5" t="s">
        <v>44</v>
      </c>
      <c r="C5" t="s">
        <v>44</v>
      </c>
      <c r="D5" s="3">
        <v>75000</v>
      </c>
      <c r="E5" s="7" t="s">
        <v>44</v>
      </c>
      <c r="F5" s="2">
        <v>4</v>
      </c>
      <c r="G5" s="2">
        <v>12</v>
      </c>
      <c r="H5" s="6">
        <f t="shared" si="2"/>
        <v>0.25</v>
      </c>
      <c r="I5" s="6" t="s">
        <v>44</v>
      </c>
      <c r="J5" s="2" t="s">
        <v>44</v>
      </c>
      <c r="K5" s="3" t="s">
        <v>44</v>
      </c>
      <c r="L5" s="3">
        <v>41084</v>
      </c>
      <c r="M5" s="7" t="s">
        <v>44</v>
      </c>
      <c r="N5" s="6">
        <v>35</v>
      </c>
      <c r="O5" s="6">
        <v>25</v>
      </c>
      <c r="P5" s="6">
        <f t="shared" si="6"/>
        <v>0.58333333333333337</v>
      </c>
      <c r="Q5" s="6" t="s">
        <v>44</v>
      </c>
      <c r="R5" t="s">
        <v>44</v>
      </c>
      <c r="S5" s="5" t="s">
        <v>44</v>
      </c>
      <c r="T5" s="5">
        <v>16600</v>
      </c>
      <c r="U5" s="7" t="s">
        <v>44</v>
      </c>
      <c r="V5" s="6">
        <v>41</v>
      </c>
      <c r="W5" s="6">
        <v>31</v>
      </c>
      <c r="X5" s="6">
        <f t="shared" si="9"/>
        <v>0.56944444444444442</v>
      </c>
      <c r="Y5" s="6" t="s">
        <v>44</v>
      </c>
      <c r="AA5" t="s">
        <v>44</v>
      </c>
      <c r="AB5">
        <f t="shared" ref="AB5:AB25" si="12">(X5+P5+H5)/3</f>
        <v>0.46759259259259256</v>
      </c>
      <c r="AC5" t="s">
        <v>44</v>
      </c>
    </row>
    <row r="6" spans="1:33" x14ac:dyDescent="0.3">
      <c r="A6">
        <v>2019</v>
      </c>
      <c r="B6" s="3">
        <v>572811</v>
      </c>
      <c r="C6" s="3">
        <f>B6/8</f>
        <v>71601.375</v>
      </c>
      <c r="D6" s="3">
        <v>75000</v>
      </c>
      <c r="E6" s="7">
        <f t="shared" si="1"/>
        <v>0.95468500000000001</v>
      </c>
      <c r="F6" s="2">
        <v>7</v>
      </c>
      <c r="G6" s="2">
        <v>9</v>
      </c>
      <c r="H6" s="6">
        <f t="shared" si="2"/>
        <v>0.4375</v>
      </c>
      <c r="I6" s="6">
        <f t="shared" si="3"/>
        <v>1.6972177777777777</v>
      </c>
      <c r="J6" s="3">
        <v>2654920</v>
      </c>
      <c r="K6" s="3">
        <f t="shared" si="4"/>
        <v>32776.790123456791</v>
      </c>
      <c r="L6" s="3">
        <v>41084</v>
      </c>
      <c r="M6" s="7">
        <f t="shared" si="5"/>
        <v>0.79779938962751418</v>
      </c>
      <c r="N6" s="6">
        <v>97</v>
      </c>
      <c r="O6" s="6">
        <v>65</v>
      </c>
      <c r="P6" s="6">
        <f t="shared" si="6"/>
        <v>0.59876543209876543</v>
      </c>
      <c r="Q6" s="6">
        <f t="shared" ref="Q6:Q25" si="13">((K6/L6)*(1/(1-P6)))</f>
        <v>1.9883615556870353</v>
      </c>
      <c r="R6" t="s">
        <v>44</v>
      </c>
      <c r="S6" s="5" t="s">
        <v>44</v>
      </c>
      <c r="T6" s="5">
        <v>16600</v>
      </c>
      <c r="U6" s="7" t="s">
        <v>44</v>
      </c>
      <c r="V6" s="6">
        <v>20</v>
      </c>
      <c r="W6" s="6">
        <v>47</v>
      </c>
      <c r="X6" s="6">
        <f t="shared" si="9"/>
        <v>0.29850746268656714</v>
      </c>
      <c r="Y6" s="6" t="s">
        <v>44</v>
      </c>
      <c r="AA6" t="s">
        <v>44</v>
      </c>
      <c r="AB6">
        <f t="shared" si="12"/>
        <v>0.44492429826177754</v>
      </c>
      <c r="AC6" t="s">
        <v>44</v>
      </c>
    </row>
    <row r="7" spans="1:33" x14ac:dyDescent="0.3">
      <c r="A7">
        <v>2018</v>
      </c>
      <c r="B7" s="3">
        <v>583184</v>
      </c>
      <c r="C7" s="3">
        <f t="shared" ref="C7:C25" si="14">B7/8</f>
        <v>72898</v>
      </c>
      <c r="D7" s="3">
        <v>75000</v>
      </c>
      <c r="E7" s="7">
        <f t="shared" si="1"/>
        <v>0.97197333333333336</v>
      </c>
      <c r="F7" s="2">
        <v>7</v>
      </c>
      <c r="G7" s="2">
        <v>9</v>
      </c>
      <c r="H7" s="6">
        <f t="shared" si="2"/>
        <v>0.4375</v>
      </c>
      <c r="I7" s="6">
        <f t="shared" si="3"/>
        <v>1.7279525925925925</v>
      </c>
      <c r="J7" s="3">
        <v>2555781</v>
      </c>
      <c r="K7" s="3">
        <f t="shared" si="4"/>
        <v>31552.85185185185</v>
      </c>
      <c r="L7" s="3">
        <v>41084</v>
      </c>
      <c r="M7" s="7">
        <f t="shared" si="5"/>
        <v>0.76800827212179557</v>
      </c>
      <c r="N7" s="6">
        <v>90</v>
      </c>
      <c r="O7" s="6">
        <v>72</v>
      </c>
      <c r="P7" s="6">
        <f t="shared" si="6"/>
        <v>0.55555555555555558</v>
      </c>
      <c r="Q7" s="6">
        <f t="shared" si="13"/>
        <v>1.72801861227404</v>
      </c>
      <c r="R7" s="5">
        <v>628440</v>
      </c>
      <c r="S7" s="5">
        <f t="shared" si="7"/>
        <v>15327.804878048781</v>
      </c>
      <c r="T7" s="5">
        <v>16600</v>
      </c>
      <c r="U7" s="7">
        <f t="shared" si="8"/>
        <v>0.92336173964149282</v>
      </c>
      <c r="V7" s="6">
        <v>29</v>
      </c>
      <c r="W7" s="6">
        <v>53</v>
      </c>
      <c r="X7" s="6">
        <f t="shared" si="9"/>
        <v>0.35365853658536583</v>
      </c>
      <c r="Y7" s="6">
        <f t="shared" si="10"/>
        <v>1.4285974085019322</v>
      </c>
      <c r="AA7">
        <f t="shared" si="11"/>
        <v>0.88778111503220725</v>
      </c>
      <c r="AB7">
        <f t="shared" si="12"/>
        <v>0.44890469738030719</v>
      </c>
      <c r="AC7">
        <f t="shared" ref="AC7:AC25" si="15">(Y7+Q7+I7)/3</f>
        <v>1.6281895377895215</v>
      </c>
    </row>
    <row r="8" spans="1:33" x14ac:dyDescent="0.3">
      <c r="A8">
        <v>2017</v>
      </c>
      <c r="B8" s="3">
        <v>575681</v>
      </c>
      <c r="C8" s="3">
        <f t="shared" si="14"/>
        <v>71960.125</v>
      </c>
      <c r="D8" s="3">
        <v>75000</v>
      </c>
      <c r="E8" s="7">
        <f t="shared" si="1"/>
        <v>0.95946833333333337</v>
      </c>
      <c r="F8" s="2">
        <v>10</v>
      </c>
      <c r="G8" s="2">
        <v>6</v>
      </c>
      <c r="H8" s="6">
        <f t="shared" si="2"/>
        <v>0.625</v>
      </c>
      <c r="I8" s="6">
        <f t="shared" si="3"/>
        <v>2.5585822222222223</v>
      </c>
      <c r="J8" s="3">
        <v>2505252</v>
      </c>
      <c r="K8" s="3">
        <f t="shared" si="4"/>
        <v>30929.037037037036</v>
      </c>
      <c r="L8" s="3">
        <v>41149</v>
      </c>
      <c r="M8" s="7">
        <f t="shared" si="5"/>
        <v>0.75163520467173051</v>
      </c>
      <c r="N8" s="6">
        <v>72</v>
      </c>
      <c r="O8" s="6">
        <v>90</v>
      </c>
      <c r="P8" s="6">
        <f t="shared" si="6"/>
        <v>0.44444444444444442</v>
      </c>
      <c r="Q8" s="6">
        <f t="shared" si="13"/>
        <v>1.3529433684091148</v>
      </c>
      <c r="R8" s="5">
        <v>590769</v>
      </c>
      <c r="S8" s="5">
        <f t="shared" si="7"/>
        <v>14409</v>
      </c>
      <c r="T8" s="5">
        <v>15711</v>
      </c>
      <c r="U8" s="7">
        <f t="shared" si="8"/>
        <v>0.91712812679014699</v>
      </c>
      <c r="V8" s="6">
        <v>24</v>
      </c>
      <c r="W8" s="6">
        <v>58</v>
      </c>
      <c r="X8" s="6">
        <f t="shared" si="9"/>
        <v>0.29268292682926828</v>
      </c>
      <c r="Y8" s="6">
        <f t="shared" si="10"/>
        <v>1.2966294206343458</v>
      </c>
      <c r="AA8">
        <f t="shared" si="11"/>
        <v>0.87607722159840362</v>
      </c>
      <c r="AB8">
        <f t="shared" si="12"/>
        <v>0.45404245709123758</v>
      </c>
      <c r="AC8">
        <f t="shared" si="15"/>
        <v>1.7360516704218945</v>
      </c>
    </row>
    <row r="9" spans="1:33" x14ac:dyDescent="0.3">
      <c r="A9">
        <v>2016</v>
      </c>
      <c r="B9" s="3">
        <v>559998</v>
      </c>
      <c r="C9" s="3">
        <f t="shared" si="14"/>
        <v>69999.75</v>
      </c>
      <c r="D9" s="3">
        <v>71228</v>
      </c>
      <c r="E9" s="7">
        <f t="shared" si="1"/>
        <v>0.9827560790700286</v>
      </c>
      <c r="F9" s="2">
        <v>11</v>
      </c>
      <c r="G9" s="2">
        <v>5</v>
      </c>
      <c r="H9" s="6">
        <f t="shared" si="2"/>
        <v>0.6875</v>
      </c>
      <c r="I9" s="6">
        <f t="shared" si="3"/>
        <v>3.1448194530240916</v>
      </c>
      <c r="J9" s="3">
        <v>2020914</v>
      </c>
      <c r="K9" s="3">
        <f t="shared" si="4"/>
        <v>24949.555555555555</v>
      </c>
      <c r="L9" s="3">
        <v>49586</v>
      </c>
      <c r="M9" s="7">
        <f t="shared" si="5"/>
        <v>0.50315725316733662</v>
      </c>
      <c r="N9" s="6">
        <v>68</v>
      </c>
      <c r="O9" s="6">
        <v>93</v>
      </c>
      <c r="P9" s="6">
        <f t="shared" si="6"/>
        <v>0.42236024844720499</v>
      </c>
      <c r="Q9" s="6">
        <f t="shared" si="13"/>
        <v>0.87105718021442147</v>
      </c>
      <c r="R9" s="5">
        <v>654306</v>
      </c>
      <c r="S9" s="5">
        <f t="shared" si="7"/>
        <v>15958.682926829268</v>
      </c>
      <c r="T9" s="5">
        <v>18047</v>
      </c>
      <c r="U9" s="7">
        <f t="shared" si="8"/>
        <v>0.88428453077127878</v>
      </c>
      <c r="V9" s="6">
        <v>43</v>
      </c>
      <c r="W9" s="6">
        <v>39</v>
      </c>
      <c r="X9" s="6">
        <f t="shared" si="9"/>
        <v>0.52439024390243905</v>
      </c>
      <c r="Y9" s="6">
        <f t="shared" si="10"/>
        <v>1.8592649108524324</v>
      </c>
      <c r="AA9">
        <f t="shared" si="11"/>
        <v>0.79006595433621463</v>
      </c>
      <c r="AB9">
        <f t="shared" si="12"/>
        <v>0.54475016411654797</v>
      </c>
      <c r="AC9">
        <f t="shared" si="15"/>
        <v>1.9583805146969819</v>
      </c>
    </row>
    <row r="10" spans="1:33" x14ac:dyDescent="0.3">
      <c r="A10">
        <v>2015</v>
      </c>
      <c r="B10" s="3">
        <v>562845</v>
      </c>
      <c r="C10" s="3">
        <f t="shared" si="14"/>
        <v>70355.625</v>
      </c>
      <c r="D10" s="3">
        <v>71228</v>
      </c>
      <c r="E10" s="7">
        <f t="shared" si="1"/>
        <v>0.98775235862301347</v>
      </c>
      <c r="F10" s="2">
        <v>8</v>
      </c>
      <c r="G10" s="2">
        <v>8</v>
      </c>
      <c r="H10" s="6">
        <f t="shared" si="2"/>
        <v>0.5</v>
      </c>
      <c r="I10" s="6">
        <f t="shared" si="3"/>
        <v>1.9755047172460269</v>
      </c>
      <c r="J10" s="3">
        <v>2001392</v>
      </c>
      <c r="K10" s="3">
        <f t="shared" si="4"/>
        <v>24708.543209876545</v>
      </c>
      <c r="L10" s="3">
        <v>49586</v>
      </c>
      <c r="M10" s="7">
        <f t="shared" si="5"/>
        <v>0.49829676138177198</v>
      </c>
      <c r="N10" s="6">
        <v>67</v>
      </c>
      <c r="O10" s="6">
        <v>95</v>
      </c>
      <c r="P10" s="6">
        <f t="shared" si="6"/>
        <v>0.41358024691358025</v>
      </c>
      <c r="Q10" s="6">
        <f t="shared" si="13"/>
        <v>0.84972710888260072</v>
      </c>
      <c r="R10" s="5">
        <v>690150</v>
      </c>
      <c r="S10" s="5">
        <f t="shared" si="7"/>
        <v>16832.926829268294</v>
      </c>
      <c r="T10" s="5">
        <v>18047</v>
      </c>
      <c r="U10" s="7">
        <f t="shared" si="8"/>
        <v>0.93272714740778484</v>
      </c>
      <c r="V10" s="6">
        <v>48</v>
      </c>
      <c r="W10" s="6">
        <v>34</v>
      </c>
      <c r="X10" s="6">
        <f t="shared" si="9"/>
        <v>0.58536585365853655</v>
      </c>
      <c r="Y10" s="6">
        <f t="shared" si="10"/>
        <v>2.2495184143364222</v>
      </c>
      <c r="AA10">
        <f t="shared" si="11"/>
        <v>0.80625875580419015</v>
      </c>
      <c r="AB10">
        <f t="shared" si="12"/>
        <v>0.49964870019070556</v>
      </c>
      <c r="AC10">
        <f t="shared" si="15"/>
        <v>1.6915834134883501</v>
      </c>
    </row>
    <row r="11" spans="1:33" x14ac:dyDescent="0.3">
      <c r="A11">
        <v>2014</v>
      </c>
      <c r="B11" s="3">
        <v>577047</v>
      </c>
      <c r="C11" s="3">
        <f t="shared" si="14"/>
        <v>72130.875</v>
      </c>
      <c r="D11" s="3">
        <v>71228</v>
      </c>
      <c r="E11" s="7">
        <f t="shared" si="1"/>
        <v>1.0126758437693042</v>
      </c>
      <c r="F11" s="2">
        <v>6</v>
      </c>
      <c r="G11" s="2">
        <v>10</v>
      </c>
      <c r="H11" s="6">
        <f t="shared" si="2"/>
        <v>0.375</v>
      </c>
      <c r="I11" s="6">
        <f t="shared" si="3"/>
        <v>1.6202813500308868</v>
      </c>
      <c r="J11" s="3">
        <v>2354305</v>
      </c>
      <c r="K11" s="3">
        <f t="shared" si="4"/>
        <v>29065.493827160495</v>
      </c>
      <c r="L11" s="3">
        <v>49586</v>
      </c>
      <c r="M11" s="7">
        <f t="shared" si="5"/>
        <v>0.58616330873957356</v>
      </c>
      <c r="N11" s="6">
        <v>79</v>
      </c>
      <c r="O11" s="6">
        <v>83</v>
      </c>
      <c r="P11" s="6">
        <f t="shared" si="6"/>
        <v>0.48765432098765432</v>
      </c>
      <c r="Q11" s="6">
        <f t="shared" si="13"/>
        <v>1.1440777833230229</v>
      </c>
      <c r="R11" s="5">
        <v>713909</v>
      </c>
      <c r="S11" s="5">
        <f t="shared" si="7"/>
        <v>17412.414634146342</v>
      </c>
      <c r="T11" s="5">
        <v>18047</v>
      </c>
      <c r="U11" s="7">
        <f t="shared" si="8"/>
        <v>0.96483707176518763</v>
      </c>
      <c r="V11" s="6">
        <v>60</v>
      </c>
      <c r="W11" s="6">
        <v>22</v>
      </c>
      <c r="X11" s="6">
        <f t="shared" si="9"/>
        <v>0.73170731707317072</v>
      </c>
      <c r="Y11" s="6">
        <f t="shared" si="10"/>
        <v>3.5962109038520627</v>
      </c>
      <c r="AA11">
        <f t="shared" si="11"/>
        <v>0.85455874142468835</v>
      </c>
      <c r="AB11">
        <f t="shared" si="12"/>
        <v>0.53145387935360833</v>
      </c>
      <c r="AC11">
        <f t="shared" si="15"/>
        <v>2.120190012401991</v>
      </c>
    </row>
    <row r="12" spans="1:33" x14ac:dyDescent="0.3">
      <c r="A12">
        <v>2013</v>
      </c>
      <c r="B12" s="3">
        <v>561795</v>
      </c>
      <c r="C12" s="3">
        <f t="shared" si="14"/>
        <v>70224.375</v>
      </c>
      <c r="D12" s="3">
        <v>71228</v>
      </c>
      <c r="E12" s="7">
        <f t="shared" si="1"/>
        <v>0.98590968439377769</v>
      </c>
      <c r="F12" s="2">
        <v>4</v>
      </c>
      <c r="G12" s="2">
        <v>12</v>
      </c>
      <c r="H12" s="6">
        <f t="shared" si="2"/>
        <v>0.25</v>
      </c>
      <c r="I12" s="6">
        <f t="shared" si="3"/>
        <v>1.3145462458583701</v>
      </c>
      <c r="J12" s="3">
        <v>2548679</v>
      </c>
      <c r="K12" s="3">
        <f t="shared" si="4"/>
        <v>31465.172839506173</v>
      </c>
      <c r="L12" s="3">
        <v>49586</v>
      </c>
      <c r="M12" s="7">
        <f t="shared" si="5"/>
        <v>0.63455759366567521</v>
      </c>
      <c r="N12" s="6">
        <v>96</v>
      </c>
      <c r="O12" s="6">
        <v>66</v>
      </c>
      <c r="P12" s="6">
        <f t="shared" si="6"/>
        <v>0.59259259259259256</v>
      </c>
      <c r="Q12" s="6">
        <f t="shared" si="13"/>
        <v>1.5575504571793843</v>
      </c>
      <c r="R12" s="5">
        <v>587927</v>
      </c>
      <c r="S12" s="5">
        <f t="shared" si="7"/>
        <v>14339.682926829268</v>
      </c>
      <c r="T12" s="5">
        <v>18188</v>
      </c>
      <c r="U12" s="7">
        <f t="shared" si="8"/>
        <v>0.78841450004559421</v>
      </c>
      <c r="V12" s="6">
        <v>38</v>
      </c>
      <c r="W12" s="6">
        <v>44</v>
      </c>
      <c r="X12" s="6">
        <f t="shared" si="9"/>
        <v>0.46341463414634149</v>
      </c>
      <c r="Y12" s="6">
        <f t="shared" si="10"/>
        <v>1.4693179319031529</v>
      </c>
      <c r="AA12">
        <f t="shared" si="11"/>
        <v>0.80296059270168241</v>
      </c>
      <c r="AB12">
        <f t="shared" si="12"/>
        <v>0.43533574224631133</v>
      </c>
      <c r="AC12">
        <f t="shared" si="15"/>
        <v>1.4471382116469691</v>
      </c>
    </row>
    <row r="13" spans="1:33" x14ac:dyDescent="0.3">
      <c r="A13">
        <v>2012</v>
      </c>
      <c r="B13" s="3">
        <v>560773</v>
      </c>
      <c r="C13" s="3">
        <f t="shared" si="14"/>
        <v>70096.625</v>
      </c>
      <c r="D13" s="3">
        <v>71228</v>
      </c>
      <c r="E13" s="7">
        <f t="shared" si="1"/>
        <v>0.98411614814398829</v>
      </c>
      <c r="F13" s="2">
        <v>13</v>
      </c>
      <c r="G13" s="2">
        <v>3</v>
      </c>
      <c r="H13" s="6">
        <f t="shared" si="2"/>
        <v>0.8125</v>
      </c>
      <c r="I13" s="6">
        <f>((C13/D13)*(1/(1-H13)))</f>
        <v>5.248619456767937</v>
      </c>
      <c r="J13" s="3">
        <v>2420171</v>
      </c>
      <c r="K13" s="3">
        <f t="shared" si="4"/>
        <v>29878.654320987655</v>
      </c>
      <c r="L13" s="3">
        <v>49586</v>
      </c>
      <c r="M13" s="7">
        <f t="shared" si="5"/>
        <v>0.60256230228265351</v>
      </c>
      <c r="N13" s="6">
        <v>94</v>
      </c>
      <c r="O13" s="6">
        <v>68</v>
      </c>
      <c r="P13" s="6">
        <f t="shared" si="6"/>
        <v>0.58024691358024694</v>
      </c>
      <c r="Q13" s="6">
        <f t="shared" si="13"/>
        <v>1.4355160730851451</v>
      </c>
      <c r="R13" s="5">
        <v>620146</v>
      </c>
      <c r="S13" s="5">
        <f t="shared" si="7"/>
        <v>15125.512195121952</v>
      </c>
      <c r="T13" s="5">
        <v>18238</v>
      </c>
      <c r="U13" s="7">
        <f t="shared" si="8"/>
        <v>0.8293405085602561</v>
      </c>
      <c r="V13" s="6">
        <v>44</v>
      </c>
      <c r="W13" s="6">
        <v>38</v>
      </c>
      <c r="X13" s="6">
        <f t="shared" si="9"/>
        <v>0.53658536585365857</v>
      </c>
      <c r="Y13" s="6">
        <f t="shared" si="10"/>
        <v>1.7896295184721316</v>
      </c>
      <c r="AA13">
        <f t="shared" si="11"/>
        <v>0.8053396529956327</v>
      </c>
      <c r="AB13">
        <f t="shared" si="12"/>
        <v>0.64311075981130184</v>
      </c>
      <c r="AC13">
        <f t="shared" si="15"/>
        <v>2.8245883494417376</v>
      </c>
    </row>
    <row r="14" spans="1:33" x14ac:dyDescent="0.3">
      <c r="A14">
        <v>2011</v>
      </c>
      <c r="B14" s="3">
        <v>551892</v>
      </c>
      <c r="C14" s="3">
        <f t="shared" si="14"/>
        <v>68986.5</v>
      </c>
      <c r="D14" s="3">
        <v>71228</v>
      </c>
      <c r="E14" s="7">
        <f t="shared" si="1"/>
        <v>0.96853063402032913</v>
      </c>
      <c r="F14" s="2">
        <v>10</v>
      </c>
      <c r="G14" s="2">
        <v>6</v>
      </c>
      <c r="H14" s="6">
        <f t="shared" si="2"/>
        <v>0.625</v>
      </c>
      <c r="I14" s="6">
        <f t="shared" si="3"/>
        <v>2.582748357387544</v>
      </c>
      <c r="J14" s="3">
        <v>2372940</v>
      </c>
      <c r="K14" s="3">
        <f t="shared" si="4"/>
        <v>29295.555555555555</v>
      </c>
      <c r="L14" s="3">
        <v>49586</v>
      </c>
      <c r="M14" s="7">
        <f t="shared" si="5"/>
        <v>0.59080295961673768</v>
      </c>
      <c r="N14" s="6">
        <v>89</v>
      </c>
      <c r="O14" s="6">
        <v>73</v>
      </c>
      <c r="P14" s="6">
        <f t="shared" si="6"/>
        <v>0.54938271604938271</v>
      </c>
      <c r="Q14" s="6">
        <f t="shared" si="13"/>
        <v>1.3110969788755</v>
      </c>
      <c r="R14" s="5">
        <v>501593</v>
      </c>
      <c r="S14" s="5">
        <f t="shared" si="7"/>
        <v>12233.975609756097</v>
      </c>
      <c r="T14" s="5">
        <v>18371</v>
      </c>
      <c r="U14" s="7">
        <f t="shared" si="8"/>
        <v>0.66593955744140743</v>
      </c>
      <c r="V14" s="6">
        <v>40</v>
      </c>
      <c r="W14" s="6">
        <v>26</v>
      </c>
      <c r="X14" s="6">
        <f t="shared" si="9"/>
        <v>0.60606060606060608</v>
      </c>
      <c r="Y14" s="6">
        <f t="shared" si="10"/>
        <v>1.6904619535051113</v>
      </c>
      <c r="AA14">
        <f t="shared" si="11"/>
        <v>0.74175771702615811</v>
      </c>
      <c r="AB14">
        <f t="shared" si="12"/>
        <v>0.59348110736999626</v>
      </c>
      <c r="AC14">
        <f t="shared" si="15"/>
        <v>1.8614357632560516</v>
      </c>
    </row>
    <row r="15" spans="1:33" x14ac:dyDescent="0.3">
      <c r="A15">
        <v>2010</v>
      </c>
      <c r="B15" s="3">
        <v>542800</v>
      </c>
      <c r="C15" s="3">
        <f t="shared" si="14"/>
        <v>67850</v>
      </c>
      <c r="D15" s="3">
        <v>71228</v>
      </c>
      <c r="E15" s="7">
        <f t="shared" si="1"/>
        <v>0.95257483012298538</v>
      </c>
      <c r="F15" s="2">
        <v>13</v>
      </c>
      <c r="G15" s="2">
        <v>3</v>
      </c>
      <c r="H15" s="6">
        <f t="shared" si="2"/>
        <v>0.8125</v>
      </c>
      <c r="I15" s="6">
        <f t="shared" si="3"/>
        <v>5.0803990939892554</v>
      </c>
      <c r="J15" s="3">
        <v>2510119</v>
      </c>
      <c r="K15" s="3">
        <f t="shared" si="4"/>
        <v>30989.123456790123</v>
      </c>
      <c r="L15" s="3">
        <v>49743</v>
      </c>
      <c r="M15" s="7">
        <f t="shared" si="5"/>
        <v>0.62298461003136363</v>
      </c>
      <c r="N15" s="6">
        <v>91</v>
      </c>
      <c r="O15" s="6">
        <v>71</v>
      </c>
      <c r="P15" s="6">
        <f t="shared" si="6"/>
        <v>0.56172839506172845</v>
      </c>
      <c r="Q15" s="6">
        <f t="shared" si="13"/>
        <v>1.4214578426067734</v>
      </c>
      <c r="R15" s="5">
        <v>641596</v>
      </c>
      <c r="S15" s="5">
        <f t="shared" si="7"/>
        <v>15648.682926829268</v>
      </c>
      <c r="T15" s="1">
        <v>18729</v>
      </c>
      <c r="U15" s="7">
        <f t="shared" si="8"/>
        <v>0.83553221884933881</v>
      </c>
      <c r="V15" s="6">
        <v>44</v>
      </c>
      <c r="W15" s="6">
        <v>38</v>
      </c>
      <c r="X15" s="6">
        <f t="shared" si="9"/>
        <v>0.53658536585365857</v>
      </c>
      <c r="Y15" s="6">
        <f t="shared" si="10"/>
        <v>1.8029905775169943</v>
      </c>
      <c r="AA15">
        <f t="shared" si="11"/>
        <v>0.80369721966789598</v>
      </c>
      <c r="AB15">
        <f t="shared" si="12"/>
        <v>0.63693792030512897</v>
      </c>
      <c r="AC15">
        <f t="shared" si="15"/>
        <v>2.7682825047043411</v>
      </c>
    </row>
    <row r="16" spans="1:33" x14ac:dyDescent="0.3">
      <c r="A16">
        <v>2009</v>
      </c>
      <c r="B16" s="3">
        <v>545389</v>
      </c>
      <c r="C16" s="3">
        <f t="shared" si="14"/>
        <v>68173.625</v>
      </c>
      <c r="D16" s="3">
        <v>71228</v>
      </c>
      <c r="E16" s="7">
        <f t="shared" si="1"/>
        <v>0.95711833829392934</v>
      </c>
      <c r="F16" s="2">
        <v>9</v>
      </c>
      <c r="G16" s="2">
        <v>7</v>
      </c>
      <c r="H16" s="6">
        <f t="shared" si="2"/>
        <v>0.5625</v>
      </c>
      <c r="I16" s="6">
        <f t="shared" si="3"/>
        <v>2.1876990589575525</v>
      </c>
      <c r="J16" s="3">
        <v>2373631</v>
      </c>
      <c r="K16" s="3">
        <f t="shared" si="4"/>
        <v>29304.086419753086</v>
      </c>
      <c r="L16" s="3">
        <v>49743</v>
      </c>
      <c r="M16" s="7">
        <f t="shared" si="5"/>
        <v>0.58910975252303011</v>
      </c>
      <c r="N16" s="6">
        <v>86</v>
      </c>
      <c r="O16" s="6">
        <v>76</v>
      </c>
      <c r="P16" s="6">
        <f t="shared" si="6"/>
        <v>0.53086419753086422</v>
      </c>
      <c r="Q16" s="6">
        <f t="shared" si="13"/>
        <v>1.2557339461675117</v>
      </c>
      <c r="R16" s="5">
        <v>678375</v>
      </c>
      <c r="S16" s="5">
        <f t="shared" si="7"/>
        <v>16545.731707317074</v>
      </c>
      <c r="T16" s="1">
        <v>18729</v>
      </c>
      <c r="U16" s="7">
        <f t="shared" si="8"/>
        <v>0.88342846427022659</v>
      </c>
      <c r="V16" s="6">
        <v>53</v>
      </c>
      <c r="W16" s="6">
        <v>29</v>
      </c>
      <c r="X16" s="6">
        <f t="shared" si="9"/>
        <v>0.64634146341463417</v>
      </c>
      <c r="Y16" s="6">
        <f t="shared" si="10"/>
        <v>2.4979701403502963</v>
      </c>
      <c r="AA16">
        <f t="shared" si="11"/>
        <v>0.80988551836239531</v>
      </c>
      <c r="AB16">
        <f t="shared" si="12"/>
        <v>0.57990188698183276</v>
      </c>
      <c r="AC16">
        <f t="shared" si="15"/>
        <v>1.9804677151584535</v>
      </c>
    </row>
    <row r="17" spans="1:29" x14ac:dyDescent="0.3">
      <c r="A17">
        <v>2008</v>
      </c>
      <c r="B17" s="3">
        <v>502813</v>
      </c>
      <c r="C17" s="3">
        <f t="shared" si="14"/>
        <v>62851.625</v>
      </c>
      <c r="D17" s="3">
        <v>71228</v>
      </c>
      <c r="E17" s="7">
        <f t="shared" si="1"/>
        <v>0.88240053069017799</v>
      </c>
      <c r="F17" s="2">
        <v>11</v>
      </c>
      <c r="G17" s="2">
        <v>5</v>
      </c>
      <c r="H17" s="6">
        <f t="shared" si="2"/>
        <v>0.6875</v>
      </c>
      <c r="I17" s="6">
        <f t="shared" si="3"/>
        <v>2.8236816982085697</v>
      </c>
      <c r="J17" s="3">
        <v>2532834</v>
      </c>
      <c r="K17" s="3">
        <f t="shared" si="4"/>
        <v>31269.555555555555</v>
      </c>
      <c r="L17" s="3">
        <v>49743</v>
      </c>
      <c r="M17" s="7">
        <f t="shared" si="5"/>
        <v>0.62862222937007328</v>
      </c>
      <c r="N17" s="6">
        <v>72</v>
      </c>
      <c r="O17" s="6">
        <v>90</v>
      </c>
      <c r="P17" s="6">
        <f t="shared" si="6"/>
        <v>0.44444444444444442</v>
      </c>
      <c r="Q17" s="6">
        <f t="shared" si="13"/>
        <v>1.1315200128661318</v>
      </c>
      <c r="R17" s="5">
        <v>686688</v>
      </c>
      <c r="S17" s="5">
        <f t="shared" si="7"/>
        <v>16748.487804878048</v>
      </c>
      <c r="T17" s="1">
        <v>18729</v>
      </c>
      <c r="U17" s="7">
        <f t="shared" si="8"/>
        <v>0.89425424768423556</v>
      </c>
      <c r="V17" s="6">
        <v>47</v>
      </c>
      <c r="W17" s="6">
        <v>35</v>
      </c>
      <c r="X17" s="6">
        <f t="shared" si="9"/>
        <v>0.57317073170731703</v>
      </c>
      <c r="Y17" s="6">
        <f t="shared" si="10"/>
        <v>2.0951099517173515</v>
      </c>
      <c r="AA17">
        <f t="shared" si="11"/>
        <v>0.80175900258149557</v>
      </c>
      <c r="AB17">
        <f t="shared" si="12"/>
        <v>0.56837172538392045</v>
      </c>
      <c r="AC17">
        <f t="shared" si="15"/>
        <v>2.0167705542640175</v>
      </c>
    </row>
    <row r="18" spans="1:29" x14ac:dyDescent="0.3">
      <c r="A18">
        <v>2007</v>
      </c>
      <c r="B18" s="3">
        <v>547167</v>
      </c>
      <c r="C18" s="3">
        <f t="shared" si="14"/>
        <v>68395.875</v>
      </c>
      <c r="D18" s="3">
        <v>71228</v>
      </c>
      <c r="E18" s="7">
        <f t="shared" si="1"/>
        <v>0.96023859998876848</v>
      </c>
      <c r="F18" s="2">
        <v>4</v>
      </c>
      <c r="G18" s="2">
        <v>12</v>
      </c>
      <c r="H18" s="6">
        <f t="shared" si="2"/>
        <v>0.25</v>
      </c>
      <c r="I18" s="6">
        <f t="shared" si="3"/>
        <v>1.280318133318358</v>
      </c>
      <c r="J18" s="3">
        <v>2745207</v>
      </c>
      <c r="K18" s="3">
        <f t="shared" si="4"/>
        <v>33891.444444444445</v>
      </c>
      <c r="L18" s="3">
        <v>50096</v>
      </c>
      <c r="M18" s="7">
        <f t="shared" si="5"/>
        <v>0.67652995138223504</v>
      </c>
      <c r="N18" s="6">
        <v>84</v>
      </c>
      <c r="O18" s="6">
        <v>78</v>
      </c>
      <c r="P18" s="6">
        <f t="shared" si="6"/>
        <v>0.51851851851851849</v>
      </c>
      <c r="Q18" s="6">
        <f t="shared" si="13"/>
        <v>1.405100668255411</v>
      </c>
      <c r="R18" s="5">
        <v>667518</v>
      </c>
      <c r="S18" s="5">
        <f t="shared" si="7"/>
        <v>16280.926829268292</v>
      </c>
      <c r="T18" s="1">
        <v>18729</v>
      </c>
      <c r="U18" s="7">
        <f t="shared" si="8"/>
        <v>0.86928970202724609</v>
      </c>
      <c r="V18" s="6">
        <v>37</v>
      </c>
      <c r="W18" s="6">
        <v>45</v>
      </c>
      <c r="X18" s="6">
        <f t="shared" si="9"/>
        <v>0.45121951219512196</v>
      </c>
      <c r="Y18" s="6">
        <f t="shared" si="10"/>
        <v>1.5840390125829817</v>
      </c>
      <c r="AA18">
        <f t="shared" si="11"/>
        <v>0.83535275113274976</v>
      </c>
      <c r="AB18">
        <f t="shared" si="12"/>
        <v>0.4065793435712135</v>
      </c>
      <c r="AC18">
        <f t="shared" si="15"/>
        <v>1.4231526047189167</v>
      </c>
    </row>
    <row r="19" spans="1:29" x14ac:dyDescent="0.3">
      <c r="A19">
        <v>2006</v>
      </c>
      <c r="B19" s="3">
        <v>563462</v>
      </c>
      <c r="C19" s="3">
        <f t="shared" si="14"/>
        <v>70432.75</v>
      </c>
      <c r="D19" s="3">
        <v>71228</v>
      </c>
      <c r="E19" s="7">
        <f t="shared" si="1"/>
        <v>0.9888351490986691</v>
      </c>
      <c r="F19" s="2">
        <v>7</v>
      </c>
      <c r="G19" s="2">
        <v>9</v>
      </c>
      <c r="H19" s="6">
        <f t="shared" si="2"/>
        <v>0.4375</v>
      </c>
      <c r="I19" s="6">
        <f t="shared" si="3"/>
        <v>1.7579291539531894</v>
      </c>
      <c r="J19" s="3">
        <v>2550524</v>
      </c>
      <c r="K19" s="3">
        <f t="shared" si="4"/>
        <v>31487.95061728395</v>
      </c>
      <c r="L19" s="3">
        <v>50096</v>
      </c>
      <c r="M19" s="7">
        <f t="shared" si="5"/>
        <v>0.62855219213677638</v>
      </c>
      <c r="N19" s="6">
        <v>79</v>
      </c>
      <c r="O19" s="6">
        <v>83</v>
      </c>
      <c r="P19" s="6">
        <f t="shared" si="6"/>
        <v>0.48765432098765432</v>
      </c>
      <c r="Q19" s="6">
        <f t="shared" si="13"/>
        <v>1.2268127123633465</v>
      </c>
      <c r="R19" s="1">
        <v>639375</v>
      </c>
      <c r="S19" s="5">
        <f t="shared" si="7"/>
        <v>15594.512195121952</v>
      </c>
      <c r="T19" s="1">
        <v>18729</v>
      </c>
      <c r="U19" s="7">
        <f t="shared" si="8"/>
        <v>0.8326398737317503</v>
      </c>
      <c r="V19" s="6">
        <v>30</v>
      </c>
      <c r="W19" s="6">
        <v>52</v>
      </c>
      <c r="X19" s="6">
        <f t="shared" si="9"/>
        <v>0.36585365853658536</v>
      </c>
      <c r="Y19" s="6">
        <f t="shared" si="10"/>
        <v>1.3130090316539138</v>
      </c>
      <c r="AA19">
        <f t="shared" si="11"/>
        <v>0.81667573832239848</v>
      </c>
      <c r="AB19">
        <f t="shared" si="12"/>
        <v>0.43033599317474658</v>
      </c>
      <c r="AC19">
        <f t="shared" si="15"/>
        <v>1.4325836326568167</v>
      </c>
    </row>
    <row r="20" spans="1:29" x14ac:dyDescent="0.3">
      <c r="A20">
        <v>2005</v>
      </c>
      <c r="B20" s="3">
        <v>565106</v>
      </c>
      <c r="C20" s="3">
        <f t="shared" si="14"/>
        <v>70638.25</v>
      </c>
      <c r="D20" s="3">
        <v>71228</v>
      </c>
      <c r="E20" s="7">
        <f t="shared" si="1"/>
        <v>0.99172025046330092</v>
      </c>
      <c r="F20" s="2">
        <v>8</v>
      </c>
      <c r="G20" s="2">
        <v>8</v>
      </c>
      <c r="H20" s="6">
        <f t="shared" si="2"/>
        <v>0.5</v>
      </c>
      <c r="I20" s="6">
        <f t="shared" si="3"/>
        <v>1.9834405009266018</v>
      </c>
      <c r="J20" s="3">
        <v>2521167</v>
      </c>
      <c r="K20" s="3">
        <f t="shared" si="4"/>
        <v>31125.518518518518</v>
      </c>
      <c r="L20" s="3">
        <v>50096</v>
      </c>
      <c r="M20" s="7">
        <f t="shared" si="5"/>
        <v>0.62131744088387331</v>
      </c>
      <c r="N20" s="6">
        <v>90</v>
      </c>
      <c r="O20" s="6">
        <v>72</v>
      </c>
      <c r="P20" s="6">
        <f t="shared" si="6"/>
        <v>0.55555555555555558</v>
      </c>
      <c r="Q20" s="6">
        <f t="shared" si="13"/>
        <v>1.3979642419887148</v>
      </c>
      <c r="R20" s="5">
        <v>617942</v>
      </c>
      <c r="S20" s="5">
        <f t="shared" si="7"/>
        <v>15071.756097560976</v>
      </c>
      <c r="T20" s="5">
        <v>20223</v>
      </c>
      <c r="U20" s="7">
        <f t="shared" si="8"/>
        <v>0.74527795567230259</v>
      </c>
      <c r="V20" s="6">
        <v>26</v>
      </c>
      <c r="W20" s="6">
        <v>56</v>
      </c>
      <c r="X20" s="6">
        <f t="shared" si="9"/>
        <v>0.31707317073170732</v>
      </c>
      <c r="Y20" s="6">
        <f t="shared" si="10"/>
        <v>1.0912998636630147</v>
      </c>
      <c r="AA20">
        <f t="shared" si="11"/>
        <v>0.78610521567315894</v>
      </c>
      <c r="AB20">
        <f t="shared" si="12"/>
        <v>0.45754290876242099</v>
      </c>
      <c r="AC20">
        <f t="shared" si="15"/>
        <v>1.4909015355261104</v>
      </c>
    </row>
    <row r="21" spans="1:29" x14ac:dyDescent="0.3">
      <c r="A21">
        <v>2004</v>
      </c>
      <c r="B21" s="3">
        <v>564769</v>
      </c>
      <c r="C21" s="3">
        <f t="shared" si="14"/>
        <v>70596.125</v>
      </c>
      <c r="D21" s="3">
        <v>71228</v>
      </c>
      <c r="E21" s="7">
        <f t="shared" si="1"/>
        <v>0.9911288397821082</v>
      </c>
      <c r="F21" s="2">
        <v>11</v>
      </c>
      <c r="G21" s="2">
        <v>5</v>
      </c>
      <c r="H21" s="6">
        <f t="shared" si="2"/>
        <v>0.6875</v>
      </c>
      <c r="I21" s="6">
        <f t="shared" si="3"/>
        <v>3.1716122873027466</v>
      </c>
      <c r="J21" s="3">
        <v>2327565</v>
      </c>
      <c r="K21" s="3">
        <f t="shared" si="4"/>
        <v>28735.370370370369</v>
      </c>
      <c r="L21" s="3">
        <v>50096</v>
      </c>
      <c r="M21" s="7">
        <f t="shared" si="5"/>
        <v>0.57360608372665223</v>
      </c>
      <c r="N21" s="6">
        <v>96</v>
      </c>
      <c r="O21" s="6">
        <v>66</v>
      </c>
      <c r="P21" s="6">
        <f t="shared" si="6"/>
        <v>0.59259259259259256</v>
      </c>
      <c r="Q21" s="6">
        <f t="shared" si="13"/>
        <v>1.4079422055108735</v>
      </c>
      <c r="R21" s="5">
        <v>586390</v>
      </c>
      <c r="S21" s="5">
        <f t="shared" si="7"/>
        <v>14302.195121951219</v>
      </c>
      <c r="T21" s="5">
        <v>20223</v>
      </c>
      <c r="U21" s="7">
        <f t="shared" si="8"/>
        <v>0.70722420619844828</v>
      </c>
      <c r="V21" s="6">
        <v>13</v>
      </c>
      <c r="W21" s="6">
        <v>69</v>
      </c>
      <c r="X21" s="6">
        <f t="shared" si="9"/>
        <v>0.15853658536585366</v>
      </c>
      <c r="Y21" s="6">
        <f t="shared" si="10"/>
        <v>0.84046934649670657</v>
      </c>
      <c r="AA21">
        <f t="shared" si="11"/>
        <v>0.75731970990240294</v>
      </c>
      <c r="AB21">
        <f t="shared" si="12"/>
        <v>0.4795430593194821</v>
      </c>
      <c r="AC21">
        <f t="shared" si="15"/>
        <v>1.8066746131034421</v>
      </c>
    </row>
    <row r="22" spans="1:29" x14ac:dyDescent="0.3">
      <c r="A22">
        <v>2003</v>
      </c>
      <c r="B22" s="3">
        <v>563676</v>
      </c>
      <c r="C22" s="3">
        <f t="shared" si="14"/>
        <v>70459.5</v>
      </c>
      <c r="D22" s="3">
        <v>71228</v>
      </c>
      <c r="E22" s="7">
        <f t="shared" si="1"/>
        <v>0.98921070365586572</v>
      </c>
      <c r="F22" s="2">
        <v>5</v>
      </c>
      <c r="G22" s="2">
        <v>11</v>
      </c>
      <c r="H22" s="6">
        <f t="shared" si="2"/>
        <v>0.3125</v>
      </c>
      <c r="I22" s="6">
        <f t="shared" si="3"/>
        <v>1.4388519325903502</v>
      </c>
      <c r="J22" s="3">
        <v>2401084</v>
      </c>
      <c r="K22" s="3">
        <f t="shared" si="4"/>
        <v>29643.012345679013</v>
      </c>
      <c r="L22" s="3">
        <v>50096</v>
      </c>
      <c r="M22" s="7">
        <f t="shared" si="5"/>
        <v>0.59172413657136325</v>
      </c>
      <c r="N22" s="6">
        <v>101</v>
      </c>
      <c r="O22" s="6">
        <v>61</v>
      </c>
      <c r="P22" s="6">
        <f t="shared" si="6"/>
        <v>0.62345679012345678</v>
      </c>
      <c r="Q22" s="6">
        <f t="shared" si="13"/>
        <v>1.5714641004026366</v>
      </c>
      <c r="R22" s="5">
        <v>565728</v>
      </c>
      <c r="S22" s="5">
        <f t="shared" si="7"/>
        <v>13798.243902439024</v>
      </c>
      <c r="T22" s="5">
        <v>20223</v>
      </c>
      <c r="U22" s="7">
        <f t="shared" si="8"/>
        <v>0.68230449994753617</v>
      </c>
      <c r="V22" s="6">
        <v>28</v>
      </c>
      <c r="W22" s="6">
        <v>54</v>
      </c>
      <c r="X22" s="6">
        <f t="shared" si="9"/>
        <v>0.34146341463414637</v>
      </c>
      <c r="Y22" s="6">
        <f t="shared" si="10"/>
        <v>1.0360920184388513</v>
      </c>
      <c r="AA22">
        <f t="shared" si="11"/>
        <v>0.75441311339158845</v>
      </c>
      <c r="AB22">
        <f t="shared" si="12"/>
        <v>0.42580673491920101</v>
      </c>
      <c r="AC22">
        <f t="shared" si="15"/>
        <v>1.3488026838106126</v>
      </c>
    </row>
    <row r="23" spans="1:29" x14ac:dyDescent="0.3">
      <c r="A23">
        <v>2002</v>
      </c>
      <c r="B23" s="3">
        <v>550974</v>
      </c>
      <c r="C23" s="3">
        <f t="shared" si="14"/>
        <v>68871.75</v>
      </c>
      <c r="D23" s="3">
        <v>71228</v>
      </c>
      <c r="E23" s="7">
        <f t="shared" si="1"/>
        <v>0.9669196102656259</v>
      </c>
      <c r="F23" s="2">
        <v>9</v>
      </c>
      <c r="G23" s="2">
        <v>6</v>
      </c>
      <c r="H23" s="6">
        <f t="shared" si="2"/>
        <v>0.6</v>
      </c>
      <c r="I23" s="6">
        <f t="shared" si="3"/>
        <v>2.4172990256640645</v>
      </c>
      <c r="J23" s="3">
        <v>2603484</v>
      </c>
      <c r="K23" s="3">
        <f t="shared" si="4"/>
        <v>32141.777777777777</v>
      </c>
      <c r="L23" s="3">
        <v>50096</v>
      </c>
      <c r="M23" s="7">
        <f t="shared" si="5"/>
        <v>0.64160367649668193</v>
      </c>
      <c r="N23" s="6">
        <v>101</v>
      </c>
      <c r="O23" s="6">
        <v>59</v>
      </c>
      <c r="P23" s="6">
        <f t="shared" si="6"/>
        <v>0.63124999999999998</v>
      </c>
      <c r="Q23" s="6">
        <f t="shared" si="13"/>
        <v>1.7399421735503238</v>
      </c>
      <c r="R23" s="5">
        <v>528655</v>
      </c>
      <c r="S23" s="5">
        <f t="shared" si="7"/>
        <v>12894.024390243903</v>
      </c>
      <c r="T23" s="5">
        <v>20223</v>
      </c>
      <c r="U23" s="7">
        <f t="shared" si="8"/>
        <v>0.63759206795450252</v>
      </c>
      <c r="V23" s="6">
        <v>35</v>
      </c>
      <c r="W23" s="6">
        <v>47</v>
      </c>
      <c r="X23" s="6">
        <f t="shared" si="9"/>
        <v>0.42682926829268292</v>
      </c>
      <c r="Y23" s="6">
        <f t="shared" si="10"/>
        <v>1.1123946717504085</v>
      </c>
      <c r="AA23">
        <f t="shared" si="11"/>
        <v>0.74870511823893671</v>
      </c>
      <c r="AB23">
        <f t="shared" si="12"/>
        <v>0.55269308943089435</v>
      </c>
      <c r="AC23">
        <f t="shared" si="15"/>
        <v>1.7565452903215988</v>
      </c>
    </row>
    <row r="24" spans="1:29" x14ac:dyDescent="0.3">
      <c r="A24">
        <v>2001</v>
      </c>
      <c r="B24" s="3">
        <v>425717</v>
      </c>
      <c r="C24" s="3">
        <f t="shared" si="14"/>
        <v>53214.625</v>
      </c>
      <c r="D24" s="3">
        <v>71228</v>
      </c>
      <c r="E24" s="7">
        <f t="shared" si="1"/>
        <v>0.74710261414050649</v>
      </c>
      <c r="F24" s="2">
        <v>7</v>
      </c>
      <c r="G24" s="2">
        <v>9</v>
      </c>
      <c r="H24" s="6">
        <f t="shared" si="2"/>
        <v>0.4375</v>
      </c>
      <c r="I24" s="6">
        <f t="shared" si="3"/>
        <v>1.3281824251386782</v>
      </c>
      <c r="J24" s="3">
        <v>2823530</v>
      </c>
      <c r="K24" s="3">
        <f t="shared" si="4"/>
        <v>34858.395061728392</v>
      </c>
      <c r="L24" s="3">
        <v>50096</v>
      </c>
      <c r="M24" s="7">
        <f t="shared" si="5"/>
        <v>0.69583190397892825</v>
      </c>
      <c r="N24" s="6">
        <v>88</v>
      </c>
      <c r="O24" s="6">
        <v>74</v>
      </c>
      <c r="P24" s="6">
        <f t="shared" si="6"/>
        <v>0.54320987654320985</v>
      </c>
      <c r="Q24" s="6">
        <f t="shared" si="13"/>
        <v>1.5233076816835995</v>
      </c>
      <c r="R24" s="5">
        <v>506110</v>
      </c>
      <c r="S24" s="5">
        <f t="shared" si="7"/>
        <v>12344.146341463415</v>
      </c>
      <c r="T24" s="5">
        <v>20223</v>
      </c>
      <c r="U24" s="7">
        <f t="shared" si="8"/>
        <v>0.61040134210865915</v>
      </c>
      <c r="V24" s="6">
        <v>33</v>
      </c>
      <c r="W24" s="6">
        <v>49</v>
      </c>
      <c r="X24" s="6">
        <f t="shared" si="9"/>
        <v>0.40243902439024393</v>
      </c>
      <c r="Y24" s="6">
        <f t="shared" si="10"/>
        <v>1.0214879602634706</v>
      </c>
      <c r="AA24">
        <f t="shared" si="11"/>
        <v>0.68444528674269789</v>
      </c>
      <c r="AB24">
        <f t="shared" si="12"/>
        <v>0.46104963364448465</v>
      </c>
      <c r="AC24">
        <f t="shared" si="15"/>
        <v>1.2909926890285828</v>
      </c>
    </row>
    <row r="25" spans="1:29" x14ac:dyDescent="0.3">
      <c r="A25">
        <v>2000</v>
      </c>
      <c r="B25" s="3">
        <v>422814</v>
      </c>
      <c r="C25" s="3">
        <f t="shared" si="14"/>
        <v>52851.75</v>
      </c>
      <c r="D25" s="3">
        <v>71228</v>
      </c>
      <c r="E25" s="7">
        <f t="shared" si="1"/>
        <v>0.74200805862862917</v>
      </c>
      <c r="F25" s="2">
        <v>4</v>
      </c>
      <c r="G25" s="2">
        <v>12</v>
      </c>
      <c r="H25" s="6">
        <f t="shared" si="2"/>
        <v>0.25</v>
      </c>
      <c r="I25" s="6">
        <f t="shared" si="3"/>
        <v>0.98934407817150549</v>
      </c>
      <c r="J25" s="3">
        <v>3234304</v>
      </c>
      <c r="K25" s="3">
        <f t="shared" si="4"/>
        <v>39929.679012345681</v>
      </c>
      <c r="L25" s="3">
        <v>49714</v>
      </c>
      <c r="M25" s="7">
        <f t="shared" si="5"/>
        <v>0.80318781454611743</v>
      </c>
      <c r="N25" s="6">
        <v>95</v>
      </c>
      <c r="O25" s="6">
        <v>67</v>
      </c>
      <c r="P25" s="6">
        <f t="shared" si="6"/>
        <v>0.5864197530864198</v>
      </c>
      <c r="Q25" s="6">
        <f t="shared" si="13"/>
        <v>1.942036208305538</v>
      </c>
      <c r="R25" s="5">
        <v>560324</v>
      </c>
      <c r="S25" s="5">
        <f t="shared" si="7"/>
        <v>13666.439024390244</v>
      </c>
      <c r="T25" s="5">
        <v>20223</v>
      </c>
      <c r="U25" s="7">
        <f t="shared" si="8"/>
        <v>0.67578692698364451</v>
      </c>
      <c r="V25" s="6">
        <v>25</v>
      </c>
      <c r="W25" s="6">
        <v>57</v>
      </c>
      <c r="X25" s="6">
        <f t="shared" si="9"/>
        <v>0.3048780487804878</v>
      </c>
      <c r="Y25" s="6">
        <f t="shared" si="10"/>
        <v>0.97218470197647111</v>
      </c>
      <c r="AA25">
        <f t="shared" si="11"/>
        <v>0.74032760005279707</v>
      </c>
      <c r="AB25">
        <f t="shared" si="12"/>
        <v>0.3804326006223025</v>
      </c>
      <c r="AC25">
        <f t="shared" si="15"/>
        <v>1.301188329484505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E36-8112-41D1-8F33-545F93E51EDB}">
  <dimension ref="A1:Y25"/>
  <sheetViews>
    <sheetView topLeftCell="T1" workbookViewId="0">
      <selection activeCell="Y2" sqref="Y2"/>
    </sheetView>
  </sheetViews>
  <sheetFormatPr defaultRowHeight="14.4" x14ac:dyDescent="0.3"/>
  <cols>
    <col min="2" max="2" width="18.88671875" bestFit="1" customWidth="1"/>
    <col min="3" max="3" width="22.109375" bestFit="1" customWidth="1"/>
    <col min="4" max="4" width="23.6640625" bestFit="1" customWidth="1"/>
    <col min="5" max="5" width="23.6640625" customWidth="1"/>
    <col min="6" max="6" width="13.5546875" bestFit="1" customWidth="1"/>
    <col min="7" max="7" width="15.109375" bestFit="1" customWidth="1"/>
    <col min="8" max="9" width="15.109375" customWidth="1"/>
    <col min="10" max="10" width="17.88671875" bestFit="1" customWidth="1"/>
    <col min="11" max="11" width="21" bestFit="1" customWidth="1"/>
    <col min="12" max="12" width="22.6640625" bestFit="1" customWidth="1"/>
    <col min="13" max="13" width="22.6640625" customWidth="1"/>
    <col min="14" max="14" width="12.44140625" bestFit="1" customWidth="1"/>
    <col min="15" max="15" width="14.109375" bestFit="1" customWidth="1"/>
    <col min="16" max="16" width="14.109375" customWidth="1"/>
    <col min="17" max="17" width="12" bestFit="1" customWidth="1"/>
    <col min="20" max="20" width="19.6640625" bestFit="1" customWidth="1"/>
    <col min="21" max="21" width="10.44140625" bestFit="1" customWidth="1"/>
    <col min="23" max="23" width="13.6640625" bestFit="1" customWidth="1"/>
    <col min="24" max="24" width="17.33203125" bestFit="1" customWidth="1"/>
    <col min="25" max="25" width="21.6640625" bestFit="1" customWidth="1"/>
  </cols>
  <sheetData>
    <row r="1" spans="1:25" x14ac:dyDescent="0.3">
      <c r="A1" t="s">
        <v>98</v>
      </c>
      <c r="B1" t="s">
        <v>564</v>
      </c>
      <c r="C1" t="s">
        <v>386</v>
      </c>
      <c r="D1" t="s">
        <v>327</v>
      </c>
      <c r="E1" t="s">
        <v>590</v>
      </c>
      <c r="F1" t="s">
        <v>203</v>
      </c>
      <c r="G1" t="s">
        <v>204</v>
      </c>
      <c r="H1" t="s">
        <v>272</v>
      </c>
      <c r="I1" t="s">
        <v>410</v>
      </c>
      <c r="J1" t="s">
        <v>565</v>
      </c>
      <c r="K1" t="s">
        <v>387</v>
      </c>
      <c r="L1" t="s">
        <v>328</v>
      </c>
      <c r="M1" t="s">
        <v>590</v>
      </c>
      <c r="N1" t="s">
        <v>205</v>
      </c>
      <c r="O1" t="s">
        <v>206</v>
      </c>
      <c r="P1" t="s">
        <v>273</v>
      </c>
      <c r="Q1" t="s">
        <v>411</v>
      </c>
      <c r="S1" t="s">
        <v>591</v>
      </c>
      <c r="T1" t="s">
        <v>566</v>
      </c>
      <c r="U1" t="s">
        <v>412</v>
      </c>
      <c r="W1" t="s">
        <v>567</v>
      </c>
      <c r="X1" t="s">
        <v>589</v>
      </c>
      <c r="Y1" t="s">
        <v>593</v>
      </c>
    </row>
    <row r="2" spans="1:25" x14ac:dyDescent="0.3">
      <c r="A2">
        <v>2023</v>
      </c>
      <c r="B2" s="3">
        <v>549886</v>
      </c>
      <c r="C2" s="3">
        <f>B2/8</f>
        <v>68735.75</v>
      </c>
      <c r="D2" s="3">
        <v>68740</v>
      </c>
      <c r="E2" s="7">
        <f>C2/D2</f>
        <v>0.99993817282513819</v>
      </c>
      <c r="F2" s="6">
        <v>9</v>
      </c>
      <c r="G2" s="6">
        <v>8</v>
      </c>
      <c r="H2" s="6">
        <f>F2/(G2+F2)</f>
        <v>0.52941176470588236</v>
      </c>
      <c r="I2" s="6">
        <f>((C2/D2)*(1/(1-H2)))</f>
        <v>2.1248686172534188</v>
      </c>
      <c r="J2" s="3">
        <v>2690418</v>
      </c>
      <c r="K2" s="3">
        <f>J2/81</f>
        <v>33215.037037037036</v>
      </c>
      <c r="L2" s="3">
        <v>47929</v>
      </c>
      <c r="M2" s="7">
        <f>K2/L2</f>
        <v>0.69300500817953714</v>
      </c>
      <c r="N2" s="2">
        <v>88</v>
      </c>
      <c r="O2" s="2">
        <v>74</v>
      </c>
      <c r="P2" s="6">
        <f>N2/(O2+N2)</f>
        <v>0.54320987654320985</v>
      </c>
      <c r="Q2" s="6">
        <f>((K2/L2)*(1/(1-P2)))</f>
        <v>1.5171190719606082</v>
      </c>
      <c r="S2">
        <f>(M2+E2)/2</f>
        <v>0.84647159050233767</v>
      </c>
      <c r="T2">
        <f>(P2+H2)/2</f>
        <v>0.53631082062454616</v>
      </c>
      <c r="U2">
        <f>(Q2+I2)/2</f>
        <v>1.8209938446070135</v>
      </c>
      <c r="W2">
        <f>SUM(U2:U25)/21</f>
        <v>2.0078327065836765</v>
      </c>
      <c r="X2">
        <f>SUM(T2:T25)/22</f>
        <v>0.58152852049910875</v>
      </c>
      <c r="Y2">
        <f>SUM(S2:S25)/22</f>
        <v>0.80016138892397271</v>
      </c>
    </row>
    <row r="3" spans="1:25" x14ac:dyDescent="0.3">
      <c r="A3">
        <v>2022</v>
      </c>
      <c r="B3" s="3">
        <v>619491</v>
      </c>
      <c r="C3" s="3">
        <f>B3/9</f>
        <v>68832.333333333328</v>
      </c>
      <c r="D3" s="3">
        <v>68740</v>
      </c>
      <c r="E3" s="7">
        <f t="shared" ref="E3:E25" si="0">C3/D3</f>
        <v>1.0013432256813111</v>
      </c>
      <c r="F3" s="6">
        <v>9</v>
      </c>
      <c r="G3" s="6">
        <v>8</v>
      </c>
      <c r="H3" s="6">
        <f t="shared" ref="H3:H25" si="1">F3/(G3+F3)</f>
        <v>0.52941176470588236</v>
      </c>
      <c r="I3" s="6">
        <f t="shared" ref="I3:I25" si="2">((C3/D3)*(1/(1-H3)))</f>
        <v>2.1278543545727859</v>
      </c>
      <c r="J3" s="3">
        <v>2287267</v>
      </c>
      <c r="K3" s="3">
        <f t="shared" ref="K3:K25" si="3">J3/81</f>
        <v>28237.864197530864</v>
      </c>
      <c r="L3" s="3">
        <v>47929</v>
      </c>
      <c r="M3" s="7">
        <f t="shared" ref="M3:M25" si="4">K3/L3</f>
        <v>0.58916030373116202</v>
      </c>
      <c r="N3" s="2">
        <v>90</v>
      </c>
      <c r="O3" s="2">
        <v>72</v>
      </c>
      <c r="P3" s="6">
        <f t="shared" ref="P3:P25" si="5">N3/(O3+N3)</f>
        <v>0.55555555555555558</v>
      </c>
      <c r="Q3" s="6">
        <f t="shared" ref="Q3:Q25" si="6">((K3/L3)*(1/(1-P3)))</f>
        <v>1.3256106833951145</v>
      </c>
      <c r="S3">
        <f t="shared" ref="S3:S25" si="7">(M3+E3)/2</f>
        <v>0.79525176470623649</v>
      </c>
      <c r="T3">
        <f t="shared" ref="T3:T25" si="8">(P3+H3)/2</f>
        <v>0.54248366013071903</v>
      </c>
      <c r="U3">
        <f t="shared" ref="U3:U25" si="9">(Q3+I3)/2</f>
        <v>1.7267325189839502</v>
      </c>
    </row>
    <row r="4" spans="1:25" x14ac:dyDescent="0.3">
      <c r="A4">
        <v>2021</v>
      </c>
      <c r="B4" s="3">
        <v>547264</v>
      </c>
      <c r="C4" s="3">
        <f>B4/8</f>
        <v>68408</v>
      </c>
      <c r="D4" s="3">
        <v>68740</v>
      </c>
      <c r="E4" s="7">
        <f t="shared" si="0"/>
        <v>0.99517020657550193</v>
      </c>
      <c r="F4" s="6">
        <v>7</v>
      </c>
      <c r="G4" s="6">
        <v>10</v>
      </c>
      <c r="H4" s="6">
        <f t="shared" si="1"/>
        <v>0.41176470588235292</v>
      </c>
      <c r="I4" s="6">
        <f t="shared" si="2"/>
        <v>1.6917893511783533</v>
      </c>
      <c r="J4" s="3">
        <v>1215985</v>
      </c>
      <c r="K4" s="3">
        <f t="shared" si="3"/>
        <v>15012.160493827161</v>
      </c>
      <c r="L4" s="3">
        <v>47929</v>
      </c>
      <c r="M4" s="7">
        <f t="shared" si="4"/>
        <v>0.31321664323952431</v>
      </c>
      <c r="N4" s="2">
        <v>90</v>
      </c>
      <c r="O4" s="2">
        <v>72</v>
      </c>
      <c r="P4" s="6">
        <f t="shared" si="5"/>
        <v>0.55555555555555558</v>
      </c>
      <c r="Q4" s="6">
        <f t="shared" si="6"/>
        <v>0.70473744728892973</v>
      </c>
      <c r="S4">
        <f t="shared" si="7"/>
        <v>0.65419342490751309</v>
      </c>
      <c r="T4">
        <f t="shared" si="8"/>
        <v>0.48366013071895425</v>
      </c>
      <c r="U4">
        <f t="shared" si="9"/>
        <v>1.1982633992336416</v>
      </c>
    </row>
    <row r="5" spans="1:25" x14ac:dyDescent="0.3">
      <c r="A5">
        <v>2020</v>
      </c>
      <c r="B5" t="s">
        <v>44</v>
      </c>
      <c r="C5" t="s">
        <v>44</v>
      </c>
      <c r="D5" s="3">
        <v>68740</v>
      </c>
      <c r="E5" s="7" t="s">
        <v>44</v>
      </c>
      <c r="F5" s="6">
        <v>12</v>
      </c>
      <c r="G5" s="6">
        <v>4</v>
      </c>
      <c r="H5" s="6">
        <f t="shared" si="1"/>
        <v>0.75</v>
      </c>
      <c r="I5" s="6" t="s">
        <v>44</v>
      </c>
      <c r="J5" s="2" t="s">
        <v>44</v>
      </c>
      <c r="K5" s="3" t="s">
        <v>44</v>
      </c>
      <c r="L5" s="3">
        <v>47929</v>
      </c>
      <c r="M5" s="7" t="s">
        <v>44</v>
      </c>
      <c r="N5" s="2">
        <v>27</v>
      </c>
      <c r="O5" s="2">
        <v>33</v>
      </c>
      <c r="P5" s="6">
        <f t="shared" si="5"/>
        <v>0.45</v>
      </c>
      <c r="Q5" s="6" t="s">
        <v>44</v>
      </c>
      <c r="S5" t="s">
        <v>44</v>
      </c>
      <c r="T5">
        <f t="shared" si="8"/>
        <v>0.6</v>
      </c>
      <c r="U5" t="s">
        <v>44</v>
      </c>
    </row>
    <row r="6" spans="1:25" x14ac:dyDescent="0.3">
      <c r="A6">
        <v>2019</v>
      </c>
      <c r="B6" s="3">
        <v>551927</v>
      </c>
      <c r="C6" s="3">
        <f>B6/8</f>
        <v>68990.875</v>
      </c>
      <c r="D6" s="3">
        <v>68740</v>
      </c>
      <c r="E6" s="7">
        <f t="shared" si="0"/>
        <v>1.0036496217631656</v>
      </c>
      <c r="F6" s="6">
        <v>11</v>
      </c>
      <c r="G6" s="6">
        <v>5</v>
      </c>
      <c r="H6" s="6">
        <f t="shared" si="1"/>
        <v>0.6875</v>
      </c>
      <c r="I6" s="6">
        <f t="shared" si="2"/>
        <v>3.2116787896421304</v>
      </c>
      <c r="J6" s="3">
        <v>1791109</v>
      </c>
      <c r="K6" s="3">
        <f t="shared" si="3"/>
        <v>22112.456790123455</v>
      </c>
      <c r="L6" s="3">
        <v>47929</v>
      </c>
      <c r="M6" s="7">
        <f t="shared" si="4"/>
        <v>0.46135860940398205</v>
      </c>
      <c r="N6" s="2">
        <v>68</v>
      </c>
      <c r="O6" s="2">
        <v>94</v>
      </c>
      <c r="P6" s="6">
        <f t="shared" si="5"/>
        <v>0.41975308641975306</v>
      </c>
      <c r="Q6" s="6">
        <f t="shared" si="6"/>
        <v>0.79510739067494773</v>
      </c>
      <c r="S6" t="s">
        <v>44</v>
      </c>
      <c r="T6">
        <f t="shared" si="8"/>
        <v>0.55362654320987659</v>
      </c>
      <c r="U6" t="s">
        <v>44</v>
      </c>
    </row>
    <row r="7" spans="1:25" x14ac:dyDescent="0.3">
      <c r="A7">
        <v>2018</v>
      </c>
      <c r="B7" s="3">
        <v>552009</v>
      </c>
      <c r="C7" s="3">
        <f t="shared" ref="C7:C25" si="10">B7/8</f>
        <v>69001.125</v>
      </c>
      <c r="D7" s="3">
        <v>68740</v>
      </c>
      <c r="E7" s="7">
        <f t="shared" si="0"/>
        <v>1.0037987343613617</v>
      </c>
      <c r="F7" s="6">
        <v>10</v>
      </c>
      <c r="G7" s="6">
        <v>6</v>
      </c>
      <c r="H7" s="6">
        <f t="shared" si="1"/>
        <v>0.625</v>
      </c>
      <c r="I7" s="6">
        <f t="shared" si="2"/>
        <v>2.676796624963631</v>
      </c>
      <c r="J7" s="3">
        <v>2299489</v>
      </c>
      <c r="K7" s="3">
        <f t="shared" si="3"/>
        <v>28388.753086419754</v>
      </c>
      <c r="L7" s="3">
        <v>47715</v>
      </c>
      <c r="M7" s="7">
        <f t="shared" si="4"/>
        <v>0.59496496041956937</v>
      </c>
      <c r="N7" s="2">
        <v>89</v>
      </c>
      <c r="O7" s="2">
        <v>73</v>
      </c>
      <c r="P7" s="6">
        <f t="shared" si="5"/>
        <v>0.54938271604938271</v>
      </c>
      <c r="Q7" s="6">
        <f t="shared" si="6"/>
        <v>1.3203331998352088</v>
      </c>
      <c r="S7">
        <f t="shared" si="7"/>
        <v>0.79938184739046547</v>
      </c>
      <c r="T7">
        <f t="shared" si="8"/>
        <v>0.58719135802469136</v>
      </c>
      <c r="U7">
        <f t="shared" si="9"/>
        <v>1.99856491239942</v>
      </c>
    </row>
    <row r="8" spans="1:25" x14ac:dyDescent="0.3">
      <c r="A8">
        <v>2017</v>
      </c>
      <c r="B8" s="3">
        <v>551809</v>
      </c>
      <c r="C8" s="3">
        <f t="shared" si="10"/>
        <v>68976.125</v>
      </c>
      <c r="D8" s="3">
        <v>68740</v>
      </c>
      <c r="E8" s="7">
        <f t="shared" si="0"/>
        <v>1.0034350450974687</v>
      </c>
      <c r="F8" s="6">
        <v>9</v>
      </c>
      <c r="G8" s="6">
        <v>7</v>
      </c>
      <c r="H8" s="6">
        <f t="shared" si="1"/>
        <v>0.5625</v>
      </c>
      <c r="I8" s="6">
        <f t="shared" si="2"/>
        <v>2.2935658173656428</v>
      </c>
      <c r="J8" s="3">
        <v>2135445</v>
      </c>
      <c r="K8" s="3">
        <f t="shared" si="3"/>
        <v>26363.518518518518</v>
      </c>
      <c r="L8" s="3">
        <v>47943</v>
      </c>
      <c r="M8" s="7">
        <f t="shared" si="4"/>
        <v>0.54989296703415558</v>
      </c>
      <c r="N8" s="2">
        <v>78</v>
      </c>
      <c r="O8" s="2">
        <v>84</v>
      </c>
      <c r="P8" s="6">
        <f t="shared" si="5"/>
        <v>0.48148148148148145</v>
      </c>
      <c r="Q8" s="6">
        <f t="shared" si="6"/>
        <v>1.0605078649944426</v>
      </c>
      <c r="S8">
        <f t="shared" si="7"/>
        <v>0.7766640060658121</v>
      </c>
      <c r="T8">
        <f t="shared" si="8"/>
        <v>0.5219907407407407</v>
      </c>
      <c r="U8">
        <f t="shared" si="9"/>
        <v>1.6770368411800427</v>
      </c>
    </row>
    <row r="9" spans="1:25" x14ac:dyDescent="0.3">
      <c r="A9">
        <v>2016</v>
      </c>
      <c r="B9" s="3">
        <v>552588</v>
      </c>
      <c r="C9" s="3">
        <f t="shared" si="10"/>
        <v>69073.5</v>
      </c>
      <c r="D9" s="3">
        <v>68740</v>
      </c>
      <c r="E9" s="7">
        <f t="shared" si="0"/>
        <v>1.0048516147803317</v>
      </c>
      <c r="F9" s="6">
        <v>10</v>
      </c>
      <c r="G9" s="6">
        <v>5</v>
      </c>
      <c r="H9" s="6">
        <f t="shared" si="1"/>
        <v>0.66666666666666663</v>
      </c>
      <c r="I9" s="6">
        <f t="shared" si="2"/>
        <v>3.0145548443409944</v>
      </c>
      <c r="J9" s="3">
        <v>2267928</v>
      </c>
      <c r="K9" s="3">
        <f t="shared" si="3"/>
        <v>27999.111111111109</v>
      </c>
      <c r="L9" s="3">
        <v>47943</v>
      </c>
      <c r="M9" s="7">
        <f t="shared" si="4"/>
        <v>0.58400832470039654</v>
      </c>
      <c r="N9" s="2">
        <v>86</v>
      </c>
      <c r="O9" s="2">
        <v>76</v>
      </c>
      <c r="P9" s="6">
        <f t="shared" si="5"/>
        <v>0.53086419753086422</v>
      </c>
      <c r="Q9" s="6">
        <f t="shared" si="6"/>
        <v>1.2448598500192665</v>
      </c>
      <c r="S9">
        <f t="shared" si="7"/>
        <v>0.79442996974036406</v>
      </c>
      <c r="T9">
        <f t="shared" si="8"/>
        <v>0.59876543209876543</v>
      </c>
      <c r="U9">
        <f t="shared" si="9"/>
        <v>2.1297073471801307</v>
      </c>
    </row>
    <row r="10" spans="1:25" x14ac:dyDescent="0.3">
      <c r="A10">
        <v>2015</v>
      </c>
      <c r="B10" s="3">
        <v>552162</v>
      </c>
      <c r="C10" s="3">
        <f t="shared" si="10"/>
        <v>69020.25</v>
      </c>
      <c r="D10" s="3">
        <v>68740</v>
      </c>
      <c r="E10" s="7">
        <f t="shared" si="0"/>
        <v>1.0040769566482397</v>
      </c>
      <c r="F10" s="6">
        <v>10</v>
      </c>
      <c r="G10" s="6">
        <v>6</v>
      </c>
      <c r="H10" s="6">
        <f t="shared" si="1"/>
        <v>0.625</v>
      </c>
      <c r="I10" s="6">
        <f t="shared" si="2"/>
        <v>2.6775385510619722</v>
      </c>
      <c r="J10" s="3">
        <v>2193581</v>
      </c>
      <c r="K10" s="3">
        <f t="shared" si="3"/>
        <v>27081.246913580246</v>
      </c>
      <c r="L10" s="3">
        <v>47574</v>
      </c>
      <c r="M10" s="7">
        <f t="shared" si="4"/>
        <v>0.5692446906625519</v>
      </c>
      <c r="N10" s="2">
        <v>76</v>
      </c>
      <c r="O10" s="2">
        <v>86</v>
      </c>
      <c r="P10" s="6">
        <f t="shared" si="5"/>
        <v>0.46913580246913578</v>
      </c>
      <c r="Q10" s="6">
        <f t="shared" si="6"/>
        <v>1.0722981382248071</v>
      </c>
      <c r="S10">
        <f t="shared" si="7"/>
        <v>0.7866608236553958</v>
      </c>
      <c r="T10">
        <f t="shared" si="8"/>
        <v>0.54706790123456783</v>
      </c>
      <c r="U10">
        <f t="shared" si="9"/>
        <v>1.8749183446433897</v>
      </c>
    </row>
    <row r="11" spans="1:25" x14ac:dyDescent="0.3">
      <c r="A11">
        <v>2014</v>
      </c>
      <c r="B11" s="3">
        <v>547298</v>
      </c>
      <c r="C11" s="3">
        <f t="shared" si="10"/>
        <v>68412.25</v>
      </c>
      <c r="D11" s="3">
        <v>68740</v>
      </c>
      <c r="E11" s="7">
        <f t="shared" si="0"/>
        <v>0.99523203375036373</v>
      </c>
      <c r="F11" s="6">
        <v>12</v>
      </c>
      <c r="G11" s="6">
        <v>4</v>
      </c>
      <c r="H11" s="6">
        <f t="shared" si="1"/>
        <v>0.75</v>
      </c>
      <c r="I11" s="6">
        <f t="shared" si="2"/>
        <v>3.9809281350014549</v>
      </c>
      <c r="J11" s="3">
        <v>2064334</v>
      </c>
      <c r="K11" s="3">
        <f t="shared" si="3"/>
        <v>25485.604938271605</v>
      </c>
      <c r="L11" s="3">
        <v>47476</v>
      </c>
      <c r="M11" s="7">
        <f t="shared" si="4"/>
        <v>0.53681028179020152</v>
      </c>
      <c r="N11" s="2">
        <v>87</v>
      </c>
      <c r="O11" s="2">
        <v>75</v>
      </c>
      <c r="P11" s="6">
        <f t="shared" si="5"/>
        <v>0.53703703703703709</v>
      </c>
      <c r="Q11" s="6">
        <f t="shared" si="6"/>
        <v>1.1595102086668354</v>
      </c>
      <c r="S11">
        <f t="shared" si="7"/>
        <v>0.76602115777028268</v>
      </c>
      <c r="T11">
        <f t="shared" si="8"/>
        <v>0.6435185185185186</v>
      </c>
      <c r="U11">
        <f t="shared" si="9"/>
        <v>2.5702191718341449</v>
      </c>
    </row>
    <row r="12" spans="1:25" x14ac:dyDescent="0.3">
      <c r="A12">
        <v>2013</v>
      </c>
      <c r="B12" s="3">
        <v>545577</v>
      </c>
      <c r="C12" s="3">
        <f t="shared" si="10"/>
        <v>68197.125</v>
      </c>
      <c r="D12" s="3">
        <v>68740</v>
      </c>
      <c r="E12" s="7">
        <f t="shared" si="0"/>
        <v>0.99210248763456499</v>
      </c>
      <c r="F12" s="6">
        <v>13</v>
      </c>
      <c r="G12" s="6">
        <v>3</v>
      </c>
      <c r="H12" s="6">
        <f t="shared" si="1"/>
        <v>0.8125</v>
      </c>
      <c r="I12" s="6">
        <f t="shared" si="2"/>
        <v>5.2912132673843466</v>
      </c>
      <c r="J12" s="3">
        <v>1761546</v>
      </c>
      <c r="K12" s="3">
        <f t="shared" si="3"/>
        <v>21747.481481481482</v>
      </c>
      <c r="L12" s="3">
        <v>47476</v>
      </c>
      <c r="M12" s="7">
        <f t="shared" si="4"/>
        <v>0.45807316289243999</v>
      </c>
      <c r="N12" s="2">
        <v>71</v>
      </c>
      <c r="O12" s="2">
        <v>91</v>
      </c>
      <c r="P12" s="6">
        <f t="shared" si="5"/>
        <v>0.43827160493827161</v>
      </c>
      <c r="Q12" s="6">
        <f t="shared" si="6"/>
        <v>0.81547090536895905</v>
      </c>
      <c r="S12">
        <f t="shared" si="7"/>
        <v>0.72508782526350246</v>
      </c>
      <c r="T12">
        <f t="shared" si="8"/>
        <v>0.62538580246913578</v>
      </c>
      <c r="U12">
        <f t="shared" si="9"/>
        <v>3.0533420863766527</v>
      </c>
    </row>
    <row r="13" spans="1:25" x14ac:dyDescent="0.3">
      <c r="A13">
        <v>2012</v>
      </c>
      <c r="B13" s="3">
        <v>543570</v>
      </c>
      <c r="C13" s="3">
        <f t="shared" si="10"/>
        <v>67946.25</v>
      </c>
      <c r="D13" s="3">
        <v>68740</v>
      </c>
      <c r="E13" s="7">
        <f t="shared" si="0"/>
        <v>0.98845286587139947</v>
      </c>
      <c r="F13" s="6">
        <v>11</v>
      </c>
      <c r="G13" s="6">
        <v>5</v>
      </c>
      <c r="H13" s="6">
        <f t="shared" si="1"/>
        <v>0.6875</v>
      </c>
      <c r="I13" s="6">
        <f t="shared" si="2"/>
        <v>3.1630491707884785</v>
      </c>
      <c r="J13" s="3">
        <v>1721920</v>
      </c>
      <c r="K13" s="3">
        <f t="shared" si="3"/>
        <v>21258.271604938273</v>
      </c>
      <c r="L13" s="3">
        <v>47860</v>
      </c>
      <c r="M13" s="7">
        <f t="shared" si="4"/>
        <v>0.44417617227200734</v>
      </c>
      <c r="N13" s="2">
        <v>75</v>
      </c>
      <c r="O13" s="2">
        <v>87</v>
      </c>
      <c r="P13" s="6">
        <f t="shared" si="5"/>
        <v>0.46296296296296297</v>
      </c>
      <c r="Q13" s="6">
        <f t="shared" si="6"/>
        <v>0.82708666560994482</v>
      </c>
      <c r="S13">
        <f t="shared" si="7"/>
        <v>0.7163145190717034</v>
      </c>
      <c r="T13">
        <f t="shared" si="8"/>
        <v>0.57523148148148151</v>
      </c>
      <c r="U13">
        <f t="shared" si="9"/>
        <v>1.9950679181992117</v>
      </c>
    </row>
    <row r="14" spans="1:25" x14ac:dyDescent="0.3">
      <c r="A14">
        <v>2011</v>
      </c>
      <c r="B14" s="3">
        <v>531311</v>
      </c>
      <c r="C14" s="3">
        <f t="shared" si="10"/>
        <v>66413.875</v>
      </c>
      <c r="D14" s="3">
        <v>68740</v>
      </c>
      <c r="E14" s="7">
        <f t="shared" si="0"/>
        <v>0.96616053244108235</v>
      </c>
      <c r="F14" s="6">
        <v>7</v>
      </c>
      <c r="G14" s="6">
        <v>9</v>
      </c>
      <c r="H14" s="6">
        <f t="shared" si="1"/>
        <v>0.4375</v>
      </c>
      <c r="I14" s="6">
        <f t="shared" si="2"/>
        <v>1.7176187243397019</v>
      </c>
      <c r="J14" s="3">
        <v>1896321</v>
      </c>
      <c r="K14" s="3">
        <f t="shared" si="3"/>
        <v>23411.370370370369</v>
      </c>
      <c r="L14" s="3">
        <v>47878</v>
      </c>
      <c r="M14" s="7">
        <f t="shared" si="4"/>
        <v>0.48897970613581121</v>
      </c>
      <c r="N14" s="2">
        <v>67</v>
      </c>
      <c r="O14" s="2">
        <v>95</v>
      </c>
      <c r="P14" s="6">
        <f t="shared" si="5"/>
        <v>0.41358024691358025</v>
      </c>
      <c r="Q14" s="6">
        <f t="shared" si="6"/>
        <v>0.83383907783159394</v>
      </c>
      <c r="S14">
        <f t="shared" si="7"/>
        <v>0.72757011928844673</v>
      </c>
      <c r="T14">
        <f t="shared" si="8"/>
        <v>0.42554012345679015</v>
      </c>
      <c r="U14">
        <f t="shared" si="9"/>
        <v>1.2757289010856478</v>
      </c>
    </row>
    <row r="15" spans="1:25" x14ac:dyDescent="0.3">
      <c r="A15">
        <v>2010</v>
      </c>
      <c r="B15" s="3">
        <v>535942</v>
      </c>
      <c r="C15" s="3">
        <f t="shared" si="10"/>
        <v>66992.75</v>
      </c>
      <c r="D15" s="3">
        <v>68740</v>
      </c>
      <c r="E15" s="7">
        <f t="shared" si="0"/>
        <v>0.97458175734652308</v>
      </c>
      <c r="F15" s="6">
        <v>7</v>
      </c>
      <c r="G15" s="6">
        <v>9</v>
      </c>
      <c r="H15" s="6">
        <f t="shared" si="1"/>
        <v>0.4375</v>
      </c>
      <c r="I15" s="6">
        <f t="shared" si="2"/>
        <v>1.7325897908382633</v>
      </c>
      <c r="J15" s="3">
        <v>2085630</v>
      </c>
      <c r="K15" s="3">
        <f t="shared" si="3"/>
        <v>25748.518518518518</v>
      </c>
      <c r="L15" s="3">
        <v>47878</v>
      </c>
      <c r="M15" s="7">
        <f t="shared" si="4"/>
        <v>0.53779436314212203</v>
      </c>
      <c r="N15" s="2">
        <v>61</v>
      </c>
      <c r="O15" s="2">
        <v>101</v>
      </c>
      <c r="P15" s="6">
        <f t="shared" si="5"/>
        <v>0.37654320987654322</v>
      </c>
      <c r="Q15" s="6">
        <f t="shared" si="6"/>
        <v>0.86260085969330469</v>
      </c>
      <c r="S15">
        <f t="shared" si="7"/>
        <v>0.7561880602443225</v>
      </c>
      <c r="T15">
        <f t="shared" si="8"/>
        <v>0.40702160493827161</v>
      </c>
      <c r="U15">
        <f t="shared" si="9"/>
        <v>1.2975953252657839</v>
      </c>
    </row>
    <row r="16" spans="1:25" x14ac:dyDescent="0.3">
      <c r="A16">
        <v>2009</v>
      </c>
      <c r="B16" s="3">
        <v>539141</v>
      </c>
      <c r="C16" s="3">
        <f t="shared" si="10"/>
        <v>67392.625</v>
      </c>
      <c r="D16" s="3">
        <v>68740</v>
      </c>
      <c r="E16" s="7">
        <f t="shared" si="0"/>
        <v>0.98039896712249053</v>
      </c>
      <c r="F16" s="6">
        <v>5</v>
      </c>
      <c r="G16" s="6">
        <v>11</v>
      </c>
      <c r="H16" s="6">
        <f t="shared" si="1"/>
        <v>0.3125</v>
      </c>
      <c r="I16" s="6">
        <f t="shared" si="2"/>
        <v>1.4260348612690772</v>
      </c>
      <c r="J16" s="3">
        <v>2195533</v>
      </c>
      <c r="K16" s="3">
        <f t="shared" si="3"/>
        <v>27105.345679012345</v>
      </c>
      <c r="L16" s="3">
        <v>47878</v>
      </c>
      <c r="M16" s="7">
        <f t="shared" si="4"/>
        <v>0.56613362460863748</v>
      </c>
      <c r="N16" s="2">
        <v>85</v>
      </c>
      <c r="O16" s="2">
        <v>77</v>
      </c>
      <c r="P16" s="6">
        <f t="shared" si="5"/>
        <v>0.52469135802469136</v>
      </c>
      <c r="Q16" s="6">
        <f t="shared" si="6"/>
        <v>1.1910863270986918</v>
      </c>
      <c r="S16">
        <f t="shared" si="7"/>
        <v>0.77326629586556406</v>
      </c>
      <c r="T16">
        <f t="shared" si="8"/>
        <v>0.41859567901234568</v>
      </c>
      <c r="U16">
        <f t="shared" si="9"/>
        <v>1.3085605941838845</v>
      </c>
    </row>
    <row r="17" spans="1:21" x14ac:dyDescent="0.3">
      <c r="A17">
        <v>2008</v>
      </c>
      <c r="B17" s="3">
        <v>543965</v>
      </c>
      <c r="C17" s="3">
        <f t="shared" si="10"/>
        <v>67995.625</v>
      </c>
      <c r="D17" s="3">
        <v>68740</v>
      </c>
      <c r="E17" s="7">
        <f t="shared" si="0"/>
        <v>0.989171152167588</v>
      </c>
      <c r="F17" s="6">
        <v>4</v>
      </c>
      <c r="G17" s="6">
        <v>12</v>
      </c>
      <c r="H17" s="6">
        <f t="shared" si="1"/>
        <v>0.25</v>
      </c>
      <c r="I17" s="6">
        <f t="shared" si="2"/>
        <v>1.3188948695567839</v>
      </c>
      <c r="J17" s="3">
        <v>2329702</v>
      </c>
      <c r="K17" s="3">
        <f t="shared" si="3"/>
        <v>28761.753086419754</v>
      </c>
      <c r="L17" s="3">
        <v>47447</v>
      </c>
      <c r="M17" s="7">
        <f t="shared" si="4"/>
        <v>0.60618696833139618</v>
      </c>
      <c r="N17" s="2">
        <v>61</v>
      </c>
      <c r="O17" s="2">
        <v>101</v>
      </c>
      <c r="P17" s="6">
        <f t="shared" si="5"/>
        <v>0.37654320987654322</v>
      </c>
      <c r="Q17" s="6">
        <f t="shared" si="6"/>
        <v>0.97229988979887316</v>
      </c>
      <c r="S17">
        <f t="shared" si="7"/>
        <v>0.79767906024949209</v>
      </c>
      <c r="T17">
        <f t="shared" si="8"/>
        <v>0.31327160493827161</v>
      </c>
      <c r="U17">
        <f t="shared" si="9"/>
        <v>1.1455973796778285</v>
      </c>
    </row>
    <row r="18" spans="1:21" x14ac:dyDescent="0.3">
      <c r="A18">
        <v>2007</v>
      </c>
      <c r="B18" s="3">
        <v>545551</v>
      </c>
      <c r="C18" s="3">
        <f t="shared" si="10"/>
        <v>68193.875</v>
      </c>
      <c r="D18" s="3">
        <v>68740</v>
      </c>
      <c r="E18" s="7">
        <f t="shared" si="0"/>
        <v>0.99205520803025893</v>
      </c>
      <c r="F18" s="6">
        <v>10</v>
      </c>
      <c r="G18" s="6">
        <v>6</v>
      </c>
      <c r="H18" s="6">
        <f t="shared" si="1"/>
        <v>0.625</v>
      </c>
      <c r="I18" s="6">
        <f t="shared" si="2"/>
        <v>2.645480554747357</v>
      </c>
      <c r="J18" s="3">
        <v>2672223</v>
      </c>
      <c r="K18" s="3">
        <f t="shared" si="3"/>
        <v>32990.407407407409</v>
      </c>
      <c r="L18" s="3">
        <v>47447</v>
      </c>
      <c r="M18" s="7">
        <f t="shared" si="4"/>
        <v>0.6953107131622106</v>
      </c>
      <c r="N18" s="2">
        <v>88</v>
      </c>
      <c r="O18" s="2">
        <v>74</v>
      </c>
      <c r="P18" s="6">
        <f t="shared" si="5"/>
        <v>0.54320987654320985</v>
      </c>
      <c r="Q18" s="6">
        <f t="shared" si="6"/>
        <v>1.5221666963821365</v>
      </c>
      <c r="S18">
        <f t="shared" si="7"/>
        <v>0.84368296059623482</v>
      </c>
      <c r="T18">
        <f t="shared" si="8"/>
        <v>0.58410493827160492</v>
      </c>
      <c r="U18">
        <f t="shared" si="9"/>
        <v>2.0838236255647469</v>
      </c>
    </row>
    <row r="19" spans="1:21" x14ac:dyDescent="0.3">
      <c r="A19">
        <v>2006</v>
      </c>
      <c r="B19" s="3">
        <v>543820</v>
      </c>
      <c r="C19" s="3">
        <f t="shared" si="10"/>
        <v>67977.5</v>
      </c>
      <c r="D19" s="3">
        <v>68740</v>
      </c>
      <c r="E19" s="7">
        <f t="shared" si="0"/>
        <v>0.98890747745126562</v>
      </c>
      <c r="F19" s="6">
        <v>9</v>
      </c>
      <c r="G19" s="6">
        <v>7</v>
      </c>
      <c r="H19" s="6">
        <f t="shared" si="1"/>
        <v>0.5625</v>
      </c>
      <c r="I19" s="6">
        <f t="shared" si="2"/>
        <v>2.2603599484600356</v>
      </c>
      <c r="J19" s="3">
        <v>2481165</v>
      </c>
      <c r="K19" s="3">
        <f t="shared" si="3"/>
        <v>30631.666666666668</v>
      </c>
      <c r="L19" s="3">
        <v>47447</v>
      </c>
      <c r="M19" s="7">
        <f t="shared" si="4"/>
        <v>0.64559754392620539</v>
      </c>
      <c r="N19" s="2">
        <v>78</v>
      </c>
      <c r="O19" s="2">
        <v>84</v>
      </c>
      <c r="P19" s="6">
        <f t="shared" si="5"/>
        <v>0.48148148148148145</v>
      </c>
      <c r="Q19" s="6">
        <f t="shared" si="6"/>
        <v>1.2450809775719673</v>
      </c>
      <c r="S19">
        <f t="shared" si="7"/>
        <v>0.8172525106887355</v>
      </c>
      <c r="T19">
        <f t="shared" si="8"/>
        <v>0.5219907407407407</v>
      </c>
      <c r="U19">
        <f t="shared" si="9"/>
        <v>1.7527204630160016</v>
      </c>
    </row>
    <row r="20" spans="1:21" x14ac:dyDescent="0.3">
      <c r="A20">
        <v>2005</v>
      </c>
      <c r="B20" s="3">
        <v>532954</v>
      </c>
      <c r="C20" s="3">
        <f t="shared" si="10"/>
        <v>66619.25</v>
      </c>
      <c r="D20" s="3">
        <v>68740</v>
      </c>
      <c r="E20" s="7">
        <f t="shared" si="0"/>
        <v>0.9691482397439628</v>
      </c>
      <c r="F20" s="6">
        <v>13</v>
      </c>
      <c r="G20" s="6">
        <v>3</v>
      </c>
      <c r="H20" s="6">
        <f t="shared" si="1"/>
        <v>0.8125</v>
      </c>
      <c r="I20" s="6">
        <f t="shared" si="2"/>
        <v>5.1687906119678013</v>
      </c>
      <c r="J20" s="3">
        <v>2725459</v>
      </c>
      <c r="K20" s="3">
        <f t="shared" si="3"/>
        <v>33647.641975308645</v>
      </c>
      <c r="L20" s="3">
        <v>47447</v>
      </c>
      <c r="M20" s="7">
        <f t="shared" si="4"/>
        <v>0.7091626862669641</v>
      </c>
      <c r="N20" s="2">
        <v>69</v>
      </c>
      <c r="O20" s="2">
        <v>93</v>
      </c>
      <c r="P20" s="6">
        <f t="shared" si="5"/>
        <v>0.42592592592592593</v>
      </c>
      <c r="Q20" s="6">
        <f t="shared" si="6"/>
        <v>1.2353156470456794</v>
      </c>
      <c r="S20">
        <f t="shared" si="7"/>
        <v>0.8391554630054634</v>
      </c>
      <c r="T20">
        <f t="shared" si="8"/>
        <v>0.61921296296296302</v>
      </c>
      <c r="U20">
        <f t="shared" si="9"/>
        <v>3.2020531295067403</v>
      </c>
    </row>
    <row r="21" spans="1:21" x14ac:dyDescent="0.3">
      <c r="A21">
        <v>2004</v>
      </c>
      <c r="B21" s="3">
        <v>533436</v>
      </c>
      <c r="C21" s="3">
        <f t="shared" si="10"/>
        <v>66679.5</v>
      </c>
      <c r="D21" s="3">
        <v>68740</v>
      </c>
      <c r="E21" s="7">
        <f t="shared" si="0"/>
        <v>0.97002473086994467</v>
      </c>
      <c r="F21" s="6">
        <v>9</v>
      </c>
      <c r="G21" s="6">
        <v>7</v>
      </c>
      <c r="H21" s="6">
        <f t="shared" si="1"/>
        <v>0.5625</v>
      </c>
      <c r="I21" s="6">
        <f t="shared" si="2"/>
        <v>2.2171993848455878</v>
      </c>
      <c r="J21" s="3">
        <v>2940731</v>
      </c>
      <c r="K21" s="3">
        <f t="shared" si="3"/>
        <v>36305.320987654319</v>
      </c>
      <c r="L21" s="3">
        <v>47447</v>
      </c>
      <c r="M21" s="7">
        <f t="shared" si="4"/>
        <v>0.76517632279499903</v>
      </c>
      <c r="N21" s="2">
        <v>63</v>
      </c>
      <c r="O21" s="2">
        <v>99</v>
      </c>
      <c r="P21" s="6">
        <f t="shared" si="5"/>
        <v>0.3888888888888889</v>
      </c>
      <c r="Q21" s="6">
        <f t="shared" si="6"/>
        <v>1.2521067100281802</v>
      </c>
      <c r="S21">
        <f t="shared" si="7"/>
        <v>0.8676005268324718</v>
      </c>
      <c r="T21">
        <f t="shared" si="8"/>
        <v>0.47569444444444442</v>
      </c>
      <c r="U21">
        <f t="shared" si="9"/>
        <v>1.734653047436884</v>
      </c>
    </row>
    <row r="22" spans="1:21" x14ac:dyDescent="0.3">
      <c r="A22">
        <v>2003</v>
      </c>
      <c r="B22" s="3">
        <v>512150</v>
      </c>
      <c r="C22" s="3">
        <f t="shared" si="10"/>
        <v>64018.75</v>
      </c>
      <c r="D22" s="3">
        <v>68740</v>
      </c>
      <c r="E22" s="7">
        <f t="shared" si="0"/>
        <v>0.93131728251382018</v>
      </c>
      <c r="F22" s="6">
        <v>10</v>
      </c>
      <c r="G22" s="6">
        <v>6</v>
      </c>
      <c r="H22" s="6">
        <f t="shared" si="1"/>
        <v>0.625</v>
      </c>
      <c r="I22" s="6">
        <f t="shared" si="2"/>
        <v>2.4835127533701868</v>
      </c>
      <c r="J22" s="3">
        <v>3268509</v>
      </c>
      <c r="K22" s="3">
        <f t="shared" si="3"/>
        <v>40351.962962962964</v>
      </c>
      <c r="L22" s="3">
        <v>47772</v>
      </c>
      <c r="M22" s="7">
        <f t="shared" si="4"/>
        <v>0.84467811611326638</v>
      </c>
      <c r="N22" s="2">
        <v>93</v>
      </c>
      <c r="O22" s="2">
        <v>69</v>
      </c>
      <c r="P22" s="6">
        <f t="shared" si="5"/>
        <v>0.57407407407407407</v>
      </c>
      <c r="Q22" s="6">
        <f t="shared" si="6"/>
        <v>1.9831573160920166</v>
      </c>
      <c r="S22">
        <f t="shared" si="7"/>
        <v>0.88799769931354322</v>
      </c>
      <c r="T22">
        <f t="shared" si="8"/>
        <v>0.59953703703703698</v>
      </c>
      <c r="U22">
        <f t="shared" si="9"/>
        <v>2.2333350347311018</v>
      </c>
    </row>
    <row r="23" spans="1:21" x14ac:dyDescent="0.3">
      <c r="A23">
        <v>2002</v>
      </c>
      <c r="B23" s="3">
        <v>504621</v>
      </c>
      <c r="C23" s="3">
        <f t="shared" si="10"/>
        <v>63077.625</v>
      </c>
      <c r="D23" s="3">
        <v>68740</v>
      </c>
      <c r="E23" s="7">
        <f t="shared" si="0"/>
        <v>0.91762620017457086</v>
      </c>
      <c r="F23" s="6">
        <v>7</v>
      </c>
      <c r="G23" s="6">
        <v>9</v>
      </c>
      <c r="H23" s="6">
        <f t="shared" si="1"/>
        <v>0.4375</v>
      </c>
      <c r="I23" s="6">
        <f t="shared" si="2"/>
        <v>1.6313354669770148</v>
      </c>
      <c r="J23" s="3">
        <v>3542938</v>
      </c>
      <c r="K23" s="3">
        <f t="shared" si="3"/>
        <v>43739.975308641973</v>
      </c>
      <c r="L23" s="3">
        <v>46621</v>
      </c>
      <c r="M23" s="7">
        <f t="shared" si="4"/>
        <v>0.93820328411321019</v>
      </c>
      <c r="N23" s="2">
        <v>93</v>
      </c>
      <c r="O23" s="2">
        <v>69</v>
      </c>
      <c r="P23" s="6">
        <f t="shared" si="5"/>
        <v>0.57407407407407407</v>
      </c>
      <c r="Q23" s="6">
        <f t="shared" si="6"/>
        <v>2.2027381453092758</v>
      </c>
      <c r="S23">
        <f t="shared" si="7"/>
        <v>0.92791474214389047</v>
      </c>
      <c r="T23">
        <f t="shared" si="8"/>
        <v>0.50578703703703698</v>
      </c>
      <c r="U23">
        <f t="shared" si="9"/>
        <v>1.9170368061431453</v>
      </c>
    </row>
    <row r="24" spans="1:21" x14ac:dyDescent="0.3">
      <c r="A24">
        <v>2001</v>
      </c>
      <c r="B24" s="3">
        <v>482818</v>
      </c>
      <c r="C24" s="3">
        <f t="shared" si="10"/>
        <v>60352.25</v>
      </c>
      <c r="D24" s="3">
        <v>72500</v>
      </c>
      <c r="E24" s="7">
        <f t="shared" si="0"/>
        <v>0.83244482758620686</v>
      </c>
      <c r="F24" s="6">
        <v>9</v>
      </c>
      <c r="G24" s="6">
        <v>7</v>
      </c>
      <c r="H24" s="6">
        <f t="shared" si="1"/>
        <v>0.5625</v>
      </c>
      <c r="I24" s="6">
        <f t="shared" si="2"/>
        <v>1.9027310344827584</v>
      </c>
      <c r="J24" s="3">
        <v>3507326</v>
      </c>
      <c r="K24" s="3">
        <f t="shared" si="3"/>
        <v>43300.320987654319</v>
      </c>
      <c r="L24" s="3">
        <v>46621</v>
      </c>
      <c r="M24" s="7">
        <f t="shared" si="4"/>
        <v>0.92877289177954825</v>
      </c>
      <c r="N24" s="2">
        <v>116</v>
      </c>
      <c r="O24" s="2">
        <v>46</v>
      </c>
      <c r="P24" s="6">
        <f t="shared" si="5"/>
        <v>0.71604938271604934</v>
      </c>
      <c r="Q24" s="6">
        <f t="shared" si="6"/>
        <v>3.2708958362671043</v>
      </c>
      <c r="S24">
        <f t="shared" si="7"/>
        <v>0.88060885968287761</v>
      </c>
      <c r="T24">
        <f t="shared" si="8"/>
        <v>0.63927469135802473</v>
      </c>
      <c r="U24">
        <f t="shared" si="9"/>
        <v>2.5868134353749315</v>
      </c>
    </row>
    <row r="25" spans="1:21" x14ac:dyDescent="0.3">
      <c r="A25">
        <v>2000</v>
      </c>
      <c r="B25" s="3">
        <v>508367</v>
      </c>
      <c r="C25" s="3">
        <f t="shared" si="10"/>
        <v>63545.875</v>
      </c>
      <c r="D25" s="3">
        <v>72500</v>
      </c>
      <c r="E25" s="7">
        <f t="shared" si="0"/>
        <v>0.87649482758620689</v>
      </c>
      <c r="F25" s="6">
        <v>6</v>
      </c>
      <c r="G25" s="6">
        <v>10</v>
      </c>
      <c r="H25" s="6">
        <f t="shared" si="1"/>
        <v>0.375</v>
      </c>
      <c r="I25" s="6">
        <f t="shared" si="2"/>
        <v>1.4023917241379311</v>
      </c>
      <c r="J25" s="3">
        <v>2914624</v>
      </c>
      <c r="K25" s="3">
        <f t="shared" si="3"/>
        <v>35983.01234567901</v>
      </c>
      <c r="L25" s="3">
        <v>46621</v>
      </c>
      <c r="M25" s="7">
        <f t="shared" si="4"/>
        <v>0.77181983109926877</v>
      </c>
      <c r="N25" s="2">
        <v>91</v>
      </c>
      <c r="O25" s="2">
        <v>71</v>
      </c>
      <c r="P25" s="6">
        <f t="shared" si="5"/>
        <v>0.56172839506172845</v>
      </c>
      <c r="Q25" s="6">
        <f t="shared" si="6"/>
        <v>1.7610536991279091</v>
      </c>
      <c r="S25">
        <f t="shared" si="7"/>
        <v>0.82415732934273778</v>
      </c>
      <c r="T25">
        <f t="shared" si="8"/>
        <v>0.46836419753086422</v>
      </c>
      <c r="U25">
        <f t="shared" si="9"/>
        <v>1.5817227116329202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BA5-5A22-4DA9-9285-0C5C019FDE7A}">
  <dimension ref="A1:AG25"/>
  <sheetViews>
    <sheetView topLeftCell="X1" workbookViewId="0">
      <selection activeCell="AG2" sqref="AG2"/>
    </sheetView>
  </sheetViews>
  <sheetFormatPr defaultRowHeight="14.4" x14ac:dyDescent="0.3"/>
  <cols>
    <col min="2" max="2" width="18.44140625" bestFit="1" customWidth="1"/>
    <col min="3" max="3" width="21.6640625" bestFit="1" customWidth="1"/>
    <col min="4" max="4" width="23.33203125" bestFit="1" customWidth="1"/>
    <col min="5" max="5" width="23.33203125" customWidth="1"/>
    <col min="6" max="6" width="13.109375" bestFit="1" customWidth="1"/>
    <col min="7" max="7" width="14.6640625" bestFit="1" customWidth="1"/>
    <col min="8" max="9" width="14.6640625" customWidth="1"/>
    <col min="10" max="10" width="23.88671875" bestFit="1" customWidth="1"/>
    <col min="11" max="11" width="23.6640625" bestFit="1" customWidth="1"/>
    <col min="12" max="12" width="27.6640625" bestFit="1" customWidth="1"/>
    <col min="13" max="13" width="27.6640625" customWidth="1"/>
    <col min="14" max="14" width="17.5546875" bestFit="1" customWidth="1"/>
    <col min="15" max="15" width="19.109375" bestFit="1" customWidth="1"/>
    <col min="16" max="17" width="19.109375" customWidth="1"/>
    <col min="18" max="18" width="14.5546875" bestFit="1" customWidth="1"/>
    <col min="19" max="20" width="17.6640625" bestFit="1" customWidth="1"/>
    <col min="21" max="21" width="17.6640625" customWidth="1"/>
    <col min="22" max="22" width="9.33203125" bestFit="1" customWidth="1"/>
    <col min="23" max="23" width="10.6640625" bestFit="1" customWidth="1"/>
    <col min="24" max="24" width="10.6640625" customWidth="1"/>
    <col min="27" max="27" width="15.5546875" bestFit="1" customWidth="1"/>
    <col min="28" max="28" width="20.5546875" bestFit="1" customWidth="1"/>
    <col min="29" max="29" width="11.33203125" bestFit="1" customWidth="1"/>
    <col min="31" max="31" width="14.44140625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568</v>
      </c>
      <c r="C1" t="s">
        <v>388</v>
      </c>
      <c r="D1" t="s">
        <v>329</v>
      </c>
      <c r="E1" t="s">
        <v>590</v>
      </c>
      <c r="F1" t="s">
        <v>207</v>
      </c>
      <c r="G1" t="s">
        <v>208</v>
      </c>
      <c r="H1" t="s">
        <v>274</v>
      </c>
      <c r="I1" t="s">
        <v>406</v>
      </c>
      <c r="J1" t="s">
        <v>569</v>
      </c>
      <c r="K1" t="s">
        <v>389</v>
      </c>
      <c r="L1" t="s">
        <v>330</v>
      </c>
      <c r="M1" t="s">
        <v>590</v>
      </c>
      <c r="N1" t="s">
        <v>209</v>
      </c>
      <c r="O1" t="s">
        <v>210</v>
      </c>
      <c r="P1" t="s">
        <v>275</v>
      </c>
      <c r="Q1" t="s">
        <v>407</v>
      </c>
      <c r="R1" t="s">
        <v>570</v>
      </c>
      <c r="S1" t="s">
        <v>390</v>
      </c>
      <c r="T1" t="s">
        <v>331</v>
      </c>
      <c r="U1" t="s">
        <v>590</v>
      </c>
      <c r="V1" t="s">
        <v>211</v>
      </c>
      <c r="W1" t="s">
        <v>212</v>
      </c>
      <c r="X1" t="s">
        <v>276</v>
      </c>
      <c r="Y1" t="s">
        <v>408</v>
      </c>
      <c r="AA1" t="s">
        <v>591</v>
      </c>
      <c r="AB1" t="s">
        <v>571</v>
      </c>
      <c r="AC1" t="s">
        <v>409</v>
      </c>
      <c r="AE1" t="s">
        <v>572</v>
      </c>
      <c r="AF1" t="s">
        <v>589</v>
      </c>
      <c r="AG1" t="s">
        <v>593</v>
      </c>
    </row>
    <row r="2" spans="1:33" x14ac:dyDescent="0.3">
      <c r="A2">
        <v>2023</v>
      </c>
      <c r="B2" s="3">
        <v>502912</v>
      </c>
      <c r="C2" s="3">
        <f>B2/8</f>
        <v>62864</v>
      </c>
      <c r="D2" s="3">
        <v>63400</v>
      </c>
      <c r="E2" s="7">
        <f>C2/D2</f>
        <v>0.99154574132492113</v>
      </c>
      <c r="F2" s="2">
        <v>4</v>
      </c>
      <c r="G2" s="2">
        <v>13</v>
      </c>
      <c r="H2" s="6">
        <f>F2/(G2+F2)</f>
        <v>0.23529411764705882</v>
      </c>
      <c r="I2" s="6">
        <f>((C2/D2)*(1/(1-H2)))</f>
        <v>1.2966367386556661</v>
      </c>
      <c r="J2" s="3">
        <v>1961182</v>
      </c>
      <c r="K2" s="3">
        <f>J2/81</f>
        <v>24212.123456790123</v>
      </c>
      <c r="L2" s="3">
        <v>48330</v>
      </c>
      <c r="M2" s="7">
        <f>K2/L2</f>
        <v>0.5009750353153346</v>
      </c>
      <c r="N2" s="2">
        <v>84</v>
      </c>
      <c r="O2" s="2">
        <v>78</v>
      </c>
      <c r="P2" s="6">
        <f>N2/(O2+N2)</f>
        <v>0.51851851851851849</v>
      </c>
      <c r="Q2" s="6">
        <f>((K2/L2)*(1/(1-P2)))</f>
        <v>1.0404866118087717</v>
      </c>
      <c r="R2" s="5">
        <v>699911</v>
      </c>
      <c r="S2" s="5">
        <f>R2/41</f>
        <v>17071</v>
      </c>
      <c r="T2" s="5">
        <v>18055</v>
      </c>
      <c r="U2" s="7">
        <f>S2/T2</f>
        <v>0.94549986153420107</v>
      </c>
      <c r="V2" s="6">
        <v>49</v>
      </c>
      <c r="W2" s="6">
        <v>33</v>
      </c>
      <c r="X2" s="6">
        <f>V2/(W2+V2)</f>
        <v>0.59756097560975607</v>
      </c>
      <c r="Y2" s="6">
        <f>((S2/T2)*(1/(1-X2)))</f>
        <v>2.3494238983577116</v>
      </c>
      <c r="AA2">
        <f>(U2+M2+E2)/3</f>
        <v>0.81267354605815234</v>
      </c>
      <c r="AB2">
        <f>(X2+P2+H2)/3</f>
        <v>0.45045787059177783</v>
      </c>
      <c r="AC2">
        <f>(Y2+Q2+I2)/3</f>
        <v>1.5621824162740499</v>
      </c>
      <c r="AE2">
        <f>SUM(AC2:AC25)/21</f>
        <v>1.7904024673039696</v>
      </c>
      <c r="AF2">
        <f>SUM(AB2:AB25)/22</f>
        <v>0.52004329886781364</v>
      </c>
      <c r="AG2">
        <f>SUM(AA2:AA25)/22</f>
        <v>0.78691565132371732</v>
      </c>
    </row>
    <row r="3" spans="1:33" x14ac:dyDescent="0.3">
      <c r="A3">
        <v>2022</v>
      </c>
      <c r="B3" s="3">
        <v>586830</v>
      </c>
      <c r="C3" s="3">
        <f>B3/9</f>
        <v>65203.333333333336</v>
      </c>
      <c r="D3" s="3">
        <v>63400</v>
      </c>
      <c r="E3" s="7">
        <f t="shared" ref="E3:E25" si="0">C3/D3</f>
        <v>1.0284437434279705</v>
      </c>
      <c r="F3" s="2">
        <v>4</v>
      </c>
      <c r="G3" s="2">
        <v>13</v>
      </c>
      <c r="H3" s="6">
        <f t="shared" ref="H3:H25" si="1">F3/(G3+F3)</f>
        <v>0.23529411764705882</v>
      </c>
      <c r="I3" s="6">
        <f t="shared" ref="I3:I25" si="2">((C3/D3)*(1/(1-H3)))</f>
        <v>1.3448879721750384</v>
      </c>
      <c r="J3" s="3">
        <v>1605199</v>
      </c>
      <c r="K3" s="3">
        <f t="shared" ref="K3:K25" si="3">J3/81</f>
        <v>19817.271604938273</v>
      </c>
      <c r="L3" s="3">
        <v>48405</v>
      </c>
      <c r="M3" s="7">
        <f t="shared" ref="M3:M25" si="4">K3/L3</f>
        <v>0.40940546647946024</v>
      </c>
      <c r="N3" s="2">
        <v>74</v>
      </c>
      <c r="O3" s="2">
        <v>88</v>
      </c>
      <c r="P3" s="6">
        <f t="shared" ref="P3:P25" si="5">N3/(O3+N3)</f>
        <v>0.4567901234567901</v>
      </c>
      <c r="Q3" s="6">
        <f t="shared" ref="Q3:Q25" si="6">((K3/L3)*(1/(1-P3)))</f>
        <v>0.75367824510991555</v>
      </c>
      <c r="R3" s="5">
        <v>682840</v>
      </c>
      <c r="S3" s="5">
        <f t="shared" ref="S3:S25" si="7">R3/41</f>
        <v>16654.634146341465</v>
      </c>
      <c r="T3" s="5">
        <v>18055</v>
      </c>
      <c r="U3" s="7">
        <f t="shared" ref="U3:U25" si="8">S3/T3</f>
        <v>0.92243888930165963</v>
      </c>
      <c r="V3" s="6">
        <v>45</v>
      </c>
      <c r="W3" s="6">
        <v>37</v>
      </c>
      <c r="X3" s="6">
        <f t="shared" ref="X3:X25" si="9">V3/(W3+V3)</f>
        <v>0.54878048780487809</v>
      </c>
      <c r="Y3" s="6">
        <f t="shared" ref="Y3:Y25" si="10">((S3/T3)*(1/(1-X3)))</f>
        <v>2.0443240249388133</v>
      </c>
      <c r="AA3">
        <f t="shared" ref="AA3:AA25" si="11">(U3+M3+E3)/3</f>
        <v>0.78676269973636348</v>
      </c>
      <c r="AB3">
        <f t="shared" ref="AB3:AB25" si="12">(X3+P3+H3)/3</f>
        <v>0.41362157630290902</v>
      </c>
      <c r="AC3">
        <f t="shared" ref="AC3:AC25" si="13">(Y3+Q3+I3)/3</f>
        <v>1.380963414074589</v>
      </c>
    </row>
    <row r="4" spans="1:33" x14ac:dyDescent="0.3">
      <c r="A4">
        <v>2021</v>
      </c>
      <c r="B4" s="3">
        <v>500981</v>
      </c>
      <c r="C4" s="3">
        <f>B4/8</f>
        <v>62622.625</v>
      </c>
      <c r="D4" s="3">
        <v>63400</v>
      </c>
      <c r="E4" s="7">
        <f t="shared" si="0"/>
        <v>0.98773856466876975</v>
      </c>
      <c r="F4" s="2">
        <v>11</v>
      </c>
      <c r="G4" s="2">
        <v>6</v>
      </c>
      <c r="H4" s="6">
        <f t="shared" si="1"/>
        <v>0.6470588235294118</v>
      </c>
      <c r="I4" s="6">
        <f t="shared" si="2"/>
        <v>2.7985925998948478</v>
      </c>
      <c r="J4" s="3">
        <v>1043010</v>
      </c>
      <c r="K4" s="3">
        <f t="shared" si="3"/>
        <v>12876.666666666666</v>
      </c>
      <c r="L4" s="3">
        <v>48405</v>
      </c>
      <c r="M4" s="7">
        <f t="shared" si="4"/>
        <v>0.2660193506180491</v>
      </c>
      <c r="N4" s="2">
        <v>52</v>
      </c>
      <c r="O4" s="2">
        <v>110</v>
      </c>
      <c r="P4" s="6">
        <f t="shared" si="5"/>
        <v>0.32098765432098764</v>
      </c>
      <c r="Q4" s="6">
        <f t="shared" si="6"/>
        <v>0.39177395272839954</v>
      </c>
      <c r="R4" s="5">
        <v>679252</v>
      </c>
      <c r="S4" s="5">
        <f t="shared" si="7"/>
        <v>16567.121951219513</v>
      </c>
      <c r="T4" s="5">
        <v>18055</v>
      </c>
      <c r="U4" s="7">
        <f t="shared" si="8"/>
        <v>0.9175919108955698</v>
      </c>
      <c r="V4" s="6">
        <v>64</v>
      </c>
      <c r="W4" s="6">
        <v>18</v>
      </c>
      <c r="X4" s="6">
        <f t="shared" si="9"/>
        <v>0.78048780487804881</v>
      </c>
      <c r="Y4" s="6">
        <f t="shared" si="10"/>
        <v>4.1801409274131522</v>
      </c>
      <c r="AA4">
        <f t="shared" si="11"/>
        <v>0.72378327539412946</v>
      </c>
      <c r="AB4">
        <f t="shared" si="12"/>
        <v>0.58284476090948267</v>
      </c>
      <c r="AC4">
        <f t="shared" si="13"/>
        <v>2.4568358266788</v>
      </c>
    </row>
    <row r="5" spans="1:33" x14ac:dyDescent="0.3">
      <c r="A5">
        <v>2020</v>
      </c>
      <c r="B5" t="s">
        <v>44</v>
      </c>
      <c r="C5" t="s">
        <v>44</v>
      </c>
      <c r="D5" s="3">
        <v>63400</v>
      </c>
      <c r="E5" s="7" t="s">
        <v>44</v>
      </c>
      <c r="F5" s="2">
        <v>8</v>
      </c>
      <c r="G5" s="2">
        <v>8</v>
      </c>
      <c r="H5" s="6">
        <f t="shared" si="1"/>
        <v>0.5</v>
      </c>
      <c r="I5" s="6" t="s">
        <v>44</v>
      </c>
      <c r="J5" s="2" t="s">
        <v>44</v>
      </c>
      <c r="K5" s="3" t="s">
        <v>44</v>
      </c>
      <c r="L5" s="3">
        <v>48405</v>
      </c>
      <c r="M5" s="7" t="s">
        <v>44</v>
      </c>
      <c r="N5" s="2">
        <v>25</v>
      </c>
      <c r="O5" s="2">
        <v>35</v>
      </c>
      <c r="P5" s="6">
        <f t="shared" si="5"/>
        <v>0.41666666666666669</v>
      </c>
      <c r="Q5" s="6" t="s">
        <v>44</v>
      </c>
      <c r="R5" t="s">
        <v>44</v>
      </c>
      <c r="S5" s="5" t="s">
        <v>44</v>
      </c>
      <c r="T5" s="5">
        <v>18055</v>
      </c>
      <c r="U5" s="7" t="s">
        <v>44</v>
      </c>
      <c r="V5" s="6">
        <v>51</v>
      </c>
      <c r="W5" s="6">
        <v>21</v>
      </c>
      <c r="X5" s="6">
        <f t="shared" si="9"/>
        <v>0.70833333333333337</v>
      </c>
      <c r="Y5" s="6" t="s">
        <v>44</v>
      </c>
      <c r="AA5" t="s">
        <v>44</v>
      </c>
      <c r="AB5">
        <f t="shared" si="12"/>
        <v>0.54166666666666663</v>
      </c>
      <c r="AC5" t="s">
        <v>44</v>
      </c>
    </row>
    <row r="6" spans="1:33" x14ac:dyDescent="0.3">
      <c r="A6">
        <v>2019</v>
      </c>
      <c r="B6" s="3">
        <v>490586</v>
      </c>
      <c r="C6" s="3">
        <f>B6/8</f>
        <v>61323.25</v>
      </c>
      <c r="D6" s="3">
        <v>63400</v>
      </c>
      <c r="E6" s="7">
        <f t="shared" si="0"/>
        <v>0.96724369085173501</v>
      </c>
      <c r="F6" s="2">
        <v>5</v>
      </c>
      <c r="G6" s="2">
        <v>10</v>
      </c>
      <c r="H6" s="6">
        <f t="shared" si="1"/>
        <v>0.33333333333333331</v>
      </c>
      <c r="I6" s="6">
        <f t="shared" si="2"/>
        <v>1.4508655362776024</v>
      </c>
      <c r="J6" s="3">
        <v>2135510</v>
      </c>
      <c r="K6" s="3">
        <f t="shared" si="3"/>
        <v>26364.320987654322</v>
      </c>
      <c r="L6" s="3">
        <v>48418</v>
      </c>
      <c r="M6" s="7">
        <f t="shared" si="4"/>
        <v>0.54451487024772449</v>
      </c>
      <c r="N6" s="2">
        <v>85</v>
      </c>
      <c r="O6" s="2">
        <v>77</v>
      </c>
      <c r="P6" s="6">
        <f t="shared" si="5"/>
        <v>0.52469135802469136</v>
      </c>
      <c r="Q6" s="6">
        <f t="shared" si="6"/>
        <v>1.1456027140276801</v>
      </c>
      <c r="R6" t="s">
        <v>44</v>
      </c>
      <c r="S6" s="5" t="s">
        <v>44</v>
      </c>
      <c r="T6" s="5">
        <v>18055</v>
      </c>
      <c r="U6" s="7" t="s">
        <v>44</v>
      </c>
      <c r="V6" s="6">
        <v>34</v>
      </c>
      <c r="W6" s="6">
        <v>39</v>
      </c>
      <c r="X6" s="6">
        <f t="shared" si="9"/>
        <v>0.46575342465753422</v>
      </c>
      <c r="Y6" s="6" t="s">
        <v>44</v>
      </c>
      <c r="AA6" t="s">
        <v>44</v>
      </c>
      <c r="AB6">
        <f t="shared" si="12"/>
        <v>0.44125937200518628</v>
      </c>
      <c r="AC6" t="s">
        <v>44</v>
      </c>
    </row>
    <row r="7" spans="1:33" x14ac:dyDescent="0.3">
      <c r="A7">
        <v>2018</v>
      </c>
      <c r="B7" s="3">
        <v>496111</v>
      </c>
      <c r="C7" s="3">
        <f t="shared" ref="C7:C25" si="14">B7/8</f>
        <v>62013.875</v>
      </c>
      <c r="D7" s="3">
        <v>63400</v>
      </c>
      <c r="E7" s="7">
        <f t="shared" si="0"/>
        <v>0.97813682965299686</v>
      </c>
      <c r="F7" s="2">
        <v>3</v>
      </c>
      <c r="G7" s="2">
        <v>13</v>
      </c>
      <c r="H7" s="6">
        <f t="shared" si="1"/>
        <v>0.1875</v>
      </c>
      <c r="I7" s="6">
        <f t="shared" si="2"/>
        <v>1.2038607134190731</v>
      </c>
      <c r="J7" s="3">
        <v>2242695</v>
      </c>
      <c r="K7" s="3">
        <f t="shared" si="3"/>
        <v>27687.592592592591</v>
      </c>
      <c r="L7" s="3">
        <v>48618</v>
      </c>
      <c r="M7" s="7">
        <f t="shared" si="4"/>
        <v>0.5694926280923237</v>
      </c>
      <c r="N7" s="2">
        <v>82</v>
      </c>
      <c r="O7" s="2">
        <v>80</v>
      </c>
      <c r="P7" s="6">
        <f t="shared" si="5"/>
        <v>0.50617283950617287</v>
      </c>
      <c r="Q7" s="6">
        <f t="shared" si="6"/>
        <v>1.1532225718869555</v>
      </c>
      <c r="R7" s="5">
        <v>627023</v>
      </c>
      <c r="S7" s="5">
        <f t="shared" si="7"/>
        <v>15293.243902439024</v>
      </c>
      <c r="T7" s="5">
        <v>18055</v>
      </c>
      <c r="U7" s="7">
        <f t="shared" si="8"/>
        <v>0.8470364941810592</v>
      </c>
      <c r="V7" s="6">
        <v>19</v>
      </c>
      <c r="W7" s="6">
        <v>63</v>
      </c>
      <c r="X7" s="6">
        <f t="shared" si="9"/>
        <v>0.23170731707317074</v>
      </c>
      <c r="Y7" s="6">
        <f t="shared" si="10"/>
        <v>1.1024919448070929</v>
      </c>
      <c r="AA7">
        <f t="shared" si="11"/>
        <v>0.79822198397545996</v>
      </c>
      <c r="AB7">
        <f t="shared" si="12"/>
        <v>0.30846005219311451</v>
      </c>
      <c r="AC7">
        <f t="shared" si="13"/>
        <v>1.1531917433710406</v>
      </c>
    </row>
    <row r="8" spans="1:33" x14ac:dyDescent="0.3">
      <c r="A8">
        <v>2017</v>
      </c>
      <c r="B8" s="3">
        <v>513741</v>
      </c>
      <c r="C8" s="3">
        <f t="shared" si="14"/>
        <v>64217.625</v>
      </c>
      <c r="D8" s="3">
        <v>63400</v>
      </c>
      <c r="E8" s="7">
        <f t="shared" si="0"/>
        <v>1.0128962933753942</v>
      </c>
      <c r="F8" s="2">
        <v>8</v>
      </c>
      <c r="G8" s="2">
        <v>8</v>
      </c>
      <c r="H8" s="6">
        <f t="shared" si="1"/>
        <v>0.5</v>
      </c>
      <c r="I8" s="6">
        <f t="shared" si="2"/>
        <v>2.0257925867507884</v>
      </c>
      <c r="J8" s="3">
        <v>2134375</v>
      </c>
      <c r="K8" s="3">
        <f t="shared" si="3"/>
        <v>26350.308641975309</v>
      </c>
      <c r="L8" s="3">
        <v>48686</v>
      </c>
      <c r="M8" s="7">
        <f t="shared" si="4"/>
        <v>0.541229689068219</v>
      </c>
      <c r="N8" s="2">
        <v>93</v>
      </c>
      <c r="O8" s="2">
        <v>69</v>
      </c>
      <c r="P8" s="6">
        <f t="shared" si="5"/>
        <v>0.57407407407407407</v>
      </c>
      <c r="Q8" s="6">
        <f t="shared" si="6"/>
        <v>1.2707131830297314</v>
      </c>
      <c r="R8" s="5">
        <v>674655</v>
      </c>
      <c r="S8" s="5">
        <f t="shared" si="7"/>
        <v>16455</v>
      </c>
      <c r="T8" s="5">
        <v>18055</v>
      </c>
      <c r="U8" s="7">
        <f t="shared" si="8"/>
        <v>0.91138188867349768</v>
      </c>
      <c r="V8" s="6">
        <v>21</v>
      </c>
      <c r="W8" s="6">
        <v>61</v>
      </c>
      <c r="X8" s="6">
        <f t="shared" si="9"/>
        <v>0.25609756097560976</v>
      </c>
      <c r="Y8" s="6">
        <f t="shared" si="10"/>
        <v>1.2251363093643739</v>
      </c>
      <c r="AA8">
        <f t="shared" si="11"/>
        <v>0.821835957039037</v>
      </c>
      <c r="AB8">
        <f t="shared" si="12"/>
        <v>0.44339054501656133</v>
      </c>
      <c r="AC8">
        <f t="shared" si="13"/>
        <v>1.5072140263816312</v>
      </c>
    </row>
    <row r="9" spans="1:33" x14ac:dyDescent="0.3">
      <c r="A9">
        <v>2016</v>
      </c>
      <c r="B9" s="3">
        <v>518652</v>
      </c>
      <c r="C9" s="3">
        <f t="shared" si="14"/>
        <v>64831.5</v>
      </c>
      <c r="D9" s="3">
        <v>63400</v>
      </c>
      <c r="E9" s="7">
        <f t="shared" si="0"/>
        <v>1.0225788643533122</v>
      </c>
      <c r="F9" s="2">
        <v>7</v>
      </c>
      <c r="G9" s="2">
        <v>8</v>
      </c>
      <c r="H9" s="6">
        <f t="shared" si="1"/>
        <v>0.46666666666666667</v>
      </c>
      <c r="I9" s="6">
        <f t="shared" si="2"/>
        <v>1.9173353706624605</v>
      </c>
      <c r="J9" s="3">
        <v>2036216</v>
      </c>
      <c r="K9" s="3">
        <f t="shared" si="3"/>
        <v>25138.469135802468</v>
      </c>
      <c r="L9" s="3">
        <v>48519</v>
      </c>
      <c r="M9" s="7">
        <f t="shared" si="4"/>
        <v>0.5181159779839335</v>
      </c>
      <c r="N9" s="2">
        <v>69</v>
      </c>
      <c r="O9" s="2">
        <v>93</v>
      </c>
      <c r="P9" s="6">
        <f t="shared" si="5"/>
        <v>0.42592592592592593</v>
      </c>
      <c r="Q9" s="6">
        <f t="shared" si="6"/>
        <v>0.90252460681072288</v>
      </c>
      <c r="R9" s="5">
        <v>708639</v>
      </c>
      <c r="S9" s="5">
        <f t="shared" si="7"/>
        <v>17283.878048780487</v>
      </c>
      <c r="T9" s="5">
        <v>18055</v>
      </c>
      <c r="U9" s="7">
        <f t="shared" si="8"/>
        <v>0.95729039317532472</v>
      </c>
      <c r="V9" s="6">
        <v>24</v>
      </c>
      <c r="W9" s="6">
        <v>58</v>
      </c>
      <c r="X9" s="6">
        <f t="shared" si="9"/>
        <v>0.29268292682926828</v>
      </c>
      <c r="Y9" s="6">
        <f t="shared" si="10"/>
        <v>1.3534105558685627</v>
      </c>
      <c r="AA9">
        <f t="shared" si="11"/>
        <v>0.83266174517085678</v>
      </c>
      <c r="AB9">
        <f t="shared" si="12"/>
        <v>0.39509183980728696</v>
      </c>
      <c r="AC9">
        <f t="shared" si="13"/>
        <v>1.3910901777805822</v>
      </c>
    </row>
    <row r="10" spans="1:33" x14ac:dyDescent="0.3">
      <c r="A10">
        <v>2015</v>
      </c>
      <c r="B10" s="3">
        <v>513487</v>
      </c>
      <c r="C10" s="3">
        <f t="shared" si="14"/>
        <v>64185.875</v>
      </c>
      <c r="D10" s="3">
        <v>63400</v>
      </c>
      <c r="E10" s="7">
        <f t="shared" si="0"/>
        <v>1.0123955047318611</v>
      </c>
      <c r="F10" s="2">
        <v>13</v>
      </c>
      <c r="G10" s="2">
        <v>3</v>
      </c>
      <c r="H10" s="6">
        <f t="shared" si="1"/>
        <v>0.8125</v>
      </c>
      <c r="I10" s="6">
        <f t="shared" si="2"/>
        <v>5.3994426919032588</v>
      </c>
      <c r="J10" s="3">
        <v>2080145</v>
      </c>
      <c r="K10" s="3">
        <f t="shared" si="3"/>
        <v>25680.802469135804</v>
      </c>
      <c r="L10" s="3">
        <v>48519</v>
      </c>
      <c r="M10" s="7">
        <f t="shared" si="4"/>
        <v>0.52929372965510013</v>
      </c>
      <c r="N10" s="2">
        <v>79</v>
      </c>
      <c r="O10" s="2">
        <v>83</v>
      </c>
      <c r="P10" s="6">
        <f t="shared" si="5"/>
        <v>0.48765432098765432</v>
      </c>
      <c r="Q10" s="6">
        <f t="shared" si="6"/>
        <v>1.0330793277605568</v>
      </c>
      <c r="R10" s="5">
        <v>701405</v>
      </c>
      <c r="S10" s="5">
        <f t="shared" si="7"/>
        <v>17107.439024390245</v>
      </c>
      <c r="T10" s="5">
        <v>18055</v>
      </c>
      <c r="U10" s="7">
        <f t="shared" si="8"/>
        <v>0.94751808498422851</v>
      </c>
      <c r="V10" s="6">
        <v>23</v>
      </c>
      <c r="W10" s="6">
        <v>59</v>
      </c>
      <c r="X10" s="6">
        <f t="shared" si="9"/>
        <v>0.28048780487804881</v>
      </c>
      <c r="Y10" s="6">
        <f t="shared" si="10"/>
        <v>1.3168895418424871</v>
      </c>
      <c r="AA10">
        <f t="shared" si="11"/>
        <v>0.82973577312372981</v>
      </c>
      <c r="AB10">
        <f t="shared" si="12"/>
        <v>0.52688070862190106</v>
      </c>
      <c r="AC10">
        <f t="shared" si="13"/>
        <v>2.5831371871687678</v>
      </c>
    </row>
    <row r="11" spans="1:33" x14ac:dyDescent="0.3">
      <c r="A11">
        <v>2014</v>
      </c>
      <c r="B11" s="3">
        <v>495835</v>
      </c>
      <c r="C11" s="3">
        <f t="shared" si="14"/>
        <v>61979.375</v>
      </c>
      <c r="D11" s="3">
        <v>63400</v>
      </c>
      <c r="E11" s="7">
        <f t="shared" si="0"/>
        <v>0.97759266561514191</v>
      </c>
      <c r="F11" s="2">
        <v>11</v>
      </c>
      <c r="G11" s="2">
        <v>5</v>
      </c>
      <c r="H11" s="6">
        <f t="shared" si="1"/>
        <v>0.6875</v>
      </c>
      <c r="I11" s="6">
        <f t="shared" si="2"/>
        <v>3.1282965299684542</v>
      </c>
      <c r="J11" s="3">
        <v>2073730</v>
      </c>
      <c r="K11" s="3">
        <f t="shared" si="3"/>
        <v>25601.604938271605</v>
      </c>
      <c r="L11" s="3">
        <v>48633</v>
      </c>
      <c r="M11" s="7">
        <f t="shared" si="4"/>
        <v>0.52642454584894216</v>
      </c>
      <c r="N11" s="2">
        <v>64</v>
      </c>
      <c r="O11" s="2">
        <v>98</v>
      </c>
      <c r="P11" s="6">
        <f t="shared" si="5"/>
        <v>0.39506172839506171</v>
      </c>
      <c r="Q11" s="6">
        <f t="shared" si="6"/>
        <v>0.87021200436253698</v>
      </c>
      <c r="R11" s="5">
        <v>693862</v>
      </c>
      <c r="S11" s="5">
        <f t="shared" si="7"/>
        <v>16923.463414634145</v>
      </c>
      <c r="T11" s="5">
        <v>18055</v>
      </c>
      <c r="U11" s="7">
        <f t="shared" si="8"/>
        <v>0.93732835306752393</v>
      </c>
      <c r="V11" s="6">
        <v>39</v>
      </c>
      <c r="W11" s="6">
        <v>43</v>
      </c>
      <c r="X11" s="6">
        <f t="shared" si="9"/>
        <v>0.47560975609756095</v>
      </c>
      <c r="Y11" s="6">
        <f t="shared" si="10"/>
        <v>1.7874633709659757</v>
      </c>
      <c r="AA11">
        <f t="shared" si="11"/>
        <v>0.81378185484386945</v>
      </c>
      <c r="AB11">
        <f t="shared" si="12"/>
        <v>0.51939049483087418</v>
      </c>
      <c r="AC11">
        <f t="shared" si="13"/>
        <v>1.9286573017656554</v>
      </c>
    </row>
    <row r="12" spans="1:33" x14ac:dyDescent="0.3">
      <c r="A12">
        <v>2013</v>
      </c>
      <c r="B12" s="3">
        <v>488271</v>
      </c>
      <c r="C12" s="3">
        <f t="shared" si="14"/>
        <v>61033.875</v>
      </c>
      <c r="D12" s="3">
        <v>63400</v>
      </c>
      <c r="E12" s="7">
        <f t="shared" si="0"/>
        <v>0.96267941640378552</v>
      </c>
      <c r="F12" s="2">
        <v>10</v>
      </c>
      <c r="G12" s="2">
        <v>6</v>
      </c>
      <c r="H12" s="6">
        <f t="shared" si="1"/>
        <v>0.625</v>
      </c>
      <c r="I12" s="6">
        <f t="shared" si="2"/>
        <v>2.5671451104100944</v>
      </c>
      <c r="J12" s="3">
        <v>2134895</v>
      </c>
      <c r="K12" s="3">
        <f t="shared" si="3"/>
        <v>26356.728395061727</v>
      </c>
      <c r="L12" s="3">
        <v>48633</v>
      </c>
      <c r="M12" s="7">
        <f t="shared" si="4"/>
        <v>0.54195152252712619</v>
      </c>
      <c r="N12" s="2">
        <v>81</v>
      </c>
      <c r="O12" s="2">
        <v>81</v>
      </c>
      <c r="P12" s="6">
        <f t="shared" si="5"/>
        <v>0.5</v>
      </c>
      <c r="Q12" s="6">
        <f t="shared" si="6"/>
        <v>1.0839030450542524</v>
      </c>
      <c r="R12" s="5">
        <v>650739</v>
      </c>
      <c r="S12" s="5">
        <f t="shared" si="7"/>
        <v>15871.682926829268</v>
      </c>
      <c r="T12" s="5">
        <v>18422</v>
      </c>
      <c r="U12" s="7">
        <f t="shared" si="8"/>
        <v>0.86156133573060834</v>
      </c>
      <c r="V12" s="6">
        <v>48</v>
      </c>
      <c r="W12" s="6">
        <v>34</v>
      </c>
      <c r="X12" s="6">
        <f t="shared" si="9"/>
        <v>0.58536585365853655</v>
      </c>
      <c r="Y12" s="6">
        <f t="shared" si="10"/>
        <v>2.0778832214679377</v>
      </c>
      <c r="AA12">
        <f t="shared" si="11"/>
        <v>0.78873075822050664</v>
      </c>
      <c r="AB12">
        <f t="shared" si="12"/>
        <v>0.57012195121951226</v>
      </c>
      <c r="AC12">
        <f t="shared" si="13"/>
        <v>1.9096437923107616</v>
      </c>
    </row>
    <row r="13" spans="1:33" x14ac:dyDescent="0.3">
      <c r="A13">
        <v>2012</v>
      </c>
      <c r="B13" s="3">
        <v>487125</v>
      </c>
      <c r="C13" s="3">
        <f t="shared" si="14"/>
        <v>60890.625</v>
      </c>
      <c r="D13" s="3">
        <v>63400</v>
      </c>
      <c r="E13" s="7">
        <f t="shared" si="0"/>
        <v>0.96041995268138802</v>
      </c>
      <c r="F13" s="2">
        <v>5</v>
      </c>
      <c r="G13" s="2">
        <v>11</v>
      </c>
      <c r="H13" s="6">
        <f t="shared" si="1"/>
        <v>0.3125</v>
      </c>
      <c r="I13" s="6">
        <f t="shared" si="2"/>
        <v>1.3969744766274734</v>
      </c>
      <c r="J13" s="3">
        <v>2177617</v>
      </c>
      <c r="K13" s="3">
        <f t="shared" si="3"/>
        <v>26884.160493827159</v>
      </c>
      <c r="L13" s="3">
        <v>48633</v>
      </c>
      <c r="M13" s="7">
        <f t="shared" si="4"/>
        <v>0.55279667085779527</v>
      </c>
      <c r="N13" s="2">
        <v>81</v>
      </c>
      <c r="O13" s="2">
        <v>81</v>
      </c>
      <c r="P13" s="6">
        <f t="shared" si="5"/>
        <v>0.5</v>
      </c>
      <c r="Q13" s="6">
        <f t="shared" si="6"/>
        <v>1.1055933417155905</v>
      </c>
      <c r="R13" s="5">
        <v>632913</v>
      </c>
      <c r="S13" s="5">
        <f t="shared" si="7"/>
        <v>15436.90243902439</v>
      </c>
      <c r="T13" s="5">
        <v>18422</v>
      </c>
      <c r="U13" s="7">
        <f t="shared" si="8"/>
        <v>0.8379601801663441</v>
      </c>
      <c r="V13" s="6">
        <v>25</v>
      </c>
      <c r="W13" s="6">
        <v>57</v>
      </c>
      <c r="X13" s="6">
        <f t="shared" si="9"/>
        <v>0.3048780487804878</v>
      </c>
      <c r="Y13" s="6">
        <f t="shared" si="10"/>
        <v>1.2054865749761441</v>
      </c>
      <c r="AA13">
        <f t="shared" si="11"/>
        <v>0.78372560123517576</v>
      </c>
      <c r="AB13">
        <f t="shared" si="12"/>
        <v>0.37245934959349597</v>
      </c>
      <c r="AC13">
        <f t="shared" si="13"/>
        <v>1.2360181311064027</v>
      </c>
    </row>
    <row r="14" spans="1:33" x14ac:dyDescent="0.3">
      <c r="A14">
        <v>2011</v>
      </c>
      <c r="B14" s="3">
        <v>489455</v>
      </c>
      <c r="C14" s="3">
        <f t="shared" si="14"/>
        <v>61181.875</v>
      </c>
      <c r="D14" s="3">
        <v>63400</v>
      </c>
      <c r="E14" s="7">
        <f t="shared" si="0"/>
        <v>0.96501380126182967</v>
      </c>
      <c r="F14" s="2">
        <v>8</v>
      </c>
      <c r="G14" s="2">
        <v>8</v>
      </c>
      <c r="H14" s="6">
        <f t="shared" si="1"/>
        <v>0.5</v>
      </c>
      <c r="I14" s="6">
        <f t="shared" si="2"/>
        <v>1.9300276025236593</v>
      </c>
      <c r="J14" s="3">
        <v>2105432</v>
      </c>
      <c r="K14" s="3">
        <f t="shared" si="3"/>
        <v>25992.987654320987</v>
      </c>
      <c r="L14" s="3">
        <v>48633</v>
      </c>
      <c r="M14" s="7">
        <f t="shared" si="4"/>
        <v>0.53447222368188241</v>
      </c>
      <c r="N14" s="2">
        <v>94</v>
      </c>
      <c r="O14" s="2">
        <v>68</v>
      </c>
      <c r="P14" s="6">
        <f t="shared" si="5"/>
        <v>0.58024691358024694</v>
      </c>
      <c r="Q14" s="6">
        <f t="shared" si="6"/>
        <v>1.273301474065661</v>
      </c>
      <c r="R14" s="5">
        <v>514718</v>
      </c>
      <c r="S14" s="5">
        <f t="shared" si="7"/>
        <v>12554.09756097561</v>
      </c>
      <c r="T14" s="5">
        <v>18422</v>
      </c>
      <c r="U14" s="7">
        <f t="shared" si="8"/>
        <v>0.68147310612178968</v>
      </c>
      <c r="V14" s="6">
        <v>33</v>
      </c>
      <c r="W14" s="6">
        <v>33</v>
      </c>
      <c r="X14" s="6">
        <f t="shared" si="9"/>
        <v>0.5</v>
      </c>
      <c r="Y14" s="6">
        <f t="shared" si="10"/>
        <v>1.3629462122435794</v>
      </c>
      <c r="AA14">
        <f t="shared" si="11"/>
        <v>0.72698637702183388</v>
      </c>
      <c r="AB14">
        <f t="shared" si="12"/>
        <v>0.52674897119341557</v>
      </c>
      <c r="AC14">
        <f t="shared" si="13"/>
        <v>1.5220917629443</v>
      </c>
    </row>
    <row r="15" spans="1:33" x14ac:dyDescent="0.3">
      <c r="A15">
        <v>2010</v>
      </c>
      <c r="B15" s="3">
        <v>502197</v>
      </c>
      <c r="C15" s="3">
        <f t="shared" si="14"/>
        <v>62774.625</v>
      </c>
      <c r="D15" s="3">
        <v>63400</v>
      </c>
      <c r="E15" s="7">
        <f t="shared" si="0"/>
        <v>0.99013604100946373</v>
      </c>
      <c r="F15" s="2">
        <v>5</v>
      </c>
      <c r="G15" s="2">
        <v>11</v>
      </c>
      <c r="H15" s="6">
        <f t="shared" si="1"/>
        <v>0.3125</v>
      </c>
      <c r="I15" s="6">
        <f t="shared" si="2"/>
        <v>1.4401978778319473</v>
      </c>
      <c r="J15" s="3">
        <v>2056697</v>
      </c>
      <c r="K15" s="3">
        <f t="shared" si="3"/>
        <v>25391.320987654322</v>
      </c>
      <c r="L15" s="3">
        <v>48652</v>
      </c>
      <c r="M15" s="7">
        <f t="shared" si="4"/>
        <v>0.5218967563030158</v>
      </c>
      <c r="N15" s="2">
        <v>65</v>
      </c>
      <c r="O15" s="2">
        <v>97</v>
      </c>
      <c r="P15" s="6">
        <f t="shared" si="5"/>
        <v>0.40123456790123457</v>
      </c>
      <c r="Q15" s="6">
        <f t="shared" si="6"/>
        <v>0.87162138681534596</v>
      </c>
      <c r="R15" s="5">
        <v>720249</v>
      </c>
      <c r="S15" s="5">
        <f t="shared" si="7"/>
        <v>17567.048780487807</v>
      </c>
      <c r="T15" s="5">
        <v>18422</v>
      </c>
      <c r="U15" s="7">
        <f t="shared" si="8"/>
        <v>0.95359074913081132</v>
      </c>
      <c r="V15" s="6">
        <v>40</v>
      </c>
      <c r="W15" s="6">
        <v>42</v>
      </c>
      <c r="X15" s="6">
        <f t="shared" si="9"/>
        <v>0.48780487804878048</v>
      </c>
      <c r="Y15" s="6">
        <f t="shared" si="10"/>
        <v>1.8617724149696793</v>
      </c>
      <c r="AA15">
        <f t="shared" si="11"/>
        <v>0.8218745154810968</v>
      </c>
      <c r="AB15">
        <f t="shared" si="12"/>
        <v>0.40051314865000504</v>
      </c>
      <c r="AC15">
        <f t="shared" si="13"/>
        <v>1.3911972265389909</v>
      </c>
    </row>
    <row r="16" spans="1:33" x14ac:dyDescent="0.3">
      <c r="A16">
        <v>2009</v>
      </c>
      <c r="B16" s="3">
        <v>505143</v>
      </c>
      <c r="C16" s="3">
        <f t="shared" si="14"/>
        <v>63142.875</v>
      </c>
      <c r="D16" s="3">
        <v>63400</v>
      </c>
      <c r="E16" s="7">
        <f t="shared" si="0"/>
        <v>0.99594440063091483</v>
      </c>
      <c r="F16" s="2">
        <v>10</v>
      </c>
      <c r="G16" s="2">
        <v>6</v>
      </c>
      <c r="H16" s="6">
        <f t="shared" si="1"/>
        <v>0.625</v>
      </c>
      <c r="I16" s="6">
        <f t="shared" si="2"/>
        <v>2.6558517350157729</v>
      </c>
      <c r="J16" s="3">
        <v>2128765</v>
      </c>
      <c r="K16" s="3">
        <f t="shared" si="3"/>
        <v>26281.04938271605</v>
      </c>
      <c r="L16" s="3">
        <v>48652</v>
      </c>
      <c r="M16" s="7">
        <f t="shared" si="4"/>
        <v>0.54018435794450481</v>
      </c>
      <c r="N16" s="2">
        <v>70</v>
      </c>
      <c r="O16" s="2">
        <v>92</v>
      </c>
      <c r="P16" s="6">
        <f t="shared" si="5"/>
        <v>0.43209876543209874</v>
      </c>
      <c r="Q16" s="6">
        <f t="shared" si="6"/>
        <v>0.95119419551097573</v>
      </c>
      <c r="R16" s="5">
        <v>723582</v>
      </c>
      <c r="S16" s="5">
        <f t="shared" si="7"/>
        <v>17648.341463414636</v>
      </c>
      <c r="T16" s="5">
        <v>18422</v>
      </c>
      <c r="U16" s="7">
        <f t="shared" si="8"/>
        <v>0.95800355354546929</v>
      </c>
      <c r="V16" s="6">
        <v>54</v>
      </c>
      <c r="W16" s="6">
        <v>28</v>
      </c>
      <c r="X16" s="6">
        <f t="shared" si="9"/>
        <v>0.65853658536585369</v>
      </c>
      <c r="Y16" s="6">
        <f t="shared" si="10"/>
        <v>2.8055818353831601</v>
      </c>
      <c r="AA16">
        <f t="shared" si="11"/>
        <v>0.83137743737362957</v>
      </c>
      <c r="AB16">
        <f t="shared" si="12"/>
        <v>0.57187845026598416</v>
      </c>
      <c r="AC16">
        <f t="shared" si="13"/>
        <v>2.1375425886366362</v>
      </c>
    </row>
    <row r="17" spans="1:29" x14ac:dyDescent="0.3">
      <c r="A17">
        <v>2008</v>
      </c>
      <c r="B17" s="3">
        <v>512775</v>
      </c>
      <c r="C17" s="3">
        <f t="shared" si="14"/>
        <v>64096.875</v>
      </c>
      <c r="D17" s="3">
        <v>63400</v>
      </c>
      <c r="E17" s="7">
        <f t="shared" si="0"/>
        <v>1.0109917192429021</v>
      </c>
      <c r="F17" s="2">
        <v>9</v>
      </c>
      <c r="G17" s="2">
        <v>7</v>
      </c>
      <c r="H17" s="6">
        <f t="shared" si="1"/>
        <v>0.5625</v>
      </c>
      <c r="I17" s="6">
        <f t="shared" si="2"/>
        <v>2.3108382154123475</v>
      </c>
      <c r="J17" s="3">
        <v>2509924</v>
      </c>
      <c r="K17" s="3">
        <f t="shared" si="3"/>
        <v>30986.716049382718</v>
      </c>
      <c r="L17" s="3">
        <v>48711</v>
      </c>
      <c r="M17" s="7">
        <f t="shared" si="4"/>
        <v>0.63613385168406966</v>
      </c>
      <c r="N17" s="2">
        <v>82</v>
      </c>
      <c r="O17" s="2">
        <v>80</v>
      </c>
      <c r="P17" s="6">
        <f t="shared" si="5"/>
        <v>0.50617283950617287</v>
      </c>
      <c r="Q17" s="6">
        <f t="shared" si="6"/>
        <v>1.288171049660241</v>
      </c>
      <c r="R17" s="5">
        <v>755302</v>
      </c>
      <c r="S17" s="5">
        <f t="shared" si="7"/>
        <v>18422</v>
      </c>
      <c r="T17" s="5">
        <v>18422</v>
      </c>
      <c r="U17" s="7">
        <f t="shared" si="8"/>
        <v>1</v>
      </c>
      <c r="V17" s="6">
        <v>46</v>
      </c>
      <c r="W17" s="6">
        <v>36</v>
      </c>
      <c r="X17" s="6">
        <f t="shared" si="9"/>
        <v>0.56097560975609762</v>
      </c>
      <c r="Y17" s="6">
        <f t="shared" si="10"/>
        <v>2.2777777777777781</v>
      </c>
      <c r="AA17">
        <f t="shared" si="11"/>
        <v>0.88237519030899048</v>
      </c>
      <c r="AB17">
        <f t="shared" si="12"/>
        <v>0.54321614975409016</v>
      </c>
      <c r="AC17">
        <f t="shared" si="13"/>
        <v>1.9589290142834557</v>
      </c>
    </row>
    <row r="18" spans="1:29" x14ac:dyDescent="0.3">
      <c r="A18">
        <v>2007</v>
      </c>
      <c r="B18" s="3">
        <v>516646</v>
      </c>
      <c r="C18" s="3">
        <f t="shared" si="14"/>
        <v>64580.75</v>
      </c>
      <c r="D18" s="3">
        <v>63400</v>
      </c>
      <c r="E18" s="7">
        <f t="shared" si="0"/>
        <v>1.0186238170347004</v>
      </c>
      <c r="F18" s="2">
        <v>8</v>
      </c>
      <c r="G18" s="2">
        <v>8</v>
      </c>
      <c r="H18" s="6">
        <f t="shared" si="1"/>
        <v>0.5</v>
      </c>
      <c r="I18" s="6">
        <f t="shared" si="2"/>
        <v>2.0372476340694008</v>
      </c>
      <c r="J18" s="3">
        <v>2325249</v>
      </c>
      <c r="K18" s="3">
        <f t="shared" si="3"/>
        <v>28706.777777777777</v>
      </c>
      <c r="L18" s="3">
        <v>49033</v>
      </c>
      <c r="M18" s="7">
        <f t="shared" si="4"/>
        <v>0.5854583194537919</v>
      </c>
      <c r="N18" s="2">
        <v>90</v>
      </c>
      <c r="O18" s="2">
        <v>72</v>
      </c>
      <c r="P18" s="6">
        <f t="shared" si="5"/>
        <v>0.55555555555555558</v>
      </c>
      <c r="Q18" s="6">
        <f t="shared" si="6"/>
        <v>1.3172812187710319</v>
      </c>
      <c r="R18" s="5">
        <v>755302</v>
      </c>
      <c r="S18" s="5">
        <f t="shared" si="7"/>
        <v>18422</v>
      </c>
      <c r="T18" s="5">
        <v>18422</v>
      </c>
      <c r="U18" s="7">
        <f t="shared" si="8"/>
        <v>1</v>
      </c>
      <c r="V18" s="6">
        <v>55</v>
      </c>
      <c r="W18" s="6">
        <v>27</v>
      </c>
      <c r="X18" s="6">
        <f t="shared" si="9"/>
        <v>0.67073170731707321</v>
      </c>
      <c r="Y18" s="6">
        <f t="shared" si="10"/>
        <v>3.0370370370370372</v>
      </c>
      <c r="AA18">
        <f t="shared" si="11"/>
        <v>0.86802737882949754</v>
      </c>
      <c r="AB18">
        <f t="shared" si="12"/>
        <v>0.57542908762420952</v>
      </c>
      <c r="AC18">
        <f t="shared" si="13"/>
        <v>2.1305219632924897</v>
      </c>
    </row>
    <row r="19" spans="1:29" x14ac:dyDescent="0.3">
      <c r="A19">
        <v>2006</v>
      </c>
      <c r="B19" s="3">
        <v>508829</v>
      </c>
      <c r="C19" s="3">
        <f t="shared" si="14"/>
        <v>63603.625</v>
      </c>
      <c r="D19" s="3">
        <v>63400</v>
      </c>
      <c r="E19" s="7">
        <f t="shared" si="0"/>
        <v>1.0032117507886436</v>
      </c>
      <c r="F19" s="2">
        <v>5</v>
      </c>
      <c r="G19" s="2">
        <v>11</v>
      </c>
      <c r="H19" s="6">
        <f t="shared" si="1"/>
        <v>0.3125</v>
      </c>
      <c r="I19" s="6">
        <f t="shared" si="2"/>
        <v>1.4592170920562089</v>
      </c>
      <c r="J19" s="3">
        <v>2091685</v>
      </c>
      <c r="K19" s="3">
        <f t="shared" si="3"/>
        <v>25823.271604938273</v>
      </c>
      <c r="L19" s="3">
        <v>49033</v>
      </c>
      <c r="M19" s="7">
        <f t="shared" si="4"/>
        <v>0.52665085972586367</v>
      </c>
      <c r="N19" s="2">
        <v>76</v>
      </c>
      <c r="O19" s="2">
        <v>86</v>
      </c>
      <c r="P19" s="6">
        <f t="shared" si="5"/>
        <v>0.46913580246913578</v>
      </c>
      <c r="Q19" s="6">
        <f t="shared" si="6"/>
        <v>0.99206324739058038</v>
      </c>
      <c r="R19" s="1">
        <v>755302</v>
      </c>
      <c r="S19" s="5">
        <f t="shared" si="7"/>
        <v>18422</v>
      </c>
      <c r="T19" s="5">
        <v>18422</v>
      </c>
      <c r="U19" s="7">
        <f t="shared" si="8"/>
        <v>1</v>
      </c>
      <c r="V19" s="6">
        <v>61</v>
      </c>
      <c r="W19" s="6">
        <v>21</v>
      </c>
      <c r="X19" s="6">
        <f t="shared" si="9"/>
        <v>0.74390243902439024</v>
      </c>
      <c r="Y19" s="6">
        <f t="shared" si="10"/>
        <v>3.9047619047619047</v>
      </c>
      <c r="AA19">
        <f t="shared" si="11"/>
        <v>0.84328753683816904</v>
      </c>
      <c r="AB19">
        <f t="shared" si="12"/>
        <v>0.50851274716450867</v>
      </c>
      <c r="AC19">
        <f t="shared" si="13"/>
        <v>2.1186807480695644</v>
      </c>
    </row>
    <row r="20" spans="1:29" x14ac:dyDescent="0.3">
      <c r="A20">
        <v>2005</v>
      </c>
      <c r="B20" s="3">
        <v>401035</v>
      </c>
      <c r="C20" s="3">
        <f t="shared" si="14"/>
        <v>50129.375</v>
      </c>
      <c r="D20" s="3">
        <v>71706</v>
      </c>
      <c r="E20" s="7">
        <f t="shared" si="0"/>
        <v>0.69909596128636375</v>
      </c>
      <c r="F20" s="2">
        <v>5</v>
      </c>
      <c r="G20" s="2">
        <v>11</v>
      </c>
      <c r="H20" s="6">
        <f t="shared" si="1"/>
        <v>0.3125</v>
      </c>
      <c r="I20" s="6">
        <f t="shared" si="2"/>
        <v>1.0168668527801654</v>
      </c>
      <c r="J20" s="3">
        <v>2059424</v>
      </c>
      <c r="K20" s="3">
        <f t="shared" si="3"/>
        <v>25424.987654320987</v>
      </c>
      <c r="L20" s="3">
        <v>49033</v>
      </c>
      <c r="M20" s="7">
        <f t="shared" si="4"/>
        <v>0.51852808627497782</v>
      </c>
      <c r="N20" s="2">
        <v>77</v>
      </c>
      <c r="O20" s="2">
        <v>85</v>
      </c>
      <c r="P20" s="6">
        <f t="shared" si="5"/>
        <v>0.47530864197530864</v>
      </c>
      <c r="Q20" s="6">
        <f t="shared" si="6"/>
        <v>0.98825352913584008</v>
      </c>
      <c r="R20" s="5">
        <v>730179</v>
      </c>
      <c r="S20" s="5">
        <f t="shared" si="7"/>
        <v>17809.243902439026</v>
      </c>
      <c r="T20" s="5">
        <v>18422</v>
      </c>
      <c r="U20" s="7">
        <f t="shared" si="8"/>
        <v>0.96673780818798316</v>
      </c>
      <c r="V20" s="6">
        <v>54</v>
      </c>
      <c r="W20" s="6">
        <v>28</v>
      </c>
      <c r="X20" s="6">
        <f t="shared" si="9"/>
        <v>0.65853658536585369</v>
      </c>
      <c r="Y20" s="6">
        <f t="shared" si="10"/>
        <v>2.8311607239790937</v>
      </c>
      <c r="AA20">
        <f t="shared" si="11"/>
        <v>0.72812061858310828</v>
      </c>
      <c r="AB20">
        <f t="shared" si="12"/>
        <v>0.48211507578038743</v>
      </c>
      <c r="AC20">
        <f t="shared" si="13"/>
        <v>1.6120937019650328</v>
      </c>
    </row>
    <row r="21" spans="1:29" x14ac:dyDescent="0.3">
      <c r="A21">
        <v>2004</v>
      </c>
      <c r="B21" s="3">
        <v>300267</v>
      </c>
      <c r="C21" s="3">
        <f t="shared" si="14"/>
        <v>37533.375</v>
      </c>
      <c r="D21" s="3">
        <v>71706</v>
      </c>
      <c r="E21" s="7">
        <f t="shared" si="0"/>
        <v>0.5234342314450674</v>
      </c>
      <c r="F21" s="2">
        <v>6</v>
      </c>
      <c r="G21" s="2">
        <v>10</v>
      </c>
      <c r="H21" s="6">
        <f t="shared" si="1"/>
        <v>0.375</v>
      </c>
      <c r="I21" s="6">
        <f t="shared" si="2"/>
        <v>0.83749477031210784</v>
      </c>
      <c r="J21" s="3">
        <v>2519560</v>
      </c>
      <c r="K21" s="3">
        <f t="shared" si="3"/>
        <v>31105.679012345678</v>
      </c>
      <c r="L21" s="3">
        <v>49033</v>
      </c>
      <c r="M21" s="7">
        <f t="shared" si="4"/>
        <v>0.63438253854232207</v>
      </c>
      <c r="N21" s="2">
        <v>51</v>
      </c>
      <c r="O21" s="2">
        <v>111</v>
      </c>
      <c r="P21" s="6">
        <f t="shared" si="5"/>
        <v>0.31481481481481483</v>
      </c>
      <c r="Q21" s="6">
        <f t="shared" si="6"/>
        <v>0.9258555967914972</v>
      </c>
      <c r="R21" s="5">
        <v>726066</v>
      </c>
      <c r="S21" s="5">
        <f t="shared" si="7"/>
        <v>17708.926829268294</v>
      </c>
      <c r="T21" s="5">
        <v>18422</v>
      </c>
      <c r="U21" s="7">
        <f t="shared" si="8"/>
        <v>0.96129230427034484</v>
      </c>
      <c r="V21" s="6">
        <v>62</v>
      </c>
      <c r="W21" s="6">
        <v>20</v>
      </c>
      <c r="X21" s="6">
        <f t="shared" si="9"/>
        <v>0.75609756097560976</v>
      </c>
      <c r="Y21" s="6">
        <f t="shared" si="10"/>
        <v>3.9412984475084145</v>
      </c>
      <c r="AA21">
        <f t="shared" si="11"/>
        <v>0.70636969141924488</v>
      </c>
      <c r="AB21">
        <f t="shared" si="12"/>
        <v>0.48197079193014153</v>
      </c>
      <c r="AC21">
        <f t="shared" si="13"/>
        <v>1.901549604870673</v>
      </c>
    </row>
    <row r="22" spans="1:29" x14ac:dyDescent="0.3">
      <c r="A22">
        <v>2003</v>
      </c>
      <c r="B22" s="3">
        <v>288499</v>
      </c>
      <c r="C22" s="3">
        <f t="shared" si="14"/>
        <v>36062.375</v>
      </c>
      <c r="D22" s="3">
        <v>73379</v>
      </c>
      <c r="E22" s="7">
        <f t="shared" si="0"/>
        <v>0.49145361751999889</v>
      </c>
      <c r="F22" s="2">
        <v>4</v>
      </c>
      <c r="G22" s="2">
        <v>12</v>
      </c>
      <c r="H22" s="6">
        <f t="shared" si="1"/>
        <v>0.25</v>
      </c>
      <c r="I22" s="6">
        <f t="shared" si="2"/>
        <v>0.65527149002666518</v>
      </c>
      <c r="J22" s="3">
        <v>2805542</v>
      </c>
      <c r="K22" s="3">
        <f t="shared" si="3"/>
        <v>34636.320987654319</v>
      </c>
      <c r="L22" s="3">
        <v>49033</v>
      </c>
      <c r="M22" s="7">
        <f t="shared" si="4"/>
        <v>0.70638796295666839</v>
      </c>
      <c r="N22" s="2">
        <v>84</v>
      </c>
      <c r="O22" s="2">
        <v>78</v>
      </c>
      <c r="P22" s="6">
        <f t="shared" si="5"/>
        <v>0.51851851851851849</v>
      </c>
      <c r="Q22" s="6">
        <f t="shared" si="6"/>
        <v>1.467113461525388</v>
      </c>
      <c r="R22" s="5">
        <v>670385</v>
      </c>
      <c r="S22" s="5">
        <f t="shared" si="7"/>
        <v>16350.853658536585</v>
      </c>
      <c r="T22" s="5">
        <v>18422</v>
      </c>
      <c r="U22" s="7">
        <f t="shared" si="8"/>
        <v>0.88757212346849346</v>
      </c>
      <c r="V22" s="6">
        <v>29</v>
      </c>
      <c r="W22" s="6">
        <v>53</v>
      </c>
      <c r="X22" s="6">
        <f t="shared" si="9"/>
        <v>0.35365853658536583</v>
      </c>
      <c r="Y22" s="6">
        <f t="shared" si="10"/>
        <v>1.3732247948003105</v>
      </c>
      <c r="AA22">
        <f t="shared" si="11"/>
        <v>0.6951379013150536</v>
      </c>
      <c r="AB22">
        <f t="shared" si="12"/>
        <v>0.37405901836796146</v>
      </c>
      <c r="AC22">
        <f t="shared" si="13"/>
        <v>1.1652032487841213</v>
      </c>
    </row>
    <row r="23" spans="1:29" x14ac:dyDescent="0.3">
      <c r="A23">
        <v>2002</v>
      </c>
      <c r="B23" s="3">
        <v>327272</v>
      </c>
      <c r="C23" s="3">
        <f t="shared" si="14"/>
        <v>40909</v>
      </c>
      <c r="D23" s="3">
        <v>73379</v>
      </c>
      <c r="E23" s="7">
        <f t="shared" si="0"/>
        <v>0.55750282778451599</v>
      </c>
      <c r="F23" s="2">
        <v>5</v>
      </c>
      <c r="G23" s="2">
        <v>11</v>
      </c>
      <c r="H23" s="6">
        <f t="shared" si="1"/>
        <v>0.3125</v>
      </c>
      <c r="I23" s="6">
        <f t="shared" si="2"/>
        <v>0.81091320405020506</v>
      </c>
      <c r="J23" s="3">
        <v>3198977</v>
      </c>
      <c r="K23" s="3">
        <f t="shared" si="3"/>
        <v>39493.543209876545</v>
      </c>
      <c r="L23" s="3">
        <v>49033</v>
      </c>
      <c r="M23" s="7">
        <f t="shared" si="4"/>
        <v>0.80544823302421931</v>
      </c>
      <c r="N23" s="2">
        <v>98</v>
      </c>
      <c r="O23" s="2">
        <v>64</v>
      </c>
      <c r="P23" s="6">
        <f t="shared" si="5"/>
        <v>0.60493827160493829</v>
      </c>
      <c r="Q23" s="6">
        <f t="shared" si="6"/>
        <v>2.0387908398425552</v>
      </c>
      <c r="R23" s="5">
        <v>666559</v>
      </c>
      <c r="S23" s="5">
        <f t="shared" si="7"/>
        <v>16257.536585365853</v>
      </c>
      <c r="T23" s="5">
        <v>19023</v>
      </c>
      <c r="U23" s="7">
        <f t="shared" si="8"/>
        <v>0.85462527389822074</v>
      </c>
      <c r="V23" s="6">
        <v>44</v>
      </c>
      <c r="W23" s="6">
        <v>38</v>
      </c>
      <c r="X23" s="6">
        <f t="shared" si="9"/>
        <v>0.53658536585365857</v>
      </c>
      <c r="Y23" s="6">
        <f t="shared" si="10"/>
        <v>1.8441913805172132</v>
      </c>
      <c r="AA23">
        <f t="shared" si="11"/>
        <v>0.73919211156898534</v>
      </c>
      <c r="AB23">
        <f t="shared" si="12"/>
        <v>0.48467454581953229</v>
      </c>
      <c r="AC23">
        <f t="shared" si="13"/>
        <v>1.5646318081366577</v>
      </c>
    </row>
    <row r="24" spans="1:29" x14ac:dyDescent="0.3">
      <c r="A24">
        <v>2001</v>
      </c>
      <c r="B24" s="3">
        <v>307315</v>
      </c>
      <c r="C24" s="3">
        <f t="shared" si="14"/>
        <v>38414.375</v>
      </c>
      <c r="D24" s="3">
        <v>73379</v>
      </c>
      <c r="E24" s="7">
        <f t="shared" si="0"/>
        <v>0.5235063846604614</v>
      </c>
      <c r="F24" s="2">
        <v>7</v>
      </c>
      <c r="G24" s="2">
        <v>9</v>
      </c>
      <c r="H24" s="6">
        <f t="shared" si="1"/>
        <v>0.4375</v>
      </c>
      <c r="I24" s="6">
        <f t="shared" si="2"/>
        <v>0.93067801717415355</v>
      </c>
      <c r="J24" s="3">
        <v>2736451</v>
      </c>
      <c r="K24" s="3">
        <f t="shared" si="3"/>
        <v>33783.345679012345</v>
      </c>
      <c r="L24" s="3">
        <v>48500</v>
      </c>
      <c r="M24" s="7">
        <f t="shared" si="4"/>
        <v>0.69656382843324427</v>
      </c>
      <c r="N24" s="2">
        <v>92</v>
      </c>
      <c r="O24" s="2">
        <v>70</v>
      </c>
      <c r="P24" s="6">
        <f t="shared" si="5"/>
        <v>0.5679012345679012</v>
      </c>
      <c r="Q24" s="6">
        <f t="shared" si="6"/>
        <v>1.6120477172312222</v>
      </c>
      <c r="R24" s="5">
        <v>668939</v>
      </c>
      <c r="S24" s="5">
        <f t="shared" si="7"/>
        <v>16315.585365853658</v>
      </c>
      <c r="T24" s="5">
        <v>19023</v>
      </c>
      <c r="U24" s="7">
        <f t="shared" si="8"/>
        <v>0.85767677894410232</v>
      </c>
      <c r="V24" s="6">
        <v>36</v>
      </c>
      <c r="W24" s="6">
        <v>46</v>
      </c>
      <c r="X24" s="6">
        <f t="shared" si="9"/>
        <v>0.43902439024390244</v>
      </c>
      <c r="Y24" s="6">
        <f t="shared" si="10"/>
        <v>1.5289020842047041</v>
      </c>
      <c r="AA24">
        <f t="shared" si="11"/>
        <v>0.69258233067926944</v>
      </c>
      <c r="AB24">
        <f t="shared" si="12"/>
        <v>0.48147520827060125</v>
      </c>
      <c r="AC24">
        <f t="shared" si="13"/>
        <v>1.3572092728700269</v>
      </c>
    </row>
    <row r="25" spans="1:29" x14ac:dyDescent="0.3">
      <c r="A25">
        <v>2000</v>
      </c>
      <c r="B25" s="3">
        <v>387475</v>
      </c>
      <c r="C25" s="3">
        <f t="shared" si="14"/>
        <v>48434.375</v>
      </c>
      <c r="D25" s="3">
        <v>73379</v>
      </c>
      <c r="E25" s="7">
        <f t="shared" si="0"/>
        <v>0.6600577140598809</v>
      </c>
      <c r="F25" s="2">
        <v>3</v>
      </c>
      <c r="G25" s="2">
        <v>13</v>
      </c>
      <c r="H25" s="6">
        <f t="shared" si="1"/>
        <v>0.1875</v>
      </c>
      <c r="I25" s="6">
        <f t="shared" si="2"/>
        <v>0.81237872499677655</v>
      </c>
      <c r="J25" s="3">
        <v>2942251</v>
      </c>
      <c r="K25" s="3">
        <f t="shared" si="3"/>
        <v>36324.08641975309</v>
      </c>
      <c r="L25" s="3">
        <v>48500</v>
      </c>
      <c r="M25" s="7">
        <f t="shared" si="4"/>
        <v>0.74895023545882655</v>
      </c>
      <c r="N25" s="2">
        <v>85</v>
      </c>
      <c r="O25" s="2">
        <v>77</v>
      </c>
      <c r="P25" s="6">
        <f t="shared" si="5"/>
        <v>0.52469135802469136</v>
      </c>
      <c r="Q25" s="6">
        <f t="shared" si="6"/>
        <v>1.5757134823938947</v>
      </c>
      <c r="R25" s="5">
        <v>737586</v>
      </c>
      <c r="S25" s="5">
        <f t="shared" si="7"/>
        <v>17989.90243902439</v>
      </c>
      <c r="T25" s="5">
        <v>19023</v>
      </c>
      <c r="U25" s="7">
        <f t="shared" si="8"/>
        <v>0.94569218519814913</v>
      </c>
      <c r="V25" s="6">
        <v>51</v>
      </c>
      <c r="W25" s="6">
        <v>31</v>
      </c>
      <c r="X25" s="6">
        <f t="shared" si="9"/>
        <v>0.62195121951219512</v>
      </c>
      <c r="Y25" s="6">
        <f t="shared" si="10"/>
        <v>2.5015083608467168</v>
      </c>
      <c r="AA25">
        <f t="shared" si="11"/>
        <v>0.78490004490561882</v>
      </c>
      <c r="AB25">
        <f t="shared" si="12"/>
        <v>0.44471419251229549</v>
      </c>
      <c r="AC25">
        <f t="shared" si="13"/>
        <v>1.6298668560791292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99C6-5A8A-4000-AD51-17D98198A0D3}">
  <dimension ref="A1:Y25"/>
  <sheetViews>
    <sheetView topLeftCell="S1" workbookViewId="0">
      <selection activeCell="Y2" sqref="Y2"/>
    </sheetView>
  </sheetViews>
  <sheetFormatPr defaultRowHeight="14.4" x14ac:dyDescent="0.3"/>
  <cols>
    <col min="2" max="2" width="19.44140625" bestFit="1" customWidth="1"/>
    <col min="3" max="3" width="22.6640625" bestFit="1" customWidth="1"/>
    <col min="4" max="4" width="24.33203125" bestFit="1" customWidth="1"/>
    <col min="5" max="5" width="24.33203125" customWidth="1"/>
    <col min="6" max="6" width="14.109375" bestFit="1" customWidth="1"/>
    <col min="7" max="7" width="15.6640625" bestFit="1" customWidth="1"/>
    <col min="8" max="9" width="15.6640625" customWidth="1"/>
    <col min="10" max="10" width="14.44140625" bestFit="1" customWidth="1"/>
    <col min="11" max="11" width="21.44140625" bestFit="1" customWidth="1"/>
    <col min="12" max="12" width="19.33203125" bestFit="1" customWidth="1"/>
    <col min="13" max="13" width="19.33203125" customWidth="1"/>
    <col min="14" max="14" width="9.109375" bestFit="1" customWidth="1"/>
    <col min="15" max="15" width="10.6640625" bestFit="1" customWidth="1"/>
    <col min="16" max="16" width="10.6640625" customWidth="1"/>
    <col min="19" max="19" width="15.5546875" bestFit="1" customWidth="1"/>
    <col min="20" max="20" width="23" bestFit="1" customWidth="1"/>
    <col min="21" max="21" width="10.33203125" bestFit="1" customWidth="1"/>
    <col min="23" max="23" width="16.6640625" bestFit="1" customWidth="1"/>
    <col min="24" max="24" width="17.33203125" bestFit="1" customWidth="1"/>
    <col min="25" max="25" width="21.6640625" bestFit="1" customWidth="1"/>
  </cols>
  <sheetData>
    <row r="1" spans="1:25" x14ac:dyDescent="0.3">
      <c r="A1" t="s">
        <v>98</v>
      </c>
      <c r="B1" t="s">
        <v>573</v>
      </c>
      <c r="C1" t="s">
        <v>391</v>
      </c>
      <c r="D1" t="s">
        <v>332</v>
      </c>
      <c r="E1" t="s">
        <v>590</v>
      </c>
      <c r="F1" t="s">
        <v>106</v>
      </c>
      <c r="G1" t="s">
        <v>213</v>
      </c>
      <c r="H1" t="s">
        <v>277</v>
      </c>
      <c r="I1" t="s">
        <v>404</v>
      </c>
      <c r="J1" t="s">
        <v>574</v>
      </c>
      <c r="K1" t="s">
        <v>392</v>
      </c>
      <c r="L1" t="s">
        <v>333</v>
      </c>
      <c r="M1" t="s">
        <v>590</v>
      </c>
      <c r="N1" t="s">
        <v>214</v>
      </c>
      <c r="O1" t="s">
        <v>215</v>
      </c>
      <c r="P1" t="s">
        <v>278</v>
      </c>
      <c r="Q1" t="s">
        <v>405</v>
      </c>
      <c r="S1" t="s">
        <v>591</v>
      </c>
      <c r="T1" t="s">
        <v>575</v>
      </c>
      <c r="U1" t="s">
        <v>576</v>
      </c>
      <c r="W1" t="s">
        <v>577</v>
      </c>
      <c r="X1" t="s">
        <v>589</v>
      </c>
      <c r="Y1" t="s">
        <v>593</v>
      </c>
    </row>
    <row r="2" spans="1:25" x14ac:dyDescent="0.3">
      <c r="A2">
        <v>2023</v>
      </c>
      <c r="B2" s="3">
        <v>510321</v>
      </c>
      <c r="C2" s="3">
        <f>B2/8</f>
        <v>63790.125</v>
      </c>
      <c r="D2" s="3">
        <v>69218</v>
      </c>
      <c r="E2" s="7">
        <f>C2/D2</f>
        <v>0.92158289751220779</v>
      </c>
      <c r="F2" s="6">
        <v>9</v>
      </c>
      <c r="G2" s="6">
        <v>8</v>
      </c>
      <c r="H2" s="6">
        <f>F2/(G2+F2)</f>
        <v>0.52941176470588236</v>
      </c>
      <c r="I2" s="6">
        <f>((C2/D2)*(1/(1-H2)))</f>
        <v>1.9583636572134415</v>
      </c>
      <c r="J2" s="3">
        <v>1440301</v>
      </c>
      <c r="K2" s="3">
        <f>J2/81</f>
        <v>17781.493827160495</v>
      </c>
      <c r="L2" s="3">
        <v>25025</v>
      </c>
      <c r="M2" s="7">
        <f>K2/L2</f>
        <v>0.71054920388253728</v>
      </c>
      <c r="N2" s="3">
        <v>99</v>
      </c>
      <c r="O2">
        <v>63</v>
      </c>
      <c r="P2" s="6">
        <f>N2/(O2+N2)</f>
        <v>0.61111111111111116</v>
      </c>
      <c r="Q2" s="6">
        <f>((K2/L2)*(1/(1-P2)))</f>
        <v>1.8271265242693817</v>
      </c>
      <c r="S2">
        <f>(M2+E2)/2</f>
        <v>0.81606605069737248</v>
      </c>
      <c r="T2">
        <f>(P2+H2)/2</f>
        <v>0.5702614379084967</v>
      </c>
      <c r="U2">
        <f>(Q2+I2)/2</f>
        <v>1.8927450907414116</v>
      </c>
      <c r="W2">
        <f>SUM(U2:U25)/21</f>
        <v>1.5462983263905394</v>
      </c>
      <c r="X2">
        <f>SUM(T2:T25)/22</f>
        <v>0.5249926914572618</v>
      </c>
      <c r="Y2">
        <f>SUM(S2:S25)/22</f>
        <v>0.70972643551296566</v>
      </c>
    </row>
    <row r="3" spans="1:25" x14ac:dyDescent="0.3">
      <c r="A3">
        <v>2022</v>
      </c>
      <c r="B3" s="3">
        <v>620898</v>
      </c>
      <c r="C3" s="3">
        <f>B3/9</f>
        <v>68988.666666666672</v>
      </c>
      <c r="D3" s="3">
        <v>69218</v>
      </c>
      <c r="E3" s="7">
        <f t="shared" ref="E3:E25" si="0">C3/D3</f>
        <v>0.9966867963053927</v>
      </c>
      <c r="F3" s="6">
        <v>8</v>
      </c>
      <c r="G3" s="6">
        <v>9</v>
      </c>
      <c r="H3" s="6">
        <f t="shared" ref="H3:H25" si="1">F3/(G3+F3)</f>
        <v>0.47058823529411764</v>
      </c>
      <c r="I3" s="6">
        <f t="shared" ref="I3:I25" si="2">((C3/D3)*(1/(1-H3)))</f>
        <v>1.8826306152435195</v>
      </c>
      <c r="J3" s="3">
        <v>1128127</v>
      </c>
      <c r="K3" s="3">
        <f t="shared" ref="K3:K25" si="3">J3/81</f>
        <v>13927.493827160493</v>
      </c>
      <c r="L3" s="3">
        <v>25025</v>
      </c>
      <c r="M3" s="7">
        <f t="shared" ref="M3:M25" si="4">K3/L3</f>
        <v>0.55654320987654315</v>
      </c>
      <c r="N3" s="3">
        <v>86</v>
      </c>
      <c r="O3">
        <v>76</v>
      </c>
      <c r="P3" s="6">
        <f t="shared" ref="P3:P25" si="5">N3/(O3+N3)</f>
        <v>0.53086419753086422</v>
      </c>
      <c r="Q3" s="6">
        <f t="shared" ref="Q3:Q25" si="6">((K3/L3)*(1/(1-P3)))</f>
        <v>1.1863157894736842</v>
      </c>
      <c r="S3">
        <f t="shared" ref="S3:S25" si="7">(M3+E3)/2</f>
        <v>0.77661500309096798</v>
      </c>
      <c r="T3">
        <f t="shared" ref="T3:T25" si="8">(P3+H3)/2</f>
        <v>0.50072621641249093</v>
      </c>
      <c r="U3">
        <f t="shared" ref="U3:U25" si="9">(Q3+I3)/2</f>
        <v>1.5344732023586019</v>
      </c>
    </row>
    <row r="4" spans="1:25" x14ac:dyDescent="0.3">
      <c r="A4">
        <v>2021</v>
      </c>
      <c r="B4" s="3">
        <v>457325</v>
      </c>
      <c r="C4" s="3">
        <f>B4/8</f>
        <v>57165.625</v>
      </c>
      <c r="D4" s="3">
        <v>65618</v>
      </c>
      <c r="E4" s="7">
        <f t="shared" si="0"/>
        <v>0.87118816483282024</v>
      </c>
      <c r="F4" s="6">
        <v>13</v>
      </c>
      <c r="G4" s="6">
        <v>4</v>
      </c>
      <c r="H4" s="6">
        <f t="shared" si="1"/>
        <v>0.76470588235294112</v>
      </c>
      <c r="I4" s="6">
        <f t="shared" si="2"/>
        <v>3.7025497005394854</v>
      </c>
      <c r="J4" s="3">
        <v>761072</v>
      </c>
      <c r="K4" s="3">
        <f t="shared" si="3"/>
        <v>9395.9506172839501</v>
      </c>
      <c r="L4" s="3">
        <v>25025</v>
      </c>
      <c r="M4" s="7">
        <f t="shared" si="4"/>
        <v>0.37546256212922879</v>
      </c>
      <c r="N4" s="3">
        <v>100</v>
      </c>
      <c r="O4">
        <v>62</v>
      </c>
      <c r="P4" s="6">
        <f t="shared" si="5"/>
        <v>0.61728395061728392</v>
      </c>
      <c r="Q4" s="6">
        <f t="shared" si="6"/>
        <v>0.98104733975701708</v>
      </c>
      <c r="S4">
        <f t="shared" si="7"/>
        <v>0.62332536348102452</v>
      </c>
      <c r="T4">
        <f t="shared" si="8"/>
        <v>0.69099491648511258</v>
      </c>
      <c r="U4">
        <f t="shared" si="9"/>
        <v>2.3417985201482514</v>
      </c>
    </row>
    <row r="5" spans="1:25" x14ac:dyDescent="0.3">
      <c r="A5">
        <v>2020</v>
      </c>
      <c r="B5" t="s">
        <v>44</v>
      </c>
      <c r="C5" t="s">
        <v>44</v>
      </c>
      <c r="D5" s="3">
        <v>65618</v>
      </c>
      <c r="E5" s="7" t="s">
        <v>44</v>
      </c>
      <c r="F5" s="6">
        <v>11</v>
      </c>
      <c r="G5" s="6">
        <v>5</v>
      </c>
      <c r="H5" s="6">
        <f t="shared" si="1"/>
        <v>0.6875</v>
      </c>
      <c r="I5" s="6" t="s">
        <v>44</v>
      </c>
      <c r="J5" s="2" t="s">
        <v>44</v>
      </c>
      <c r="K5" s="3" t="s">
        <v>44</v>
      </c>
      <c r="L5" s="3">
        <v>25025</v>
      </c>
      <c r="M5" s="7" t="s">
        <v>44</v>
      </c>
      <c r="N5" s="2">
        <v>40</v>
      </c>
      <c r="O5">
        <v>20</v>
      </c>
      <c r="P5" s="6">
        <f t="shared" si="5"/>
        <v>0.66666666666666663</v>
      </c>
      <c r="Q5" s="6" t="s">
        <v>44</v>
      </c>
      <c r="S5" t="s">
        <v>44</v>
      </c>
      <c r="T5">
        <f t="shared" si="8"/>
        <v>0.67708333333333326</v>
      </c>
      <c r="U5" t="s">
        <v>44</v>
      </c>
    </row>
    <row r="6" spans="1:25" x14ac:dyDescent="0.3">
      <c r="A6">
        <v>2019</v>
      </c>
      <c r="B6" s="3">
        <v>415189</v>
      </c>
      <c r="C6" s="3">
        <f>B6/8</f>
        <v>51898.625</v>
      </c>
      <c r="D6" s="3">
        <v>65618</v>
      </c>
      <c r="E6" s="7">
        <f t="shared" si="0"/>
        <v>0.79092055533542627</v>
      </c>
      <c r="F6" s="6">
        <v>7</v>
      </c>
      <c r="G6" s="6">
        <v>9</v>
      </c>
      <c r="H6" s="6">
        <f t="shared" si="1"/>
        <v>0.4375</v>
      </c>
      <c r="I6" s="6">
        <f t="shared" si="2"/>
        <v>1.40608098726298</v>
      </c>
      <c r="J6" s="3">
        <v>1178735</v>
      </c>
      <c r="K6" s="3">
        <f t="shared" si="3"/>
        <v>14552.283950617284</v>
      </c>
      <c r="L6" s="3">
        <v>25025</v>
      </c>
      <c r="M6" s="7">
        <f t="shared" si="4"/>
        <v>0.58150984817651485</v>
      </c>
      <c r="N6" s="3">
        <v>96</v>
      </c>
      <c r="O6">
        <v>66</v>
      </c>
      <c r="P6" s="6">
        <f t="shared" si="5"/>
        <v>0.59259259259259256</v>
      </c>
      <c r="Q6" s="6">
        <f t="shared" si="6"/>
        <v>1.4273423546150816</v>
      </c>
      <c r="S6" t="s">
        <v>44</v>
      </c>
      <c r="T6">
        <f t="shared" si="8"/>
        <v>0.51504629629629628</v>
      </c>
      <c r="U6" t="s">
        <v>44</v>
      </c>
    </row>
    <row r="7" spans="1:25" x14ac:dyDescent="0.3">
      <c r="A7">
        <v>2018</v>
      </c>
      <c r="B7" s="3">
        <v>434855</v>
      </c>
      <c r="C7" s="3">
        <f t="shared" ref="C7:C25" si="10">B7/8</f>
        <v>54356.875</v>
      </c>
      <c r="D7" s="3">
        <v>65618</v>
      </c>
      <c r="E7" s="7">
        <f t="shared" si="0"/>
        <v>0.82838359901246605</v>
      </c>
      <c r="F7" s="6">
        <v>5</v>
      </c>
      <c r="G7" s="6">
        <v>11</v>
      </c>
      <c r="H7" s="6">
        <f t="shared" si="1"/>
        <v>0.3125</v>
      </c>
      <c r="I7" s="6">
        <f t="shared" si="2"/>
        <v>1.204921598563587</v>
      </c>
      <c r="J7" s="3">
        <v>1154973</v>
      </c>
      <c r="K7" s="3">
        <f t="shared" si="3"/>
        <v>14258.925925925925</v>
      </c>
      <c r="L7" s="3">
        <v>31042</v>
      </c>
      <c r="M7" s="7">
        <f t="shared" si="4"/>
        <v>0.45934301674911171</v>
      </c>
      <c r="N7" s="3">
        <v>90</v>
      </c>
      <c r="O7">
        <v>72</v>
      </c>
      <c r="P7" s="6">
        <f t="shared" si="5"/>
        <v>0.55555555555555558</v>
      </c>
      <c r="Q7" s="6">
        <f t="shared" si="6"/>
        <v>1.0335217876855014</v>
      </c>
      <c r="S7">
        <f t="shared" si="7"/>
        <v>0.64386330788078894</v>
      </c>
      <c r="T7">
        <f t="shared" si="8"/>
        <v>0.43402777777777779</v>
      </c>
      <c r="U7">
        <f t="shared" si="9"/>
        <v>1.1192216931245442</v>
      </c>
    </row>
    <row r="8" spans="1:25" x14ac:dyDescent="0.3">
      <c r="A8">
        <v>2017</v>
      </c>
      <c r="B8" s="3">
        <v>479618</v>
      </c>
      <c r="C8" s="3">
        <f t="shared" si="10"/>
        <v>59952.25</v>
      </c>
      <c r="D8" s="3">
        <v>65618</v>
      </c>
      <c r="E8" s="7">
        <f t="shared" si="0"/>
        <v>0.91365555183029046</v>
      </c>
      <c r="F8" s="6">
        <v>5</v>
      </c>
      <c r="G8" s="6">
        <v>11</v>
      </c>
      <c r="H8" s="6">
        <f t="shared" si="1"/>
        <v>0.3125</v>
      </c>
      <c r="I8" s="6">
        <f t="shared" si="2"/>
        <v>1.328953529934968</v>
      </c>
      <c r="J8" s="3">
        <v>1253619</v>
      </c>
      <c r="K8" s="3">
        <f t="shared" si="3"/>
        <v>15476.777777777777</v>
      </c>
      <c r="L8" s="3">
        <v>31042</v>
      </c>
      <c r="M8" s="7">
        <f t="shared" si="4"/>
        <v>0.49857540679652657</v>
      </c>
      <c r="N8" s="3">
        <v>80</v>
      </c>
      <c r="O8">
        <v>82</v>
      </c>
      <c r="P8" s="6">
        <f t="shared" si="5"/>
        <v>0.49382716049382713</v>
      </c>
      <c r="Q8" s="6">
        <f t="shared" si="6"/>
        <v>0.98499043781752804</v>
      </c>
      <c r="S8">
        <f t="shared" si="7"/>
        <v>0.70611547931340857</v>
      </c>
      <c r="T8">
        <f t="shared" si="8"/>
        <v>0.40316358024691357</v>
      </c>
      <c r="U8">
        <f t="shared" si="9"/>
        <v>1.156971983876248</v>
      </c>
    </row>
    <row r="9" spans="1:25" x14ac:dyDescent="0.3">
      <c r="A9">
        <v>2016</v>
      </c>
      <c r="B9" s="3">
        <v>484998</v>
      </c>
      <c r="C9" s="3">
        <f t="shared" si="10"/>
        <v>60624.75</v>
      </c>
      <c r="D9" s="3">
        <v>65618</v>
      </c>
      <c r="E9" s="7">
        <f t="shared" si="0"/>
        <v>0.92390426407388215</v>
      </c>
      <c r="F9" s="6">
        <v>9</v>
      </c>
      <c r="G9" s="6">
        <v>7</v>
      </c>
      <c r="H9" s="6">
        <f t="shared" si="1"/>
        <v>0.5625</v>
      </c>
      <c r="I9" s="6">
        <f t="shared" si="2"/>
        <v>2.111781175026016</v>
      </c>
      <c r="J9" s="3">
        <v>1286163</v>
      </c>
      <c r="K9" s="3">
        <f t="shared" si="3"/>
        <v>15878.555555555555</v>
      </c>
      <c r="L9" s="3">
        <v>31042</v>
      </c>
      <c r="M9" s="7">
        <f t="shared" si="4"/>
        <v>0.51151844454466711</v>
      </c>
      <c r="N9" s="3">
        <v>68</v>
      </c>
      <c r="O9">
        <v>94</v>
      </c>
      <c r="P9" s="6">
        <f t="shared" si="5"/>
        <v>0.41975308641975306</v>
      </c>
      <c r="Q9" s="6">
        <f t="shared" si="6"/>
        <v>0.88155306400251132</v>
      </c>
      <c r="S9">
        <f t="shared" si="7"/>
        <v>0.71771135430927457</v>
      </c>
      <c r="T9">
        <f t="shared" si="8"/>
        <v>0.49112654320987653</v>
      </c>
      <c r="U9">
        <f t="shared" si="9"/>
        <v>1.4966671195142638</v>
      </c>
    </row>
    <row r="10" spans="1:25" x14ac:dyDescent="0.3">
      <c r="A10">
        <v>2015</v>
      </c>
      <c r="B10" s="3">
        <v>492460</v>
      </c>
      <c r="C10" s="3">
        <f t="shared" si="10"/>
        <v>61557.5</v>
      </c>
      <c r="D10" s="3">
        <v>65890</v>
      </c>
      <c r="E10" s="7">
        <f t="shared" si="0"/>
        <v>0.93424647139171346</v>
      </c>
      <c r="F10" s="6">
        <v>6</v>
      </c>
      <c r="G10" s="6">
        <v>10</v>
      </c>
      <c r="H10" s="6">
        <f t="shared" si="1"/>
        <v>0.375</v>
      </c>
      <c r="I10" s="6">
        <f t="shared" si="2"/>
        <v>1.4947943542267417</v>
      </c>
      <c r="J10" s="3">
        <v>1287054</v>
      </c>
      <c r="K10" s="3">
        <f t="shared" si="3"/>
        <v>15889.555555555555</v>
      </c>
      <c r="L10" s="3">
        <v>31042</v>
      </c>
      <c r="M10" s="7">
        <f t="shared" si="4"/>
        <v>0.51187280315558126</v>
      </c>
      <c r="N10" s="3">
        <v>80</v>
      </c>
      <c r="O10">
        <v>82</v>
      </c>
      <c r="P10" s="6">
        <f t="shared" si="5"/>
        <v>0.49382716049382713</v>
      </c>
      <c r="Q10" s="6">
        <f t="shared" si="6"/>
        <v>1.0112609037951727</v>
      </c>
      <c r="S10">
        <f t="shared" si="7"/>
        <v>0.7230596372736473</v>
      </c>
      <c r="T10">
        <f t="shared" si="8"/>
        <v>0.43441358024691357</v>
      </c>
      <c r="U10">
        <f t="shared" si="9"/>
        <v>1.2530276290109572</v>
      </c>
    </row>
    <row r="11" spans="1:25" x14ac:dyDescent="0.3">
      <c r="A11">
        <v>2014</v>
      </c>
      <c r="B11" s="3">
        <v>477273</v>
      </c>
      <c r="C11" s="3">
        <f t="shared" si="10"/>
        <v>59659.125</v>
      </c>
      <c r="D11" s="3">
        <v>65890</v>
      </c>
      <c r="E11" s="7">
        <f t="shared" si="0"/>
        <v>0.90543519502200642</v>
      </c>
      <c r="F11" s="6">
        <v>2</v>
      </c>
      <c r="G11" s="6">
        <v>14</v>
      </c>
      <c r="H11" s="6">
        <f t="shared" si="1"/>
        <v>0.125</v>
      </c>
      <c r="I11" s="6">
        <f t="shared" si="2"/>
        <v>1.0347830800251501</v>
      </c>
      <c r="J11" s="3">
        <v>1446464</v>
      </c>
      <c r="K11" s="3">
        <f t="shared" si="3"/>
        <v>17857.580246913582</v>
      </c>
      <c r="L11" s="3">
        <v>31042</v>
      </c>
      <c r="M11" s="7">
        <f t="shared" si="4"/>
        <v>0.5752715755078146</v>
      </c>
      <c r="N11" s="3">
        <v>77</v>
      </c>
      <c r="O11">
        <v>85</v>
      </c>
      <c r="P11" s="6">
        <f t="shared" si="5"/>
        <v>0.47530864197530864</v>
      </c>
      <c r="Q11" s="6">
        <f t="shared" si="6"/>
        <v>1.0963999439090115</v>
      </c>
      <c r="S11">
        <f t="shared" si="7"/>
        <v>0.74035338526491046</v>
      </c>
      <c r="T11">
        <f t="shared" si="8"/>
        <v>0.30015432098765432</v>
      </c>
      <c r="U11">
        <f t="shared" si="9"/>
        <v>1.0655915119670807</v>
      </c>
    </row>
    <row r="12" spans="1:25" x14ac:dyDescent="0.3">
      <c r="A12">
        <v>2013</v>
      </c>
      <c r="B12" s="3">
        <v>470548</v>
      </c>
      <c r="C12" s="3">
        <f t="shared" si="10"/>
        <v>58818.5</v>
      </c>
      <c r="D12" s="3">
        <v>65890</v>
      </c>
      <c r="E12" s="7">
        <f t="shared" si="0"/>
        <v>0.89267718925481865</v>
      </c>
      <c r="F12" s="6">
        <v>4</v>
      </c>
      <c r="G12" s="6">
        <v>12</v>
      </c>
      <c r="H12" s="6">
        <f t="shared" si="1"/>
        <v>0.25</v>
      </c>
      <c r="I12" s="6">
        <f t="shared" si="2"/>
        <v>1.190236252339758</v>
      </c>
      <c r="J12" s="3">
        <v>1510300</v>
      </c>
      <c r="K12" s="3">
        <f t="shared" si="3"/>
        <v>18645.679012345678</v>
      </c>
      <c r="L12" s="3">
        <v>34078</v>
      </c>
      <c r="M12" s="7">
        <f t="shared" si="4"/>
        <v>0.54714710406554601</v>
      </c>
      <c r="N12" s="3">
        <v>92</v>
      </c>
      <c r="O12">
        <v>71</v>
      </c>
      <c r="P12" s="6">
        <f t="shared" si="5"/>
        <v>0.56441717791411039</v>
      </c>
      <c r="Q12" s="6">
        <f t="shared" si="6"/>
        <v>1.2561264501786478</v>
      </c>
      <c r="S12">
        <f t="shared" si="7"/>
        <v>0.71991214666018233</v>
      </c>
      <c r="T12">
        <f t="shared" si="8"/>
        <v>0.4072085889570552</v>
      </c>
      <c r="U12">
        <f t="shared" si="9"/>
        <v>1.2231813512592029</v>
      </c>
    </row>
    <row r="13" spans="1:25" x14ac:dyDescent="0.3">
      <c r="A13">
        <v>2012</v>
      </c>
      <c r="B13" s="3">
        <v>440819</v>
      </c>
      <c r="C13" s="3">
        <f t="shared" si="10"/>
        <v>55102.375</v>
      </c>
      <c r="D13" s="3">
        <v>65856</v>
      </c>
      <c r="E13" s="7">
        <f t="shared" si="0"/>
        <v>0.83671001882896012</v>
      </c>
      <c r="F13" s="6">
        <v>7</v>
      </c>
      <c r="G13" s="6">
        <v>9</v>
      </c>
      <c r="H13" s="6">
        <f t="shared" si="1"/>
        <v>0.4375</v>
      </c>
      <c r="I13" s="6">
        <f t="shared" si="2"/>
        <v>1.4874844779181513</v>
      </c>
      <c r="J13" s="3">
        <v>1559681</v>
      </c>
      <c r="K13" s="3">
        <f t="shared" si="3"/>
        <v>19255.320987654322</v>
      </c>
      <c r="L13" s="3">
        <v>34078</v>
      </c>
      <c r="M13" s="7">
        <f t="shared" si="4"/>
        <v>0.56503670953853868</v>
      </c>
      <c r="N13" s="3">
        <v>90</v>
      </c>
      <c r="O13">
        <v>72</v>
      </c>
      <c r="P13" s="6">
        <f t="shared" si="5"/>
        <v>0.55555555555555558</v>
      </c>
      <c r="Q13" s="6">
        <f t="shared" si="6"/>
        <v>1.2713325964617121</v>
      </c>
      <c r="S13">
        <f t="shared" si="7"/>
        <v>0.70087336418374946</v>
      </c>
      <c r="T13">
        <f t="shared" si="8"/>
        <v>0.49652777777777779</v>
      </c>
      <c r="U13">
        <f t="shared" si="9"/>
        <v>1.3794085371899318</v>
      </c>
    </row>
    <row r="14" spans="1:25" x14ac:dyDescent="0.3">
      <c r="A14">
        <v>2011</v>
      </c>
      <c r="B14" s="3">
        <v>473281</v>
      </c>
      <c r="C14" s="3">
        <f t="shared" si="10"/>
        <v>59160.125</v>
      </c>
      <c r="D14" s="3">
        <v>65856</v>
      </c>
      <c r="E14" s="7">
        <f t="shared" si="0"/>
        <v>0.89832551324101073</v>
      </c>
      <c r="F14" s="6">
        <v>4</v>
      </c>
      <c r="G14" s="6">
        <v>12</v>
      </c>
      <c r="H14" s="6">
        <f t="shared" si="1"/>
        <v>0.25</v>
      </c>
      <c r="I14" s="6">
        <f t="shared" si="2"/>
        <v>1.1977673509880142</v>
      </c>
      <c r="J14" s="3">
        <v>1529188</v>
      </c>
      <c r="K14" s="3">
        <f t="shared" si="3"/>
        <v>18878.864197530864</v>
      </c>
      <c r="L14" s="3">
        <v>34078</v>
      </c>
      <c r="M14" s="7">
        <f t="shared" si="4"/>
        <v>0.55398979392953995</v>
      </c>
      <c r="N14" s="3">
        <v>91</v>
      </c>
      <c r="O14">
        <v>71</v>
      </c>
      <c r="P14" s="6">
        <f t="shared" si="5"/>
        <v>0.56172839506172845</v>
      </c>
      <c r="Q14" s="6">
        <f t="shared" si="6"/>
        <v>1.2640330509378237</v>
      </c>
      <c r="S14">
        <f t="shared" si="7"/>
        <v>0.7261576535852754</v>
      </c>
      <c r="T14">
        <f t="shared" si="8"/>
        <v>0.40586419753086422</v>
      </c>
      <c r="U14">
        <f t="shared" si="9"/>
        <v>1.2309002009629189</v>
      </c>
    </row>
    <row r="15" spans="1:25" x14ac:dyDescent="0.3">
      <c r="A15">
        <v>2010</v>
      </c>
      <c r="B15" s="3">
        <v>394513</v>
      </c>
      <c r="C15" s="3">
        <f t="shared" si="10"/>
        <v>49314.125</v>
      </c>
      <c r="D15" s="3">
        <v>65856</v>
      </c>
      <c r="E15" s="7">
        <f t="shared" si="0"/>
        <v>0.74881749574829937</v>
      </c>
      <c r="F15" s="6">
        <v>10</v>
      </c>
      <c r="G15" s="6">
        <v>6</v>
      </c>
      <c r="H15" s="6">
        <f t="shared" si="1"/>
        <v>0.625</v>
      </c>
      <c r="I15" s="6">
        <f t="shared" si="2"/>
        <v>1.9968466553287982</v>
      </c>
      <c r="J15" s="3">
        <v>1864999</v>
      </c>
      <c r="K15" s="3">
        <f t="shared" si="3"/>
        <v>23024.679012345678</v>
      </c>
      <c r="L15" s="3">
        <v>36973</v>
      </c>
      <c r="M15" s="7">
        <f t="shared" si="4"/>
        <v>0.62274305607729097</v>
      </c>
      <c r="N15" s="3">
        <v>96</v>
      </c>
      <c r="O15">
        <v>66</v>
      </c>
      <c r="P15" s="6">
        <f t="shared" si="5"/>
        <v>0.59259259259259256</v>
      </c>
      <c r="Q15" s="6">
        <f t="shared" si="6"/>
        <v>1.5285511376442593</v>
      </c>
      <c r="S15">
        <f t="shared" si="7"/>
        <v>0.68578027591279511</v>
      </c>
      <c r="T15">
        <f t="shared" si="8"/>
        <v>0.60879629629629628</v>
      </c>
      <c r="U15">
        <f t="shared" si="9"/>
        <v>1.7626988964865289</v>
      </c>
    </row>
    <row r="16" spans="1:25" x14ac:dyDescent="0.3">
      <c r="A16">
        <v>2009</v>
      </c>
      <c r="B16" s="3">
        <v>525194</v>
      </c>
      <c r="C16" s="3">
        <f t="shared" si="10"/>
        <v>65649.25</v>
      </c>
      <c r="D16" s="3">
        <v>65856</v>
      </c>
      <c r="E16" s="7">
        <f t="shared" si="0"/>
        <v>0.99686057458697763</v>
      </c>
      <c r="F16" s="6">
        <v>3</v>
      </c>
      <c r="G16" s="6">
        <v>13</v>
      </c>
      <c r="H16" s="6">
        <f t="shared" si="1"/>
        <v>0.1875</v>
      </c>
      <c r="I16" s="6">
        <f t="shared" si="2"/>
        <v>1.226905322568588</v>
      </c>
      <c r="J16" s="3">
        <v>1874962</v>
      </c>
      <c r="K16" s="3">
        <f t="shared" si="3"/>
        <v>23147.679012345678</v>
      </c>
      <c r="L16" s="3">
        <v>36973</v>
      </c>
      <c r="M16" s="7">
        <f t="shared" si="4"/>
        <v>0.62606980803141965</v>
      </c>
      <c r="N16" s="3">
        <v>84</v>
      </c>
      <c r="O16">
        <v>78</v>
      </c>
      <c r="P16" s="6">
        <f t="shared" si="5"/>
        <v>0.51851851851851849</v>
      </c>
      <c r="Q16" s="6">
        <f t="shared" si="6"/>
        <v>1.300298832065256</v>
      </c>
      <c r="S16">
        <f t="shared" si="7"/>
        <v>0.81146519130919859</v>
      </c>
      <c r="T16">
        <f t="shared" si="8"/>
        <v>0.35300925925925924</v>
      </c>
      <c r="U16">
        <f t="shared" si="9"/>
        <v>1.2636020773169219</v>
      </c>
    </row>
    <row r="17" spans="1:21" x14ac:dyDescent="0.3">
      <c r="A17">
        <v>2008</v>
      </c>
      <c r="B17" s="3">
        <v>516088</v>
      </c>
      <c r="C17" s="3">
        <f t="shared" si="10"/>
        <v>64511</v>
      </c>
      <c r="D17" s="3">
        <v>65856</v>
      </c>
      <c r="E17" s="7">
        <f t="shared" si="0"/>
        <v>0.97957665208940714</v>
      </c>
      <c r="F17" s="6">
        <v>9</v>
      </c>
      <c r="G17" s="6">
        <v>7</v>
      </c>
      <c r="H17" s="6">
        <f t="shared" si="1"/>
        <v>0.5625</v>
      </c>
      <c r="I17" s="6">
        <f t="shared" si="2"/>
        <v>2.2390323476329304</v>
      </c>
      <c r="J17" s="3">
        <v>1811986</v>
      </c>
      <c r="K17" s="3">
        <f t="shared" si="3"/>
        <v>22370.197530864196</v>
      </c>
      <c r="L17" s="3">
        <v>36048</v>
      </c>
      <c r="M17" s="7">
        <f t="shared" si="4"/>
        <v>0.62056695325300149</v>
      </c>
      <c r="N17" s="3">
        <v>97</v>
      </c>
      <c r="O17">
        <v>65</v>
      </c>
      <c r="P17" s="6">
        <f t="shared" si="5"/>
        <v>0.59876543209876543</v>
      </c>
      <c r="Q17" s="6">
        <f t="shared" si="6"/>
        <v>1.5466437911844038</v>
      </c>
      <c r="S17">
        <f t="shared" si="7"/>
        <v>0.80007180267120437</v>
      </c>
      <c r="T17">
        <f t="shared" si="8"/>
        <v>0.58063271604938271</v>
      </c>
      <c r="U17">
        <f t="shared" si="9"/>
        <v>1.8928380694086671</v>
      </c>
    </row>
    <row r="18" spans="1:21" x14ac:dyDescent="0.3">
      <c r="A18">
        <v>2007</v>
      </c>
      <c r="B18" s="3">
        <v>522530</v>
      </c>
      <c r="C18" s="3">
        <f t="shared" si="10"/>
        <v>65316.25</v>
      </c>
      <c r="D18" s="3">
        <v>65657</v>
      </c>
      <c r="E18" s="7">
        <f t="shared" si="0"/>
        <v>0.99481014971747106</v>
      </c>
      <c r="F18" s="6">
        <v>9</v>
      </c>
      <c r="G18" s="6">
        <v>7</v>
      </c>
      <c r="H18" s="6">
        <f t="shared" si="1"/>
        <v>0.5625</v>
      </c>
      <c r="I18" s="6">
        <f t="shared" si="2"/>
        <v>2.273851770782791</v>
      </c>
      <c r="J18" s="3">
        <v>1387603</v>
      </c>
      <c r="K18" s="3">
        <f t="shared" si="3"/>
        <v>17130.9012345679</v>
      </c>
      <c r="L18" s="3">
        <v>38437</v>
      </c>
      <c r="M18" s="7">
        <f t="shared" si="4"/>
        <v>0.4456877809029815</v>
      </c>
      <c r="N18" s="3">
        <v>66</v>
      </c>
      <c r="O18">
        <v>96</v>
      </c>
      <c r="P18" s="6">
        <f t="shared" si="5"/>
        <v>0.40740740740740738</v>
      </c>
      <c r="Q18" s="6">
        <f t="shared" si="6"/>
        <v>0.75209813027378125</v>
      </c>
      <c r="S18">
        <f t="shared" si="7"/>
        <v>0.72024896531022631</v>
      </c>
      <c r="T18">
        <f t="shared" si="8"/>
        <v>0.48495370370370372</v>
      </c>
      <c r="U18">
        <f t="shared" si="9"/>
        <v>1.5129749505282861</v>
      </c>
    </row>
    <row r="19" spans="1:21" x14ac:dyDescent="0.3">
      <c r="A19">
        <v>2006</v>
      </c>
      <c r="B19" s="3">
        <v>524661</v>
      </c>
      <c r="C19" s="3">
        <f t="shared" si="10"/>
        <v>65582.625</v>
      </c>
      <c r="D19" s="3">
        <v>65657</v>
      </c>
      <c r="E19" s="7">
        <f t="shared" si="0"/>
        <v>0.99886721903224329</v>
      </c>
      <c r="F19" s="6">
        <v>4</v>
      </c>
      <c r="G19" s="6">
        <v>12</v>
      </c>
      <c r="H19" s="6">
        <f t="shared" si="1"/>
        <v>0.25</v>
      </c>
      <c r="I19" s="6">
        <f t="shared" si="2"/>
        <v>1.3318229587096577</v>
      </c>
      <c r="J19" s="3">
        <v>1368950</v>
      </c>
      <c r="K19" s="3">
        <f t="shared" si="3"/>
        <v>16900.617283950618</v>
      </c>
      <c r="L19" s="3">
        <v>43722</v>
      </c>
      <c r="M19" s="7">
        <f t="shared" si="4"/>
        <v>0.386547213850021</v>
      </c>
      <c r="N19" s="3">
        <v>61</v>
      </c>
      <c r="O19">
        <v>101</v>
      </c>
      <c r="P19" s="6">
        <f t="shared" si="5"/>
        <v>0.37654320987654322</v>
      </c>
      <c r="Q19" s="6">
        <f t="shared" si="6"/>
        <v>0.62000642221488522</v>
      </c>
      <c r="S19">
        <f t="shared" si="7"/>
        <v>0.69270721644113209</v>
      </c>
      <c r="T19">
        <f t="shared" si="8"/>
        <v>0.31327160493827161</v>
      </c>
      <c r="U19">
        <f t="shared" si="9"/>
        <v>0.97591469046227153</v>
      </c>
    </row>
    <row r="20" spans="1:21" x14ac:dyDescent="0.3">
      <c r="A20">
        <v>2005</v>
      </c>
      <c r="B20" s="3">
        <v>521741</v>
      </c>
      <c r="C20" s="3">
        <f t="shared" si="10"/>
        <v>65217.625</v>
      </c>
      <c r="D20" s="3">
        <v>65657</v>
      </c>
      <c r="E20" s="7">
        <f t="shared" si="0"/>
        <v>0.993308025039219</v>
      </c>
      <c r="F20" s="6">
        <v>11</v>
      </c>
      <c r="G20" s="6">
        <v>5</v>
      </c>
      <c r="H20" s="6">
        <f t="shared" si="1"/>
        <v>0.6875</v>
      </c>
      <c r="I20" s="6">
        <f t="shared" si="2"/>
        <v>3.1785856801255008</v>
      </c>
      <c r="J20" s="3">
        <v>1141669</v>
      </c>
      <c r="K20" s="3">
        <f t="shared" si="3"/>
        <v>14094.679012345679</v>
      </c>
      <c r="L20" s="3">
        <v>43722</v>
      </c>
      <c r="M20" s="7">
        <f t="shared" si="4"/>
        <v>0.32237040877237272</v>
      </c>
      <c r="N20" s="3">
        <v>67</v>
      </c>
      <c r="O20">
        <v>95</v>
      </c>
      <c r="P20" s="6">
        <f t="shared" si="5"/>
        <v>0.41358024691358025</v>
      </c>
      <c r="Q20" s="6">
        <f t="shared" si="6"/>
        <v>0.54972638127499351</v>
      </c>
      <c r="S20">
        <f t="shared" si="7"/>
        <v>0.65783921690579583</v>
      </c>
      <c r="T20">
        <f t="shared" si="8"/>
        <v>0.55054012345679015</v>
      </c>
      <c r="U20">
        <f t="shared" si="9"/>
        <v>1.8641560307002472</v>
      </c>
    </row>
    <row r="21" spans="1:21" x14ac:dyDescent="0.3">
      <c r="A21">
        <v>2004</v>
      </c>
      <c r="B21" s="3">
        <v>522720</v>
      </c>
      <c r="C21" s="3">
        <f t="shared" si="10"/>
        <v>65340</v>
      </c>
      <c r="D21" s="3">
        <v>65657</v>
      </c>
      <c r="E21" s="7">
        <f t="shared" si="0"/>
        <v>0.99517187809372953</v>
      </c>
      <c r="F21" s="6">
        <v>5</v>
      </c>
      <c r="G21" s="6">
        <v>11</v>
      </c>
      <c r="H21" s="6">
        <f t="shared" si="1"/>
        <v>0.3125</v>
      </c>
      <c r="I21" s="6">
        <f t="shared" si="2"/>
        <v>1.4475227317726975</v>
      </c>
      <c r="J21" s="3">
        <v>1274911</v>
      </c>
      <c r="K21" s="3">
        <f t="shared" si="3"/>
        <v>15739.641975308641</v>
      </c>
      <c r="L21" s="3">
        <v>43722</v>
      </c>
      <c r="M21" s="7">
        <f t="shared" si="4"/>
        <v>0.35999364108020315</v>
      </c>
      <c r="N21" s="3">
        <v>70</v>
      </c>
      <c r="O21">
        <v>91</v>
      </c>
      <c r="P21" s="6">
        <f t="shared" si="5"/>
        <v>0.43478260869565216</v>
      </c>
      <c r="Q21" s="6">
        <f t="shared" si="6"/>
        <v>0.63691182652651313</v>
      </c>
      <c r="S21">
        <f t="shared" si="7"/>
        <v>0.67758275958696634</v>
      </c>
      <c r="T21">
        <f t="shared" si="8"/>
        <v>0.37364130434782605</v>
      </c>
      <c r="U21">
        <f t="shared" si="9"/>
        <v>1.0422172791496054</v>
      </c>
    </row>
    <row r="22" spans="1:21" x14ac:dyDescent="0.3">
      <c r="A22">
        <v>2003</v>
      </c>
      <c r="B22" s="3">
        <v>524352</v>
      </c>
      <c r="C22" s="3">
        <f t="shared" si="10"/>
        <v>65544</v>
      </c>
      <c r="D22" s="3">
        <v>65657</v>
      </c>
      <c r="E22" s="7">
        <f t="shared" si="0"/>
        <v>0.99827893446243354</v>
      </c>
      <c r="F22" s="6">
        <v>7</v>
      </c>
      <c r="G22" s="6">
        <v>9</v>
      </c>
      <c r="H22" s="6">
        <f t="shared" si="1"/>
        <v>0.4375</v>
      </c>
      <c r="I22" s="6">
        <f t="shared" si="2"/>
        <v>1.7747181057109929</v>
      </c>
      <c r="J22" s="3">
        <v>1058695</v>
      </c>
      <c r="K22" s="3">
        <f t="shared" si="3"/>
        <v>13070.308641975309</v>
      </c>
      <c r="L22" s="3">
        <v>43722</v>
      </c>
      <c r="M22" s="7">
        <f t="shared" si="4"/>
        <v>0.29894123420647062</v>
      </c>
      <c r="N22" s="3">
        <v>63</v>
      </c>
      <c r="O22">
        <v>99</v>
      </c>
      <c r="P22" s="6">
        <f t="shared" si="5"/>
        <v>0.3888888888888889</v>
      </c>
      <c r="Q22" s="6">
        <f t="shared" si="6"/>
        <v>0.48917656506513368</v>
      </c>
      <c r="S22">
        <f t="shared" si="7"/>
        <v>0.64861008433445211</v>
      </c>
      <c r="T22">
        <f t="shared" si="8"/>
        <v>0.41319444444444442</v>
      </c>
      <c r="U22">
        <f t="shared" si="9"/>
        <v>1.1319473353880634</v>
      </c>
    </row>
    <row r="23" spans="1:21" x14ac:dyDescent="0.3">
      <c r="A23">
        <v>2002</v>
      </c>
      <c r="B23" s="3">
        <v>525031</v>
      </c>
      <c r="C23" s="3">
        <f t="shared" si="10"/>
        <v>65628.875</v>
      </c>
      <c r="D23" s="3">
        <v>65657</v>
      </c>
      <c r="E23" s="7">
        <f t="shared" si="0"/>
        <v>0.99957163744916766</v>
      </c>
      <c r="F23" s="6">
        <v>12</v>
      </c>
      <c r="G23" s="6">
        <v>4</v>
      </c>
      <c r="H23" s="6">
        <f t="shared" si="1"/>
        <v>0.75</v>
      </c>
      <c r="I23" s="6">
        <f t="shared" si="2"/>
        <v>3.9982865497966706</v>
      </c>
      <c r="J23" s="3">
        <v>1065742</v>
      </c>
      <c r="K23" s="3">
        <f t="shared" si="3"/>
        <v>13157.308641975309</v>
      </c>
      <c r="L23" s="3">
        <v>43722</v>
      </c>
      <c r="M23" s="7">
        <f t="shared" si="4"/>
        <v>0.30093107913579681</v>
      </c>
      <c r="N23" s="3">
        <v>55</v>
      </c>
      <c r="O23">
        <v>106</v>
      </c>
      <c r="P23" s="6">
        <f t="shared" si="5"/>
        <v>0.34161490683229812</v>
      </c>
      <c r="Q23" s="6">
        <f t="shared" si="6"/>
        <v>0.45707456359304988</v>
      </c>
      <c r="S23">
        <f t="shared" si="7"/>
        <v>0.65025135829248226</v>
      </c>
      <c r="T23">
        <f t="shared" si="8"/>
        <v>0.545807453416149</v>
      </c>
      <c r="U23">
        <f t="shared" si="9"/>
        <v>2.2276805566948603</v>
      </c>
    </row>
    <row r="24" spans="1:21" x14ac:dyDescent="0.3">
      <c r="A24">
        <v>2001</v>
      </c>
      <c r="B24" s="3">
        <v>524468</v>
      </c>
      <c r="C24" s="3">
        <f t="shared" si="10"/>
        <v>65558.5</v>
      </c>
      <c r="D24" s="3">
        <v>65657</v>
      </c>
      <c r="E24" s="7">
        <f t="shared" si="0"/>
        <v>0.99849977915530708</v>
      </c>
      <c r="F24" s="6">
        <v>9</v>
      </c>
      <c r="G24" s="6">
        <v>7</v>
      </c>
      <c r="H24" s="6">
        <f t="shared" si="1"/>
        <v>0.5625</v>
      </c>
      <c r="I24" s="6">
        <f t="shared" si="2"/>
        <v>2.2822852094978447</v>
      </c>
      <c r="J24" s="3">
        <v>1298365</v>
      </c>
      <c r="K24" s="3">
        <f t="shared" si="3"/>
        <v>16029.197530864198</v>
      </c>
      <c r="L24" s="3">
        <v>44455</v>
      </c>
      <c r="M24" s="7">
        <f t="shared" si="4"/>
        <v>0.36057130875861426</v>
      </c>
      <c r="N24" s="3">
        <v>62</v>
      </c>
      <c r="O24">
        <v>100</v>
      </c>
      <c r="P24" s="6">
        <f t="shared" si="5"/>
        <v>0.38271604938271603</v>
      </c>
      <c r="Q24" s="6">
        <f t="shared" si="6"/>
        <v>0.58412552018895503</v>
      </c>
      <c r="S24">
        <f t="shared" si="7"/>
        <v>0.6795355439569607</v>
      </c>
      <c r="T24">
        <f t="shared" si="8"/>
        <v>0.47260802469135799</v>
      </c>
      <c r="U24">
        <f t="shared" si="9"/>
        <v>1.4332053648434</v>
      </c>
    </row>
    <row r="25" spans="1:21" x14ac:dyDescent="0.3">
      <c r="A25">
        <v>2000</v>
      </c>
      <c r="B25" s="3">
        <v>524775</v>
      </c>
      <c r="C25" s="3">
        <f t="shared" si="10"/>
        <v>65596.875</v>
      </c>
      <c r="D25" s="3">
        <v>66321</v>
      </c>
      <c r="E25" s="7">
        <f t="shared" si="0"/>
        <v>0.98908151264305422</v>
      </c>
      <c r="F25" s="6">
        <v>10</v>
      </c>
      <c r="G25" s="6">
        <v>6</v>
      </c>
      <c r="H25" s="6">
        <f t="shared" si="1"/>
        <v>0.625</v>
      </c>
      <c r="I25" s="6">
        <f t="shared" si="2"/>
        <v>2.6375507003814778</v>
      </c>
      <c r="J25" s="3">
        <v>1449673</v>
      </c>
      <c r="K25" s="3">
        <f t="shared" si="3"/>
        <v>17897.197530864196</v>
      </c>
      <c r="L25" s="3">
        <v>44455</v>
      </c>
      <c r="M25" s="7">
        <f t="shared" si="4"/>
        <v>0.40259132900380601</v>
      </c>
      <c r="N25" s="3">
        <v>69</v>
      </c>
      <c r="O25">
        <v>92</v>
      </c>
      <c r="P25" s="6">
        <f t="shared" si="5"/>
        <v>0.42857142857142855</v>
      </c>
      <c r="Q25" s="6">
        <f t="shared" si="6"/>
        <v>0.70453482575666049</v>
      </c>
      <c r="S25">
        <f t="shared" si="7"/>
        <v>0.69583642082343011</v>
      </c>
      <c r="T25">
        <f t="shared" si="8"/>
        <v>0.5267857142857143</v>
      </c>
      <c r="U25">
        <f t="shared" si="9"/>
        <v>1.6710427630690692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C7D8-87B4-4ADA-BCDD-7FC798C8E094}">
  <dimension ref="A1:AG25"/>
  <sheetViews>
    <sheetView workbookViewId="0">
      <selection activeCell="A17" sqref="A17"/>
    </sheetView>
  </sheetViews>
  <sheetFormatPr defaultRowHeight="14.4" x14ac:dyDescent="0.3"/>
  <cols>
    <col min="2" max="2" width="16.6640625" bestFit="1" customWidth="1"/>
    <col min="3" max="3" width="19.88671875" bestFit="1" customWidth="1"/>
    <col min="4" max="4" width="21.88671875" bestFit="1" customWidth="1"/>
    <col min="5" max="5" width="21.88671875" customWidth="1"/>
    <col min="6" max="6" width="13.33203125" bestFit="1" customWidth="1"/>
    <col min="7" max="9" width="13.33203125" customWidth="1"/>
    <col min="10" max="10" width="19.109375" bestFit="1" customWidth="1"/>
    <col min="11" max="11" width="22.33203125" bestFit="1" customWidth="1"/>
    <col min="12" max="12" width="23.88671875" bestFit="1" customWidth="1"/>
    <col min="13" max="13" width="23.88671875" customWidth="1"/>
    <col min="14" max="14" width="15.5546875" bestFit="1" customWidth="1"/>
    <col min="15" max="17" width="15.5546875" customWidth="1"/>
    <col min="18" max="18" width="18.33203125" bestFit="1" customWidth="1"/>
    <col min="19" max="19" width="21.44140625" bestFit="1" customWidth="1"/>
    <col min="20" max="20" width="21.33203125" bestFit="1" customWidth="1"/>
    <col min="21" max="21" width="21.33203125" customWidth="1"/>
    <col min="22" max="22" width="14.6640625" bestFit="1" customWidth="1"/>
    <col min="23" max="23" width="14.6640625" customWidth="1"/>
    <col min="24" max="24" width="13.5546875" bestFit="1" customWidth="1"/>
    <col min="25" max="25" width="12.33203125" bestFit="1" customWidth="1"/>
    <col min="28" max="28" width="22.33203125" bestFit="1" customWidth="1"/>
    <col min="29" max="29" width="11.6640625" bestFit="1" customWidth="1"/>
    <col min="31" max="31" width="16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578</v>
      </c>
      <c r="C1" t="s">
        <v>393</v>
      </c>
      <c r="D1" t="s">
        <v>334</v>
      </c>
      <c r="E1" t="s">
        <v>590</v>
      </c>
      <c r="F1" t="s">
        <v>100</v>
      </c>
      <c r="G1" t="s">
        <v>101</v>
      </c>
      <c r="H1" t="s">
        <v>279</v>
      </c>
      <c r="I1" t="s">
        <v>401</v>
      </c>
      <c r="J1" t="s">
        <v>579</v>
      </c>
      <c r="K1" t="s">
        <v>394</v>
      </c>
      <c r="L1" t="s">
        <v>335</v>
      </c>
      <c r="M1" t="s">
        <v>590</v>
      </c>
      <c r="N1" t="s">
        <v>102</v>
      </c>
      <c r="O1" t="s">
        <v>103</v>
      </c>
      <c r="P1" t="s">
        <v>280</v>
      </c>
      <c r="Q1" t="s">
        <v>403</v>
      </c>
      <c r="R1" t="s">
        <v>580</v>
      </c>
      <c r="S1" t="s">
        <v>395</v>
      </c>
      <c r="T1" t="s">
        <v>336</v>
      </c>
      <c r="U1" t="s">
        <v>590</v>
      </c>
      <c r="V1" t="s">
        <v>104</v>
      </c>
      <c r="W1" t="s">
        <v>105</v>
      </c>
      <c r="X1" t="s">
        <v>281</v>
      </c>
      <c r="Y1" t="s">
        <v>402</v>
      </c>
      <c r="AA1" t="s">
        <v>591</v>
      </c>
      <c r="AB1" t="s">
        <v>581</v>
      </c>
      <c r="AC1" t="s">
        <v>582</v>
      </c>
      <c r="AE1" t="s">
        <v>583</v>
      </c>
      <c r="AF1" t="s">
        <v>589</v>
      </c>
      <c r="AG1" t="s">
        <v>593</v>
      </c>
    </row>
    <row r="2" spans="1:33" x14ac:dyDescent="0.3">
      <c r="A2">
        <v>2023</v>
      </c>
      <c r="B2" s="3">
        <v>610295</v>
      </c>
      <c r="C2" s="3">
        <f>B2/9</f>
        <v>67810.555555555562</v>
      </c>
      <c r="D2" s="3">
        <v>67431</v>
      </c>
      <c r="E2" s="7">
        <f>C2/D2</f>
        <v>1.0056287991510664</v>
      </c>
      <c r="F2" s="6">
        <v>11</v>
      </c>
      <c r="G2" s="6">
        <v>6</v>
      </c>
      <c r="H2" s="6">
        <f>F2/(G2+F2)</f>
        <v>0.6470588235294118</v>
      </c>
      <c r="I2" s="6">
        <f>((C2/D2)*(1/(1-H2)))</f>
        <v>2.8492815975946884</v>
      </c>
      <c r="J2" s="3">
        <v>1834068</v>
      </c>
      <c r="K2" s="3">
        <f>J2/81</f>
        <v>22642.814814814814</v>
      </c>
      <c r="L2" s="3">
        <v>34830</v>
      </c>
      <c r="M2" s="7">
        <f>K2/L2</f>
        <v>0.65009517125509086</v>
      </c>
      <c r="N2" s="6">
        <v>76</v>
      </c>
      <c r="O2" s="6">
        <v>86</v>
      </c>
      <c r="P2" s="6">
        <f>N2/(O2+N2)</f>
        <v>0.46913580246913578</v>
      </c>
      <c r="Q2" s="6">
        <f>((K2/L2)*(1/(1-P2)))</f>
        <v>1.224597880736334</v>
      </c>
      <c r="R2" s="5">
        <v>793167</v>
      </c>
      <c r="S2" s="5">
        <f>R2/41</f>
        <v>19345.536585365855</v>
      </c>
      <c r="T2" s="5">
        <v>19432</v>
      </c>
      <c r="U2" s="7">
        <f>S2/T2</f>
        <v>0.99555046240046596</v>
      </c>
      <c r="V2" s="2">
        <v>48</v>
      </c>
      <c r="W2" s="2">
        <v>34</v>
      </c>
      <c r="X2" s="6">
        <f>V2/(W2+V2)</f>
        <v>0.58536585365853655</v>
      </c>
      <c r="Y2" s="6">
        <f>((S2/T2)*(1/(1-X2)))</f>
        <v>2.4010334681423</v>
      </c>
      <c r="AA2">
        <f>(U2+M2+E2)/3</f>
        <v>0.88375814426887445</v>
      </c>
      <c r="AB2">
        <f>(X2+P2+H2)/3</f>
        <v>0.5671868265523613</v>
      </c>
      <c r="AC2">
        <f>(Y2+Q2+I2)/3</f>
        <v>2.1583043154911077</v>
      </c>
      <c r="AE2">
        <f>SUM(AC2:AC25)/21</f>
        <v>1.7528006089693169</v>
      </c>
      <c r="AF2">
        <f>SUM(AB2:AB25)/22</f>
        <v>0.49157397025183885</v>
      </c>
      <c r="AG2">
        <f>SUM(AA2:AA25)/22</f>
        <v>0.83125293678805079</v>
      </c>
    </row>
    <row r="3" spans="1:33" x14ac:dyDescent="0.3">
      <c r="A3">
        <v>2022</v>
      </c>
      <c r="B3" s="3">
        <v>539448</v>
      </c>
      <c r="C3" s="3">
        <f>B3/8</f>
        <v>67431</v>
      </c>
      <c r="D3" s="3">
        <v>67431</v>
      </c>
      <c r="E3" s="7">
        <f t="shared" ref="E3:E25" si="0">C3/D3</f>
        <v>1</v>
      </c>
      <c r="F3" s="6">
        <v>7</v>
      </c>
      <c r="G3" s="6">
        <v>10</v>
      </c>
      <c r="H3" s="6">
        <f t="shared" ref="H3:H25" si="1">F3/(G3+F3)</f>
        <v>0.41176470588235292</v>
      </c>
      <c r="I3" s="6">
        <f t="shared" ref="I3:I25" si="2">((C3/D3)*(1/(1-H3)))</f>
        <v>1.7</v>
      </c>
      <c r="J3" s="3">
        <v>1295870</v>
      </c>
      <c r="K3" s="3">
        <f t="shared" ref="K3:K25" si="3">J3/81</f>
        <v>15998.395061728395</v>
      </c>
      <c r="L3" s="3">
        <v>34830</v>
      </c>
      <c r="M3" s="7">
        <f t="shared" ref="M3:M25" si="4">K3/L3</f>
        <v>0.45932802359254654</v>
      </c>
      <c r="N3" s="6">
        <v>92</v>
      </c>
      <c r="O3" s="6">
        <v>70</v>
      </c>
      <c r="P3" s="6">
        <f t="shared" ref="P3:P25" si="5">N3/(O3+N3)</f>
        <v>0.5679012345679012</v>
      </c>
      <c r="Q3" s="6">
        <f t="shared" ref="Q3:Q25" si="6">((K3/L3)*(1/(1-P3)))</f>
        <v>1.0630162831713219</v>
      </c>
      <c r="R3" s="5">
        <v>777280</v>
      </c>
      <c r="S3" s="5">
        <f t="shared" ref="S3:S25" si="7">R3/41</f>
        <v>18958.048780487807</v>
      </c>
      <c r="T3" s="5">
        <v>19432</v>
      </c>
      <c r="U3" s="7">
        <f t="shared" ref="U3:U25" si="8">S3/T3</f>
        <v>0.97560975609756106</v>
      </c>
      <c r="V3" s="2">
        <v>51</v>
      </c>
      <c r="W3" s="2">
        <v>31</v>
      </c>
      <c r="X3" s="6">
        <f t="shared" ref="X3:X25" si="9">V3/(W3+V3)</f>
        <v>0.62195121951219512</v>
      </c>
      <c r="Y3" s="6">
        <f t="shared" ref="Y3:Y25" si="10">((S3/T3)*(1/(1-X3)))</f>
        <v>2.5806451612903225</v>
      </c>
      <c r="AA3">
        <f t="shared" ref="AA3:AA25" si="11">(U3+M3+E3)/3</f>
        <v>0.8116459265633692</v>
      </c>
      <c r="AB3">
        <f t="shared" ref="AB3:AB25" si="12">(X3+P3+H3)/3</f>
        <v>0.53387238665414971</v>
      </c>
      <c r="AC3">
        <f t="shared" ref="AC3:AC25" si="13">(Y3+Q3+I3)/3</f>
        <v>1.7812204814872148</v>
      </c>
    </row>
    <row r="4" spans="1:33" x14ac:dyDescent="0.3">
      <c r="A4">
        <v>2021</v>
      </c>
      <c r="B4" s="3">
        <v>539448</v>
      </c>
      <c r="C4" s="3">
        <f>B4/9</f>
        <v>59938.666666666664</v>
      </c>
      <c r="D4" s="3">
        <v>67431</v>
      </c>
      <c r="E4" s="7">
        <f t="shared" si="0"/>
        <v>0.88888888888888884</v>
      </c>
      <c r="F4" s="6">
        <v>8</v>
      </c>
      <c r="G4" s="6">
        <v>9</v>
      </c>
      <c r="H4" s="6">
        <f t="shared" si="1"/>
        <v>0.47058823529411764</v>
      </c>
      <c r="I4" s="6">
        <f t="shared" si="2"/>
        <v>1.6790123456790123</v>
      </c>
      <c r="J4" s="3">
        <v>1114368</v>
      </c>
      <c r="K4" s="3">
        <f t="shared" si="3"/>
        <v>13757.62962962963</v>
      </c>
      <c r="L4" s="3">
        <v>34830</v>
      </c>
      <c r="M4" s="7">
        <f t="shared" si="4"/>
        <v>0.39499367297242693</v>
      </c>
      <c r="N4" s="6">
        <v>80</v>
      </c>
      <c r="O4" s="6">
        <v>82</v>
      </c>
      <c r="P4" s="6">
        <f t="shared" si="5"/>
        <v>0.49382716049382713</v>
      </c>
      <c r="Q4" s="6">
        <f t="shared" si="6"/>
        <v>0.78035335392113614</v>
      </c>
      <c r="R4" s="5">
        <v>758228</v>
      </c>
      <c r="S4" s="5">
        <f t="shared" si="7"/>
        <v>18493.365853658535</v>
      </c>
      <c r="T4" s="5">
        <v>19432</v>
      </c>
      <c r="U4" s="7">
        <f t="shared" si="8"/>
        <v>0.95169647250198308</v>
      </c>
      <c r="V4" s="2">
        <v>44</v>
      </c>
      <c r="W4" s="2">
        <v>38</v>
      </c>
      <c r="X4" s="6">
        <f t="shared" si="9"/>
        <v>0.53658536585365857</v>
      </c>
      <c r="Y4" s="6">
        <f t="shared" si="10"/>
        <v>2.0536608090832269</v>
      </c>
      <c r="AA4">
        <f t="shared" si="11"/>
        <v>0.74519301145443295</v>
      </c>
      <c r="AB4">
        <f t="shared" si="12"/>
        <v>0.50033358721386778</v>
      </c>
      <c r="AC4">
        <f t="shared" si="13"/>
        <v>1.5043421695611252</v>
      </c>
    </row>
    <row r="5" spans="1:33" x14ac:dyDescent="0.3">
      <c r="A5">
        <v>2020</v>
      </c>
      <c r="B5" t="s">
        <v>44</v>
      </c>
      <c r="C5" t="s">
        <v>44</v>
      </c>
      <c r="D5" s="3">
        <v>67431</v>
      </c>
      <c r="E5" s="7" t="s">
        <v>44</v>
      </c>
      <c r="F5" s="6">
        <v>11</v>
      </c>
      <c r="G5" s="6">
        <v>5</v>
      </c>
      <c r="H5" s="6">
        <f t="shared" si="1"/>
        <v>0.6875</v>
      </c>
      <c r="I5" s="6" t="s">
        <v>44</v>
      </c>
      <c r="J5" s="2" t="s">
        <v>44</v>
      </c>
      <c r="K5" s="3" t="s">
        <v>44</v>
      </c>
      <c r="L5" s="3">
        <v>34830</v>
      </c>
      <c r="M5" s="7" t="s">
        <v>44</v>
      </c>
      <c r="N5" s="6">
        <v>35</v>
      </c>
      <c r="O5" s="6">
        <v>25</v>
      </c>
      <c r="P5" s="6">
        <f t="shared" si="5"/>
        <v>0.58333333333333337</v>
      </c>
      <c r="Q5" s="6" t="s">
        <v>44</v>
      </c>
      <c r="R5" t="s">
        <v>44</v>
      </c>
      <c r="S5" s="5" t="s">
        <v>44</v>
      </c>
      <c r="T5" s="5">
        <v>19432</v>
      </c>
      <c r="U5" s="7" t="s">
        <v>44</v>
      </c>
      <c r="V5" s="2">
        <v>22</v>
      </c>
      <c r="W5" s="2">
        <v>50</v>
      </c>
      <c r="X5" s="6">
        <f t="shared" si="9"/>
        <v>0.30555555555555558</v>
      </c>
      <c r="Y5" s="6" t="s">
        <v>44</v>
      </c>
      <c r="AA5" t="s">
        <v>44</v>
      </c>
      <c r="AB5">
        <f t="shared" si="12"/>
        <v>0.52546296296296291</v>
      </c>
      <c r="AC5" t="s">
        <v>44</v>
      </c>
    </row>
    <row r="6" spans="1:33" x14ac:dyDescent="0.3">
      <c r="A6">
        <v>2019</v>
      </c>
      <c r="B6" s="3">
        <v>539448</v>
      </c>
      <c r="C6" s="3">
        <f>B6/8</f>
        <v>67431</v>
      </c>
      <c r="D6" s="3">
        <v>67431</v>
      </c>
      <c r="E6" s="7">
        <f t="shared" si="0"/>
        <v>1</v>
      </c>
      <c r="F6" s="6">
        <v>6</v>
      </c>
      <c r="G6" s="6">
        <v>10</v>
      </c>
      <c r="H6" s="6">
        <f t="shared" si="1"/>
        <v>0.375</v>
      </c>
      <c r="I6" s="6">
        <f t="shared" si="2"/>
        <v>1.6</v>
      </c>
      <c r="J6" s="3">
        <v>1738642</v>
      </c>
      <c r="K6" s="3">
        <f t="shared" si="3"/>
        <v>21464.716049382718</v>
      </c>
      <c r="L6" s="3">
        <v>35051</v>
      </c>
      <c r="M6" s="7">
        <f t="shared" si="4"/>
        <v>0.61238526859098796</v>
      </c>
      <c r="N6" s="6">
        <v>93</v>
      </c>
      <c r="O6" s="6">
        <v>69</v>
      </c>
      <c r="P6" s="6">
        <f t="shared" si="5"/>
        <v>0.57407407407407407</v>
      </c>
      <c r="Q6" s="6">
        <f t="shared" si="6"/>
        <v>1.4377741088657976</v>
      </c>
      <c r="R6" t="s">
        <v>44</v>
      </c>
      <c r="S6" s="5" t="s">
        <v>44</v>
      </c>
      <c r="T6" s="5">
        <v>19432</v>
      </c>
      <c r="U6" s="7" t="s">
        <v>44</v>
      </c>
      <c r="V6" s="2">
        <v>19</v>
      </c>
      <c r="W6" s="2">
        <v>46</v>
      </c>
      <c r="X6" s="6">
        <f t="shared" si="9"/>
        <v>0.29230769230769232</v>
      </c>
      <c r="Y6" s="6" t="s">
        <v>44</v>
      </c>
      <c r="AA6" t="s">
        <v>44</v>
      </c>
      <c r="AB6">
        <f t="shared" si="12"/>
        <v>0.41379392212725546</v>
      </c>
      <c r="AC6" t="s">
        <v>44</v>
      </c>
    </row>
    <row r="7" spans="1:33" x14ac:dyDescent="0.3">
      <c r="A7">
        <v>2018</v>
      </c>
      <c r="B7" s="3">
        <v>526122</v>
      </c>
      <c r="C7" s="3">
        <f t="shared" ref="C7:C25" si="14">B7/8</f>
        <v>65765.25</v>
      </c>
      <c r="D7" s="3">
        <v>67431</v>
      </c>
      <c r="E7" s="7">
        <f t="shared" si="0"/>
        <v>0.97529697023624151</v>
      </c>
      <c r="F7" s="6">
        <v>7</v>
      </c>
      <c r="G7" s="6">
        <v>8</v>
      </c>
      <c r="H7" s="6">
        <f t="shared" si="1"/>
        <v>0.46666666666666667</v>
      </c>
      <c r="I7" s="6">
        <f t="shared" si="2"/>
        <v>1.8286818191929528</v>
      </c>
      <c r="J7" s="3">
        <v>1926701</v>
      </c>
      <c r="K7" s="3">
        <f t="shared" si="3"/>
        <v>23786.432098765432</v>
      </c>
      <c r="L7" s="3">
        <v>35051</v>
      </c>
      <c r="M7" s="7">
        <f t="shared" si="4"/>
        <v>0.6786234943016014</v>
      </c>
      <c r="N7" s="6">
        <v>91</v>
      </c>
      <c r="O7" s="6">
        <v>71</v>
      </c>
      <c r="P7" s="6">
        <f t="shared" si="5"/>
        <v>0.56172839506172845</v>
      </c>
      <c r="Q7" s="6">
        <f t="shared" si="6"/>
        <v>1.5484085362937947</v>
      </c>
      <c r="R7" s="5">
        <v>793337</v>
      </c>
      <c r="S7" s="5">
        <f t="shared" si="7"/>
        <v>19349.682926829268</v>
      </c>
      <c r="T7" s="5">
        <v>19432</v>
      </c>
      <c r="U7" s="7">
        <f t="shared" si="8"/>
        <v>0.99576383937985113</v>
      </c>
      <c r="V7" s="2">
        <v>19</v>
      </c>
      <c r="W7" s="2">
        <v>63</v>
      </c>
      <c r="X7" s="6">
        <f t="shared" si="9"/>
        <v>0.23170731707317074</v>
      </c>
      <c r="Y7" s="6">
        <f t="shared" si="10"/>
        <v>1.2960735687166316</v>
      </c>
      <c r="AA7">
        <f t="shared" si="11"/>
        <v>0.88322810130589813</v>
      </c>
      <c r="AB7">
        <f t="shared" si="12"/>
        <v>0.42003412626718867</v>
      </c>
      <c r="AC7">
        <f t="shared" si="13"/>
        <v>1.5577213080677932</v>
      </c>
    </row>
    <row r="8" spans="1:33" x14ac:dyDescent="0.3">
      <c r="A8">
        <v>2017</v>
      </c>
      <c r="B8" s="3">
        <v>511060</v>
      </c>
      <c r="C8" s="3">
        <f t="shared" si="14"/>
        <v>63882.5</v>
      </c>
      <c r="D8" s="3">
        <v>67431</v>
      </c>
      <c r="E8" s="7">
        <f t="shared" si="0"/>
        <v>0.94737583603980369</v>
      </c>
      <c r="F8" s="6">
        <v>0</v>
      </c>
      <c r="G8" s="6">
        <v>16</v>
      </c>
      <c r="H8" s="6">
        <f t="shared" si="1"/>
        <v>0</v>
      </c>
      <c r="I8" s="6">
        <f t="shared" si="2"/>
        <v>0.94737583603980369</v>
      </c>
      <c r="J8" s="3">
        <v>2048138</v>
      </c>
      <c r="K8" s="3">
        <f t="shared" si="3"/>
        <v>25285.654320987655</v>
      </c>
      <c r="L8" s="3">
        <v>35051</v>
      </c>
      <c r="M8" s="7">
        <f t="shared" si="4"/>
        <v>0.72139608915544928</v>
      </c>
      <c r="N8" s="6">
        <v>102</v>
      </c>
      <c r="O8" s="6">
        <v>60</v>
      </c>
      <c r="P8" s="6">
        <f t="shared" si="5"/>
        <v>0.62962962962962965</v>
      </c>
      <c r="Q8" s="6">
        <f t="shared" si="6"/>
        <v>1.9477694407197133</v>
      </c>
      <c r="R8" s="5">
        <v>843042</v>
      </c>
      <c r="S8" s="5">
        <f t="shared" si="7"/>
        <v>20562</v>
      </c>
      <c r="T8" s="5">
        <v>19432</v>
      </c>
      <c r="U8" s="7">
        <f t="shared" si="8"/>
        <v>1.0581515026759984</v>
      </c>
      <c r="V8" s="2">
        <v>50</v>
      </c>
      <c r="W8" s="2">
        <v>32</v>
      </c>
      <c r="X8" s="6">
        <f t="shared" si="9"/>
        <v>0.6097560975609756</v>
      </c>
      <c r="Y8" s="6">
        <f t="shared" si="10"/>
        <v>2.7115132256072458</v>
      </c>
      <c r="AA8">
        <f t="shared" si="11"/>
        <v>0.90897447595708381</v>
      </c>
      <c r="AB8">
        <f t="shared" si="12"/>
        <v>0.41312857573020173</v>
      </c>
      <c r="AC8">
        <f t="shared" si="13"/>
        <v>1.8688861674555877</v>
      </c>
    </row>
    <row r="9" spans="1:33" x14ac:dyDescent="0.3">
      <c r="A9">
        <v>2016</v>
      </c>
      <c r="B9" s="3">
        <v>514489</v>
      </c>
      <c r="C9" s="3">
        <f t="shared" si="14"/>
        <v>64311.125</v>
      </c>
      <c r="D9" s="3">
        <v>67431</v>
      </c>
      <c r="E9" s="7">
        <f t="shared" si="0"/>
        <v>0.95373233379306255</v>
      </c>
      <c r="F9" s="6">
        <v>1</v>
      </c>
      <c r="G9" s="6">
        <v>15</v>
      </c>
      <c r="H9" s="6">
        <f t="shared" si="1"/>
        <v>6.25E-2</v>
      </c>
      <c r="I9" s="6">
        <f t="shared" si="2"/>
        <v>1.0173144893792667</v>
      </c>
      <c r="J9" s="3">
        <v>1591667</v>
      </c>
      <c r="K9" s="3">
        <f t="shared" si="3"/>
        <v>19650.209876543209</v>
      </c>
      <c r="L9" s="3">
        <v>35225</v>
      </c>
      <c r="M9" s="7">
        <f t="shared" si="4"/>
        <v>0.55784839961797617</v>
      </c>
      <c r="N9" s="6">
        <v>94</v>
      </c>
      <c r="O9" s="6">
        <v>67</v>
      </c>
      <c r="P9" s="6">
        <f t="shared" si="5"/>
        <v>0.58385093167701863</v>
      </c>
      <c r="Q9" s="6">
        <f t="shared" si="6"/>
        <v>1.3405013781864801</v>
      </c>
      <c r="R9" s="5">
        <v>843042</v>
      </c>
      <c r="S9" s="5">
        <f t="shared" si="7"/>
        <v>20562</v>
      </c>
      <c r="T9" s="5">
        <v>19432</v>
      </c>
      <c r="U9" s="7">
        <f t="shared" si="8"/>
        <v>1.0581515026759984</v>
      </c>
      <c r="V9" s="2">
        <v>51</v>
      </c>
      <c r="W9" s="2">
        <v>31</v>
      </c>
      <c r="X9" s="6">
        <f t="shared" si="9"/>
        <v>0.62195121951219512</v>
      </c>
      <c r="Y9" s="6">
        <f t="shared" si="10"/>
        <v>2.7989813941752217</v>
      </c>
      <c r="AA9">
        <f t="shared" si="11"/>
        <v>0.85657741202901239</v>
      </c>
      <c r="AB9">
        <f t="shared" si="12"/>
        <v>0.42276738372973793</v>
      </c>
      <c r="AC9">
        <f t="shared" si="13"/>
        <v>1.7189324205803229</v>
      </c>
    </row>
    <row r="10" spans="1:33" x14ac:dyDescent="0.3">
      <c r="A10">
        <v>2015</v>
      </c>
      <c r="B10" s="3">
        <v>529488</v>
      </c>
      <c r="C10" s="3">
        <f t="shared" si="14"/>
        <v>66186</v>
      </c>
      <c r="D10" s="3">
        <v>67431</v>
      </c>
      <c r="E10" s="7">
        <f t="shared" si="0"/>
        <v>0.9815366819415402</v>
      </c>
      <c r="F10" s="6">
        <v>3</v>
      </c>
      <c r="G10" s="6">
        <v>13</v>
      </c>
      <c r="H10" s="6">
        <f t="shared" si="1"/>
        <v>0.1875</v>
      </c>
      <c r="I10" s="6">
        <f t="shared" si="2"/>
        <v>1.2080451470049727</v>
      </c>
      <c r="J10" s="3">
        <v>1388905</v>
      </c>
      <c r="K10" s="3">
        <f t="shared" si="3"/>
        <v>17146.975308641977</v>
      </c>
      <c r="L10" s="3">
        <v>36856</v>
      </c>
      <c r="M10" s="7">
        <f t="shared" si="4"/>
        <v>0.46524243837209617</v>
      </c>
      <c r="N10" s="6">
        <v>81</v>
      </c>
      <c r="O10" s="6">
        <v>80</v>
      </c>
      <c r="P10" s="6">
        <f t="shared" si="5"/>
        <v>0.50310559006211175</v>
      </c>
      <c r="Q10" s="6">
        <f t="shared" si="6"/>
        <v>0.93630040722384344</v>
      </c>
      <c r="R10" s="5">
        <v>843042</v>
      </c>
      <c r="S10" s="5">
        <f t="shared" si="7"/>
        <v>20562</v>
      </c>
      <c r="T10" s="5">
        <v>19432</v>
      </c>
      <c r="U10" s="7">
        <f t="shared" si="8"/>
        <v>1.0581515026759984</v>
      </c>
      <c r="V10" s="2">
        <v>57</v>
      </c>
      <c r="W10" s="2">
        <v>25</v>
      </c>
      <c r="X10" s="6">
        <f t="shared" si="9"/>
        <v>0.69512195121951215</v>
      </c>
      <c r="Y10" s="6">
        <f t="shared" si="10"/>
        <v>3.4707369287772742</v>
      </c>
      <c r="AA10">
        <f t="shared" si="11"/>
        <v>0.83497687432987833</v>
      </c>
      <c r="AB10">
        <f t="shared" si="12"/>
        <v>0.46190918042720797</v>
      </c>
      <c r="AC10">
        <f t="shared" si="13"/>
        <v>1.8716941610020301</v>
      </c>
    </row>
    <row r="11" spans="1:33" x14ac:dyDescent="0.3">
      <c r="A11">
        <v>2014</v>
      </c>
      <c r="B11" s="3">
        <v>539400</v>
      </c>
      <c r="C11" s="3">
        <f t="shared" si="14"/>
        <v>67425</v>
      </c>
      <c r="D11" s="3">
        <v>67431</v>
      </c>
      <c r="E11" s="7">
        <f t="shared" si="0"/>
        <v>0.99991102015393518</v>
      </c>
      <c r="F11" s="6">
        <v>7</v>
      </c>
      <c r="G11" s="6">
        <v>9</v>
      </c>
      <c r="H11" s="6">
        <f t="shared" si="1"/>
        <v>0.4375</v>
      </c>
      <c r="I11" s="6">
        <f t="shared" si="2"/>
        <v>1.7776195913847737</v>
      </c>
      <c r="J11" s="3">
        <v>1437393</v>
      </c>
      <c r="K11" s="3">
        <f t="shared" si="3"/>
        <v>17745.592592592591</v>
      </c>
      <c r="L11" s="3">
        <v>42487</v>
      </c>
      <c r="M11" s="7">
        <f t="shared" si="4"/>
        <v>0.41767111334273049</v>
      </c>
      <c r="N11" s="6">
        <v>85</v>
      </c>
      <c r="O11" s="6">
        <v>77</v>
      </c>
      <c r="P11" s="6">
        <f t="shared" si="5"/>
        <v>0.52469135802469136</v>
      </c>
      <c r="Q11" s="6">
        <f t="shared" si="6"/>
        <v>0.87873662807171871</v>
      </c>
      <c r="R11" s="5">
        <v>843042</v>
      </c>
      <c r="S11" s="5">
        <f t="shared" si="7"/>
        <v>20562</v>
      </c>
      <c r="T11" s="5">
        <v>19432</v>
      </c>
      <c r="U11" s="7">
        <f t="shared" si="8"/>
        <v>1.0581515026759984</v>
      </c>
      <c r="V11" s="2">
        <v>53</v>
      </c>
      <c r="W11" s="2">
        <v>29</v>
      </c>
      <c r="X11" s="6">
        <f t="shared" si="9"/>
        <v>0.64634146341463417</v>
      </c>
      <c r="Y11" s="6">
        <f t="shared" si="10"/>
        <v>2.9920145937735132</v>
      </c>
      <c r="AA11">
        <f t="shared" si="11"/>
        <v>0.82524454539088798</v>
      </c>
      <c r="AB11">
        <f t="shared" si="12"/>
        <v>0.5361776071464418</v>
      </c>
      <c r="AC11">
        <f t="shared" si="13"/>
        <v>1.8827902710766686</v>
      </c>
    </row>
    <row r="12" spans="1:33" x14ac:dyDescent="0.3">
      <c r="A12">
        <v>2013</v>
      </c>
      <c r="B12" s="3">
        <v>569939</v>
      </c>
      <c r="C12" s="3">
        <f t="shared" si="14"/>
        <v>71242.375</v>
      </c>
      <c r="D12" s="3">
        <v>73200</v>
      </c>
      <c r="E12" s="7">
        <f t="shared" si="0"/>
        <v>0.97325648907103823</v>
      </c>
      <c r="F12" s="6">
        <v>4</v>
      </c>
      <c r="G12" s="6">
        <v>12</v>
      </c>
      <c r="H12" s="6">
        <f t="shared" si="1"/>
        <v>0.25</v>
      </c>
      <c r="I12" s="6">
        <f t="shared" si="2"/>
        <v>1.2976753187613843</v>
      </c>
      <c r="J12" s="3">
        <v>1572926</v>
      </c>
      <c r="K12" s="3">
        <f t="shared" si="3"/>
        <v>19418.839506172841</v>
      </c>
      <c r="L12" s="3">
        <v>42421</v>
      </c>
      <c r="M12" s="7">
        <f t="shared" si="4"/>
        <v>0.45776477466756654</v>
      </c>
      <c r="N12" s="6">
        <v>92</v>
      </c>
      <c r="O12" s="6">
        <v>70</v>
      </c>
      <c r="P12" s="6">
        <f t="shared" si="5"/>
        <v>0.5679012345679012</v>
      </c>
      <c r="Q12" s="6">
        <f t="shared" si="6"/>
        <v>1.0593984785163681</v>
      </c>
      <c r="R12" s="5">
        <v>710522</v>
      </c>
      <c r="S12" s="5">
        <f t="shared" si="7"/>
        <v>17329.804878048781</v>
      </c>
      <c r="T12" s="5">
        <v>19432</v>
      </c>
      <c r="U12" s="7">
        <f t="shared" si="8"/>
        <v>0.89181787145166636</v>
      </c>
      <c r="V12" s="2">
        <v>33</v>
      </c>
      <c r="W12" s="2">
        <v>49</v>
      </c>
      <c r="X12" s="6">
        <f t="shared" si="9"/>
        <v>0.40243902439024393</v>
      </c>
      <c r="Y12" s="6">
        <f t="shared" si="10"/>
        <v>1.4924299073272784</v>
      </c>
      <c r="AA12">
        <f t="shared" si="11"/>
        <v>0.77427971173009036</v>
      </c>
      <c r="AB12">
        <f t="shared" si="12"/>
        <v>0.40678008631938173</v>
      </c>
      <c r="AC12">
        <f t="shared" si="13"/>
        <v>1.2831679015350101</v>
      </c>
    </row>
    <row r="13" spans="1:33" x14ac:dyDescent="0.3">
      <c r="A13">
        <v>2012</v>
      </c>
      <c r="B13" s="3">
        <v>533058</v>
      </c>
      <c r="C13" s="3">
        <f t="shared" si="14"/>
        <v>66632.25</v>
      </c>
      <c r="D13" s="3">
        <v>73200</v>
      </c>
      <c r="E13" s="7">
        <f t="shared" si="0"/>
        <v>0.91027663934426228</v>
      </c>
      <c r="F13" s="6">
        <v>5</v>
      </c>
      <c r="G13" s="6">
        <v>11</v>
      </c>
      <c r="H13" s="6">
        <f t="shared" si="1"/>
        <v>0.3125</v>
      </c>
      <c r="I13" s="6">
        <f t="shared" si="2"/>
        <v>1.3240387481371088</v>
      </c>
      <c r="J13" s="3">
        <v>1603596</v>
      </c>
      <c r="K13" s="3">
        <f t="shared" si="3"/>
        <v>19797.481481481482</v>
      </c>
      <c r="L13" s="3">
        <v>43429</v>
      </c>
      <c r="M13" s="7">
        <f t="shared" si="4"/>
        <v>0.45585856182462137</v>
      </c>
      <c r="N13" s="6">
        <v>68</v>
      </c>
      <c r="O13" s="6">
        <v>94</v>
      </c>
      <c r="P13" s="6">
        <f t="shared" si="5"/>
        <v>0.41975308641975306</v>
      </c>
      <c r="Q13" s="6">
        <f t="shared" si="6"/>
        <v>0.78562858527221979</v>
      </c>
      <c r="R13" s="5">
        <v>663882</v>
      </c>
      <c r="S13" s="5">
        <f t="shared" si="7"/>
        <v>16192.243902439024</v>
      </c>
      <c r="T13" s="5">
        <v>19432</v>
      </c>
      <c r="U13" s="7">
        <f t="shared" si="8"/>
        <v>0.83327726957796544</v>
      </c>
      <c r="V13" s="2">
        <v>24</v>
      </c>
      <c r="W13" s="2">
        <v>58</v>
      </c>
      <c r="X13" s="6">
        <f t="shared" si="9"/>
        <v>0.29268292682926828</v>
      </c>
      <c r="Y13" s="6">
        <f t="shared" si="10"/>
        <v>1.1780816569895374</v>
      </c>
      <c r="AA13">
        <f t="shared" si="11"/>
        <v>0.7331374902489497</v>
      </c>
      <c r="AB13">
        <f t="shared" si="12"/>
        <v>0.34164533774967376</v>
      </c>
      <c r="AC13">
        <f t="shared" si="13"/>
        <v>1.0959163301329553</v>
      </c>
    </row>
    <row r="14" spans="1:33" x14ac:dyDescent="0.3">
      <c r="A14">
        <v>2011</v>
      </c>
      <c r="B14" s="3">
        <v>526874</v>
      </c>
      <c r="C14" s="3">
        <f t="shared" si="14"/>
        <v>65859.25</v>
      </c>
      <c r="D14" s="3">
        <v>73200</v>
      </c>
      <c r="E14" s="7">
        <f t="shared" si="0"/>
        <v>0.8997165300546448</v>
      </c>
      <c r="F14" s="6">
        <v>4</v>
      </c>
      <c r="G14" s="6">
        <v>12</v>
      </c>
      <c r="H14" s="6">
        <f t="shared" si="1"/>
        <v>0.25</v>
      </c>
      <c r="I14" s="6">
        <f t="shared" si="2"/>
        <v>1.1996220400728597</v>
      </c>
      <c r="J14" s="3">
        <v>1840835</v>
      </c>
      <c r="K14" s="3">
        <f t="shared" si="3"/>
        <v>22726.358024691359</v>
      </c>
      <c r="L14" s="3">
        <v>43441</v>
      </c>
      <c r="M14" s="7">
        <f t="shared" si="4"/>
        <v>0.52315457804128263</v>
      </c>
      <c r="N14" s="6">
        <v>80</v>
      </c>
      <c r="O14" s="6">
        <v>82</v>
      </c>
      <c r="P14" s="6">
        <f t="shared" si="5"/>
        <v>0.49382716049382713</v>
      </c>
      <c r="Q14" s="6">
        <f t="shared" si="6"/>
        <v>1.0335492883254609</v>
      </c>
      <c r="R14" s="5">
        <v>525577</v>
      </c>
      <c r="S14" s="5">
        <f t="shared" si="7"/>
        <v>12818.951219512195</v>
      </c>
      <c r="T14" s="5">
        <v>19432</v>
      </c>
      <c r="U14" s="7">
        <f t="shared" si="8"/>
        <v>0.65968254526102277</v>
      </c>
      <c r="V14" s="2">
        <v>21</v>
      </c>
      <c r="W14" s="2">
        <v>45</v>
      </c>
      <c r="X14" s="6">
        <f t="shared" si="9"/>
        <v>0.31818181818181818</v>
      </c>
      <c r="Y14" s="6">
        <f t="shared" si="10"/>
        <v>0.96753439971616662</v>
      </c>
      <c r="AA14">
        <f t="shared" si="11"/>
        <v>0.69418455111898336</v>
      </c>
      <c r="AB14">
        <f t="shared" si="12"/>
        <v>0.35400299289188175</v>
      </c>
      <c r="AC14">
        <f t="shared" si="13"/>
        <v>1.0669019093714958</v>
      </c>
    </row>
    <row r="15" spans="1:33" x14ac:dyDescent="0.3">
      <c r="A15">
        <v>2010</v>
      </c>
      <c r="B15" s="3">
        <v>528933</v>
      </c>
      <c r="C15" s="3">
        <f t="shared" si="14"/>
        <v>66116.625</v>
      </c>
      <c r="D15" s="3">
        <v>73200</v>
      </c>
      <c r="E15" s="7">
        <f t="shared" si="0"/>
        <v>0.90323258196721312</v>
      </c>
      <c r="F15" s="6">
        <v>5</v>
      </c>
      <c r="G15" s="6">
        <v>11</v>
      </c>
      <c r="H15" s="6">
        <f t="shared" si="1"/>
        <v>0.3125</v>
      </c>
      <c r="I15" s="6">
        <f t="shared" si="2"/>
        <v>1.3137928464977646</v>
      </c>
      <c r="J15" s="3">
        <v>1391644</v>
      </c>
      <c r="K15" s="3">
        <f t="shared" si="3"/>
        <v>17180.790123456791</v>
      </c>
      <c r="L15" s="3">
        <v>45569</v>
      </c>
      <c r="M15" s="7">
        <f t="shared" si="4"/>
        <v>0.37702802614621322</v>
      </c>
      <c r="N15" s="6">
        <v>69</v>
      </c>
      <c r="O15" s="6">
        <v>93</v>
      </c>
      <c r="P15" s="6">
        <f t="shared" si="5"/>
        <v>0.42592592592592593</v>
      </c>
      <c r="Q15" s="6">
        <f t="shared" si="6"/>
        <v>0.65675849715791979</v>
      </c>
      <c r="R15" s="5">
        <v>824595</v>
      </c>
      <c r="S15" s="5">
        <f t="shared" si="7"/>
        <v>20112.073170731706</v>
      </c>
      <c r="T15" s="5">
        <v>19432</v>
      </c>
      <c r="U15" s="7">
        <f t="shared" si="8"/>
        <v>1.0349975900952917</v>
      </c>
      <c r="V15" s="2">
        <v>19</v>
      </c>
      <c r="W15" s="2">
        <v>63</v>
      </c>
      <c r="X15" s="6">
        <f t="shared" si="9"/>
        <v>0.23170731707317074</v>
      </c>
      <c r="Y15" s="6">
        <f t="shared" si="10"/>
        <v>1.3471397204414908</v>
      </c>
      <c r="AA15">
        <f t="shared" si="11"/>
        <v>0.77175273273623934</v>
      </c>
      <c r="AB15">
        <f t="shared" si="12"/>
        <v>0.32337774766636557</v>
      </c>
      <c r="AC15">
        <f t="shared" si="13"/>
        <v>1.1058970213657251</v>
      </c>
    </row>
    <row r="16" spans="1:33" x14ac:dyDescent="0.3">
      <c r="A16">
        <v>2009</v>
      </c>
      <c r="B16" s="3">
        <v>551110</v>
      </c>
      <c r="C16" s="3">
        <f t="shared" si="14"/>
        <v>68888.75</v>
      </c>
      <c r="D16" s="3">
        <v>73200</v>
      </c>
      <c r="E16" s="7">
        <f t="shared" si="0"/>
        <v>0.9411031420765027</v>
      </c>
      <c r="F16" s="6">
        <v>5</v>
      </c>
      <c r="G16" s="6">
        <v>11</v>
      </c>
      <c r="H16" s="6">
        <f t="shared" si="1"/>
        <v>0.3125</v>
      </c>
      <c r="I16" s="6">
        <f t="shared" si="2"/>
        <v>1.3688772975658221</v>
      </c>
      <c r="J16" s="3">
        <v>1766242</v>
      </c>
      <c r="K16" s="3">
        <f t="shared" si="3"/>
        <v>21805.456790123455</v>
      </c>
      <c r="L16" s="3">
        <v>45199</v>
      </c>
      <c r="M16" s="7">
        <f t="shared" si="4"/>
        <v>0.48243228368157381</v>
      </c>
      <c r="N16" s="6">
        <v>65</v>
      </c>
      <c r="O16" s="6">
        <v>97</v>
      </c>
      <c r="P16" s="6">
        <f t="shared" si="5"/>
        <v>0.40123456790123457</v>
      </c>
      <c r="Q16" s="6">
        <f t="shared" si="6"/>
        <v>0.80571164903520576</v>
      </c>
      <c r="R16" s="5">
        <v>843042</v>
      </c>
      <c r="S16" s="5">
        <f t="shared" si="7"/>
        <v>20562</v>
      </c>
      <c r="T16" s="5">
        <v>19432</v>
      </c>
      <c r="U16" s="7">
        <f t="shared" si="8"/>
        <v>1.0581515026759984</v>
      </c>
      <c r="V16" s="2">
        <v>61</v>
      </c>
      <c r="W16" s="2">
        <v>21</v>
      </c>
      <c r="X16" s="6">
        <f t="shared" si="9"/>
        <v>0.74390243902439024</v>
      </c>
      <c r="Y16" s="6">
        <f t="shared" si="10"/>
        <v>4.1318296771158032</v>
      </c>
      <c r="AA16">
        <f t="shared" si="11"/>
        <v>0.8272289761446916</v>
      </c>
      <c r="AB16">
        <f t="shared" si="12"/>
        <v>0.48587900230854159</v>
      </c>
      <c r="AC16">
        <f t="shared" si="13"/>
        <v>2.1021395412389436</v>
      </c>
    </row>
    <row r="17" spans="1:29" x14ac:dyDescent="0.3">
      <c r="A17">
        <v>2008</v>
      </c>
      <c r="B17" s="3">
        <v>582230</v>
      </c>
      <c r="C17" s="3">
        <f t="shared" si="14"/>
        <v>72778.75</v>
      </c>
      <c r="D17" s="3">
        <v>73200</v>
      </c>
      <c r="E17" s="7">
        <f t="shared" si="0"/>
        <v>0.99424521857923498</v>
      </c>
      <c r="F17" s="6">
        <v>4</v>
      </c>
      <c r="G17" s="6">
        <v>12</v>
      </c>
      <c r="H17" s="6">
        <f t="shared" si="1"/>
        <v>0.25</v>
      </c>
      <c r="I17" s="6">
        <f t="shared" si="2"/>
        <v>1.3256602914389799</v>
      </c>
      <c r="J17" s="3">
        <v>2169760</v>
      </c>
      <c r="K17" s="3">
        <f t="shared" si="3"/>
        <v>26787.160493827159</v>
      </c>
      <c r="L17" s="3">
        <v>43545</v>
      </c>
      <c r="M17" s="7">
        <f t="shared" si="4"/>
        <v>0.61516042011315097</v>
      </c>
      <c r="N17" s="6">
        <v>81</v>
      </c>
      <c r="O17" s="6">
        <v>81</v>
      </c>
      <c r="P17" s="6">
        <f t="shared" si="5"/>
        <v>0.5</v>
      </c>
      <c r="Q17" s="6">
        <f t="shared" si="6"/>
        <v>1.2303208402263019</v>
      </c>
      <c r="R17" s="5">
        <v>820439</v>
      </c>
      <c r="S17" s="5">
        <f t="shared" si="7"/>
        <v>20010.707317073171</v>
      </c>
      <c r="T17" s="5">
        <v>19432</v>
      </c>
      <c r="U17" s="7">
        <f t="shared" si="8"/>
        <v>1.0297811505286729</v>
      </c>
      <c r="V17" s="2">
        <v>66</v>
      </c>
      <c r="W17" s="2">
        <v>16</v>
      </c>
      <c r="X17" s="6">
        <f t="shared" si="9"/>
        <v>0.80487804878048785</v>
      </c>
      <c r="Y17" s="6">
        <f t="shared" si="10"/>
        <v>5.2776283964594493</v>
      </c>
      <c r="AA17">
        <f t="shared" si="11"/>
        <v>0.87972892974035288</v>
      </c>
      <c r="AB17">
        <f t="shared" si="12"/>
        <v>0.51829268292682928</v>
      </c>
      <c r="AC17">
        <f t="shared" si="13"/>
        <v>2.611203176041577</v>
      </c>
    </row>
    <row r="18" spans="1:29" x14ac:dyDescent="0.3">
      <c r="A18">
        <v>2007</v>
      </c>
      <c r="B18" s="3">
        <v>584006</v>
      </c>
      <c r="C18" s="3">
        <f t="shared" si="14"/>
        <v>73000.75</v>
      </c>
      <c r="D18" s="3">
        <v>73200</v>
      </c>
      <c r="E18" s="7">
        <f t="shared" si="0"/>
        <v>0.99727800546448087</v>
      </c>
      <c r="F18" s="6">
        <v>10</v>
      </c>
      <c r="G18" s="6">
        <v>6</v>
      </c>
      <c r="H18" s="6">
        <f t="shared" si="1"/>
        <v>0.625</v>
      </c>
      <c r="I18" s="6">
        <f t="shared" si="2"/>
        <v>2.659408014571949</v>
      </c>
      <c r="J18" s="3">
        <v>2275912</v>
      </c>
      <c r="K18" s="3">
        <f t="shared" si="3"/>
        <v>28097.679012345678</v>
      </c>
      <c r="L18" s="3">
        <v>43415</v>
      </c>
      <c r="M18" s="7">
        <f t="shared" si="4"/>
        <v>0.64718827622585917</v>
      </c>
      <c r="N18" s="6">
        <v>96</v>
      </c>
      <c r="O18" s="6">
        <v>66</v>
      </c>
      <c r="P18" s="6">
        <f t="shared" si="5"/>
        <v>0.59259259259259256</v>
      </c>
      <c r="Q18" s="6">
        <f t="shared" si="6"/>
        <v>1.5885530416452904</v>
      </c>
      <c r="R18" s="5">
        <v>839074</v>
      </c>
      <c r="S18" s="5">
        <f t="shared" si="7"/>
        <v>20465.219512195123</v>
      </c>
      <c r="T18" s="5">
        <v>19432</v>
      </c>
      <c r="U18" s="7">
        <f t="shared" si="8"/>
        <v>1.0531710329454056</v>
      </c>
      <c r="V18" s="2">
        <v>45</v>
      </c>
      <c r="W18" s="2">
        <v>37</v>
      </c>
      <c r="X18" s="6">
        <f t="shared" si="9"/>
        <v>0.54878048780487809</v>
      </c>
      <c r="Y18" s="6">
        <f t="shared" si="10"/>
        <v>2.3340547216627909</v>
      </c>
      <c r="AA18">
        <f t="shared" si="11"/>
        <v>0.89921243821191521</v>
      </c>
      <c r="AB18">
        <f t="shared" si="12"/>
        <v>0.58879102679915685</v>
      </c>
      <c r="AC18">
        <f t="shared" si="13"/>
        <v>2.1940052592933434</v>
      </c>
    </row>
    <row r="19" spans="1:29" x14ac:dyDescent="0.3">
      <c r="A19">
        <v>2006</v>
      </c>
      <c r="B19" s="3">
        <v>578672</v>
      </c>
      <c r="C19" s="3">
        <f t="shared" si="14"/>
        <v>72334</v>
      </c>
      <c r="D19" s="3">
        <v>73200</v>
      </c>
      <c r="E19" s="7">
        <f t="shared" si="0"/>
        <v>0.98816939890710387</v>
      </c>
      <c r="F19" s="6">
        <v>4</v>
      </c>
      <c r="G19" s="6">
        <v>12</v>
      </c>
      <c r="H19" s="6">
        <f t="shared" si="1"/>
        <v>0.25</v>
      </c>
      <c r="I19" s="6">
        <f t="shared" si="2"/>
        <v>1.317559198542805</v>
      </c>
      <c r="J19" s="3">
        <v>1997995</v>
      </c>
      <c r="K19" s="3">
        <f t="shared" si="3"/>
        <v>24666.604938271605</v>
      </c>
      <c r="L19" s="3">
        <v>43415</v>
      </c>
      <c r="M19" s="7">
        <f t="shared" si="4"/>
        <v>0.56815858432043309</v>
      </c>
      <c r="N19" s="6">
        <v>78</v>
      </c>
      <c r="O19" s="6">
        <v>84</v>
      </c>
      <c r="P19" s="6">
        <f t="shared" si="5"/>
        <v>0.48148148148148145</v>
      </c>
      <c r="Q19" s="6">
        <f t="shared" si="6"/>
        <v>1.0957344126179778</v>
      </c>
      <c r="R19" s="1">
        <v>837883</v>
      </c>
      <c r="S19" s="5">
        <f t="shared" si="7"/>
        <v>20436.170731707316</v>
      </c>
      <c r="T19" s="5">
        <v>19432</v>
      </c>
      <c r="U19" s="7">
        <f t="shared" si="8"/>
        <v>1.0516761389310063</v>
      </c>
      <c r="V19" s="2">
        <v>50</v>
      </c>
      <c r="W19" s="2">
        <v>32</v>
      </c>
      <c r="X19" s="6">
        <f t="shared" si="9"/>
        <v>0.6097560975609756</v>
      </c>
      <c r="Y19" s="6">
        <f t="shared" si="10"/>
        <v>2.6949201060107035</v>
      </c>
      <c r="AA19">
        <f t="shared" si="11"/>
        <v>0.86933470738618102</v>
      </c>
      <c r="AB19">
        <f t="shared" si="12"/>
        <v>0.44707919301415239</v>
      </c>
      <c r="AC19">
        <f t="shared" si="13"/>
        <v>1.7027379057238285</v>
      </c>
    </row>
    <row r="20" spans="1:29" x14ac:dyDescent="0.3">
      <c r="A20">
        <v>2005</v>
      </c>
      <c r="B20" s="3">
        <v>578330</v>
      </c>
      <c r="C20" s="3">
        <f t="shared" si="14"/>
        <v>72291.25</v>
      </c>
      <c r="D20" s="3">
        <v>73200</v>
      </c>
      <c r="E20" s="7">
        <f t="shared" si="0"/>
        <v>0.98758538251366124</v>
      </c>
      <c r="F20" s="6">
        <v>6</v>
      </c>
      <c r="G20" s="6">
        <v>10</v>
      </c>
      <c r="H20" s="6">
        <f t="shared" si="1"/>
        <v>0.375</v>
      </c>
      <c r="I20" s="6">
        <f t="shared" si="2"/>
        <v>1.5801366120218581</v>
      </c>
      <c r="J20" s="3">
        <v>2013763</v>
      </c>
      <c r="K20" s="3">
        <f t="shared" si="3"/>
        <v>24861.271604938273</v>
      </c>
      <c r="L20" s="3">
        <v>43405</v>
      </c>
      <c r="M20" s="7">
        <f t="shared" si="4"/>
        <v>0.57277437172994528</v>
      </c>
      <c r="N20" s="6">
        <v>93</v>
      </c>
      <c r="O20" s="6">
        <v>69</v>
      </c>
      <c r="P20" s="6">
        <f t="shared" si="5"/>
        <v>0.57407407407407407</v>
      </c>
      <c r="Q20" s="6">
        <f t="shared" si="6"/>
        <v>1.3447746118876975</v>
      </c>
      <c r="R20" s="5">
        <v>792391</v>
      </c>
      <c r="S20" s="5">
        <f t="shared" si="7"/>
        <v>19326.609756097561</v>
      </c>
      <c r="T20" s="5">
        <v>19432</v>
      </c>
      <c r="U20" s="7">
        <f t="shared" si="8"/>
        <v>0.99457645924750726</v>
      </c>
      <c r="V20" s="2">
        <v>50</v>
      </c>
      <c r="W20" s="2">
        <v>32</v>
      </c>
      <c r="X20" s="6">
        <f t="shared" si="9"/>
        <v>0.6097560975609756</v>
      </c>
      <c r="Y20" s="6">
        <f t="shared" si="10"/>
        <v>2.5486021768217375</v>
      </c>
      <c r="AA20">
        <f t="shared" si="11"/>
        <v>0.85164540449703796</v>
      </c>
      <c r="AB20">
        <f t="shared" si="12"/>
        <v>0.51961005721168319</v>
      </c>
      <c r="AC20">
        <f t="shared" si="13"/>
        <v>1.8245044669104311</v>
      </c>
    </row>
    <row r="21" spans="1:29" x14ac:dyDescent="0.3">
      <c r="A21">
        <v>2004</v>
      </c>
      <c r="B21" s="3">
        <v>584840</v>
      </c>
      <c r="C21" s="3">
        <f t="shared" si="14"/>
        <v>73105</v>
      </c>
      <c r="D21" s="3">
        <v>73200</v>
      </c>
      <c r="E21" s="7">
        <f t="shared" si="0"/>
        <v>0.99870218579234971</v>
      </c>
      <c r="F21" s="6">
        <v>4</v>
      </c>
      <c r="G21" s="6">
        <v>12</v>
      </c>
      <c r="H21" s="6">
        <f t="shared" si="1"/>
        <v>0.25</v>
      </c>
      <c r="I21" s="6">
        <f t="shared" si="2"/>
        <v>1.3316029143897996</v>
      </c>
      <c r="J21" s="3">
        <v>1814401</v>
      </c>
      <c r="K21" s="3">
        <f t="shared" si="3"/>
        <v>22400.012345679013</v>
      </c>
      <c r="L21" s="3">
        <v>43389</v>
      </c>
      <c r="M21" s="7">
        <f t="shared" si="4"/>
        <v>0.51626016607156222</v>
      </c>
      <c r="N21" s="6">
        <v>80</v>
      </c>
      <c r="O21" s="6">
        <v>82</v>
      </c>
      <c r="P21" s="6">
        <f t="shared" si="5"/>
        <v>0.49382716049382713</v>
      </c>
      <c r="Q21" s="6">
        <f t="shared" si="6"/>
        <v>1.0199286207755254</v>
      </c>
      <c r="R21" s="5">
        <v>784249</v>
      </c>
      <c r="S21" s="5">
        <f t="shared" si="7"/>
        <v>19128.024390243903</v>
      </c>
      <c r="T21" s="5">
        <v>19432</v>
      </c>
      <c r="U21" s="7">
        <f t="shared" si="8"/>
        <v>0.98435695709365501</v>
      </c>
      <c r="V21" s="2">
        <v>42</v>
      </c>
      <c r="W21" s="2">
        <v>40</v>
      </c>
      <c r="X21" s="6">
        <f t="shared" si="9"/>
        <v>0.51219512195121952</v>
      </c>
      <c r="Y21" s="6">
        <f t="shared" si="10"/>
        <v>2.017931762041993</v>
      </c>
      <c r="AA21">
        <f t="shared" si="11"/>
        <v>0.83310643631918901</v>
      </c>
      <c r="AB21">
        <f t="shared" si="12"/>
        <v>0.41867409414834889</v>
      </c>
      <c r="AC21">
        <f t="shared" si="13"/>
        <v>1.4564877657357727</v>
      </c>
    </row>
    <row r="22" spans="1:29" x14ac:dyDescent="0.3">
      <c r="A22">
        <v>2003</v>
      </c>
      <c r="B22" s="3">
        <v>585564</v>
      </c>
      <c r="C22" s="3">
        <f t="shared" si="14"/>
        <v>73195.5</v>
      </c>
      <c r="D22" s="3">
        <v>73200</v>
      </c>
      <c r="E22" s="7">
        <f t="shared" si="0"/>
        <v>0.99993852459016397</v>
      </c>
      <c r="F22" s="6">
        <v>5</v>
      </c>
      <c r="G22" s="6">
        <v>11</v>
      </c>
      <c r="H22" s="6">
        <f t="shared" si="1"/>
        <v>0.3125</v>
      </c>
      <c r="I22" s="6">
        <f t="shared" si="2"/>
        <v>1.4544560357675114</v>
      </c>
      <c r="J22" s="3">
        <v>1730002</v>
      </c>
      <c r="K22" s="3">
        <f t="shared" si="3"/>
        <v>21358.04938271605</v>
      </c>
      <c r="L22" s="3">
        <v>43368</v>
      </c>
      <c r="M22" s="7">
        <f t="shared" si="4"/>
        <v>0.49248407541772848</v>
      </c>
      <c r="N22" s="6">
        <v>68</v>
      </c>
      <c r="O22" s="6">
        <v>94</v>
      </c>
      <c r="P22" s="6">
        <f t="shared" si="5"/>
        <v>0.41975308641975306</v>
      </c>
      <c r="Q22" s="6">
        <f t="shared" si="6"/>
        <v>0.84874915125182993</v>
      </c>
      <c r="R22" s="5">
        <v>749790</v>
      </c>
      <c r="S22" s="5">
        <f t="shared" si="7"/>
        <v>18287.560975609755</v>
      </c>
      <c r="T22" s="5">
        <v>19432</v>
      </c>
      <c r="U22" s="7">
        <f t="shared" si="8"/>
        <v>0.94110544337225988</v>
      </c>
      <c r="V22" s="2">
        <v>35</v>
      </c>
      <c r="W22" s="2">
        <v>47</v>
      </c>
      <c r="X22" s="6">
        <f t="shared" si="9"/>
        <v>0.42682926829268292</v>
      </c>
      <c r="Y22" s="6">
        <f t="shared" si="10"/>
        <v>1.6419286458835172</v>
      </c>
      <c r="AA22">
        <f t="shared" si="11"/>
        <v>0.81117601446005072</v>
      </c>
      <c r="AB22">
        <f t="shared" si="12"/>
        <v>0.38636078490414533</v>
      </c>
      <c r="AC22">
        <f t="shared" si="13"/>
        <v>1.3150446109676193</v>
      </c>
    </row>
    <row r="23" spans="1:29" x14ac:dyDescent="0.3">
      <c r="A23">
        <v>2002</v>
      </c>
      <c r="B23" s="3">
        <v>586294</v>
      </c>
      <c r="C23" s="3">
        <f t="shared" si="14"/>
        <v>73286.75</v>
      </c>
      <c r="D23" s="3">
        <v>73200</v>
      </c>
      <c r="E23" s="7">
        <f t="shared" si="0"/>
        <v>1.0011851092896176</v>
      </c>
      <c r="F23" s="6">
        <v>9</v>
      </c>
      <c r="G23" s="6">
        <v>7</v>
      </c>
      <c r="H23" s="6">
        <f t="shared" si="1"/>
        <v>0.5625</v>
      </c>
      <c r="I23" s="6">
        <f t="shared" si="2"/>
        <v>2.2884231069476972</v>
      </c>
      <c r="J23" s="3">
        <v>2616940</v>
      </c>
      <c r="K23" s="3">
        <f t="shared" si="3"/>
        <v>32307.9012345679</v>
      </c>
      <c r="L23" s="3">
        <v>43368</v>
      </c>
      <c r="M23" s="7">
        <f t="shared" si="4"/>
        <v>0.74497097478712182</v>
      </c>
      <c r="N23" s="6">
        <v>74</v>
      </c>
      <c r="O23" s="6">
        <v>88</v>
      </c>
      <c r="P23" s="6">
        <f t="shared" si="5"/>
        <v>0.4567901234567901</v>
      </c>
      <c r="Q23" s="6">
        <f t="shared" si="6"/>
        <v>1.3714238399490197</v>
      </c>
      <c r="R23" s="5">
        <v>471374</v>
      </c>
      <c r="S23" s="5">
        <f t="shared" si="7"/>
        <v>11496.926829268292</v>
      </c>
      <c r="T23" s="5">
        <v>19432</v>
      </c>
      <c r="U23" s="7">
        <f t="shared" si="8"/>
        <v>0.59164917812208173</v>
      </c>
      <c r="V23" s="2">
        <v>17</v>
      </c>
      <c r="W23" s="2">
        <v>65</v>
      </c>
      <c r="X23" s="6">
        <f t="shared" si="9"/>
        <v>0.2073170731707317</v>
      </c>
      <c r="Y23" s="6">
        <f t="shared" si="10"/>
        <v>0.74638819393862621</v>
      </c>
      <c r="AA23">
        <f t="shared" si="11"/>
        <v>0.77926842073294045</v>
      </c>
      <c r="AB23">
        <f t="shared" si="12"/>
        <v>0.40886906554250729</v>
      </c>
      <c r="AC23">
        <f t="shared" si="13"/>
        <v>1.4687450469451144</v>
      </c>
    </row>
    <row r="24" spans="1:29" x14ac:dyDescent="0.3">
      <c r="A24">
        <v>2001</v>
      </c>
      <c r="B24" s="3">
        <v>583094</v>
      </c>
      <c r="C24" s="3">
        <f t="shared" si="14"/>
        <v>72886.75</v>
      </c>
      <c r="D24" s="3">
        <v>73200</v>
      </c>
      <c r="E24" s="7">
        <f t="shared" si="0"/>
        <v>0.99572062841530051</v>
      </c>
      <c r="F24" s="6">
        <v>7</v>
      </c>
      <c r="G24" s="6">
        <v>9</v>
      </c>
      <c r="H24" s="6">
        <f t="shared" si="1"/>
        <v>0.4375</v>
      </c>
      <c r="I24" s="6">
        <f t="shared" si="2"/>
        <v>1.7701700060716452</v>
      </c>
      <c r="J24" s="3">
        <v>3175523</v>
      </c>
      <c r="K24" s="3">
        <f t="shared" si="3"/>
        <v>39203.98765432099</v>
      </c>
      <c r="L24" s="3">
        <v>43368</v>
      </c>
      <c r="M24" s="7">
        <f t="shared" si="4"/>
        <v>0.90398422003138235</v>
      </c>
      <c r="N24" s="6">
        <v>91</v>
      </c>
      <c r="O24" s="6">
        <v>71</v>
      </c>
      <c r="P24" s="6">
        <f t="shared" si="5"/>
        <v>0.56172839506172845</v>
      </c>
      <c r="Q24" s="6">
        <f t="shared" si="6"/>
        <v>2.0626118823251258</v>
      </c>
      <c r="R24" s="5">
        <v>596115</v>
      </c>
      <c r="S24" s="5">
        <f t="shared" si="7"/>
        <v>14539.390243902439</v>
      </c>
      <c r="T24" s="5">
        <v>19432</v>
      </c>
      <c r="U24" s="7">
        <f t="shared" si="8"/>
        <v>0.74821892980148408</v>
      </c>
      <c r="V24" s="2">
        <v>29</v>
      </c>
      <c r="W24" s="2">
        <v>53</v>
      </c>
      <c r="X24" s="6">
        <f t="shared" si="9"/>
        <v>0.35365853658536583</v>
      </c>
      <c r="Y24" s="6">
        <f t="shared" si="10"/>
        <v>1.157621740447579</v>
      </c>
      <c r="AA24">
        <f t="shared" si="11"/>
        <v>0.88264125941605565</v>
      </c>
      <c r="AB24">
        <f t="shared" si="12"/>
        <v>0.45096231054903146</v>
      </c>
      <c r="AC24">
        <f t="shared" si="13"/>
        <v>1.6634678762814499</v>
      </c>
    </row>
    <row r="25" spans="1:29" x14ac:dyDescent="0.3">
      <c r="A25">
        <v>2000</v>
      </c>
      <c r="B25" s="3">
        <v>581544</v>
      </c>
      <c r="C25" s="3">
        <f t="shared" si="14"/>
        <v>72693</v>
      </c>
      <c r="D25" s="3">
        <v>73200</v>
      </c>
      <c r="E25" s="7">
        <f t="shared" si="0"/>
        <v>0.99307377049180323</v>
      </c>
      <c r="F25" s="6">
        <v>3</v>
      </c>
      <c r="G25" s="6">
        <v>13</v>
      </c>
      <c r="H25" s="6">
        <f t="shared" si="1"/>
        <v>0.1875</v>
      </c>
      <c r="I25" s="6">
        <f t="shared" si="2"/>
        <v>1.2222446406052963</v>
      </c>
      <c r="J25" s="3">
        <v>3456278</v>
      </c>
      <c r="K25" s="3">
        <f t="shared" si="3"/>
        <v>42670.0987654321</v>
      </c>
      <c r="L25" s="3">
        <v>43368</v>
      </c>
      <c r="M25" s="7">
        <f t="shared" si="4"/>
        <v>0.98390746092584624</v>
      </c>
      <c r="N25" s="6">
        <v>90</v>
      </c>
      <c r="O25" s="6">
        <v>72</v>
      </c>
      <c r="P25" s="6">
        <f t="shared" si="5"/>
        <v>0.55555555555555558</v>
      </c>
      <c r="Q25" s="6">
        <f t="shared" si="6"/>
        <v>2.2137917870831538</v>
      </c>
      <c r="R25" s="5">
        <v>650775</v>
      </c>
      <c r="S25" s="5">
        <f t="shared" si="7"/>
        <v>15872.560975609756</v>
      </c>
      <c r="T25" s="5">
        <v>19432</v>
      </c>
      <c r="U25" s="7">
        <f t="shared" si="8"/>
        <v>0.81682590446736092</v>
      </c>
      <c r="V25" s="2">
        <v>30</v>
      </c>
      <c r="W25" s="2">
        <v>52</v>
      </c>
      <c r="X25" s="6">
        <f t="shared" si="9"/>
        <v>0.36585365853658536</v>
      </c>
      <c r="Y25" s="6">
        <f t="shared" si="10"/>
        <v>1.288071618583146</v>
      </c>
      <c r="AA25">
        <f t="shared" si="11"/>
        <v>0.93126904529500354</v>
      </c>
      <c r="AB25">
        <f t="shared" si="12"/>
        <v>0.36963640469738035</v>
      </c>
      <c r="AC25">
        <f t="shared" si="13"/>
        <v>1.5747026820905319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47D9-CBD8-454C-A09A-73AA18F66E56}">
  <dimension ref="A1:Y25"/>
  <sheetViews>
    <sheetView topLeftCell="C1" workbookViewId="0">
      <selection activeCell="A21" sqref="A21"/>
    </sheetView>
  </sheetViews>
  <sheetFormatPr defaultRowHeight="14.4" x14ac:dyDescent="0.3"/>
  <cols>
    <col min="2" max="2" width="17.33203125" bestFit="1" customWidth="1"/>
    <col min="3" max="3" width="20.44140625" bestFit="1" customWidth="1"/>
    <col min="4" max="4" width="22.109375" bestFit="1" customWidth="1"/>
    <col min="5" max="5" width="22.109375" customWidth="1"/>
    <col min="6" max="6" width="13.6640625" bestFit="1" customWidth="1"/>
    <col min="7" max="9" width="13.6640625" customWidth="1"/>
    <col min="10" max="10" width="16.33203125" bestFit="1" customWidth="1"/>
    <col min="11" max="11" width="19.5546875" bestFit="1" customWidth="1"/>
    <col min="12" max="12" width="21.109375" bestFit="1" customWidth="1"/>
    <col min="13" max="13" width="21.109375" customWidth="1"/>
    <col min="14" max="14" width="12.6640625" bestFit="1" customWidth="1"/>
    <col min="15" max="16" width="12.6640625" customWidth="1"/>
    <col min="17" max="17" width="10.5546875" bestFit="1" customWidth="1"/>
    <col min="18" max="18" width="14.5546875" bestFit="1" customWidth="1"/>
    <col min="19" max="19" width="15.5546875" bestFit="1" customWidth="1"/>
    <col min="20" max="20" width="22.44140625" bestFit="1" customWidth="1"/>
    <col min="21" max="21" width="13.109375" bestFit="1" customWidth="1"/>
    <col min="23" max="23" width="16.33203125" bestFit="1" customWidth="1"/>
    <col min="24" max="24" width="17.33203125" bestFit="1" customWidth="1"/>
    <col min="25" max="25" width="21.6640625" bestFit="1" customWidth="1"/>
  </cols>
  <sheetData>
    <row r="1" spans="1:25" x14ac:dyDescent="0.3">
      <c r="A1" t="s">
        <v>98</v>
      </c>
      <c r="B1" t="s">
        <v>584</v>
      </c>
      <c r="C1" t="s">
        <v>396</v>
      </c>
      <c r="D1" t="s">
        <v>337</v>
      </c>
      <c r="E1" t="s">
        <v>590</v>
      </c>
      <c r="F1" t="s">
        <v>216</v>
      </c>
      <c r="G1" t="s">
        <v>217</v>
      </c>
      <c r="H1" t="s">
        <v>282</v>
      </c>
      <c r="I1" t="s">
        <v>399</v>
      </c>
      <c r="J1" t="s">
        <v>585</v>
      </c>
      <c r="K1" t="s">
        <v>397</v>
      </c>
      <c r="L1" t="s">
        <v>338</v>
      </c>
      <c r="M1" t="s">
        <v>590</v>
      </c>
      <c r="N1" t="s">
        <v>218</v>
      </c>
      <c r="O1" t="s">
        <v>219</v>
      </c>
      <c r="P1" t="s">
        <v>283</v>
      </c>
      <c r="Q1" t="s">
        <v>400</v>
      </c>
      <c r="S1" t="s">
        <v>591</v>
      </c>
      <c r="T1" t="s">
        <v>586</v>
      </c>
      <c r="U1" t="s">
        <v>472</v>
      </c>
      <c r="W1" t="s">
        <v>587</v>
      </c>
      <c r="X1" t="s">
        <v>589</v>
      </c>
      <c r="Y1" t="s">
        <v>593</v>
      </c>
    </row>
    <row r="2" spans="1:25" x14ac:dyDescent="0.3">
      <c r="A2">
        <v>2023</v>
      </c>
      <c r="B2" s="3">
        <v>602796</v>
      </c>
      <c r="C2" s="3">
        <f>B2/9</f>
        <v>66977.333333333328</v>
      </c>
      <c r="D2" s="3">
        <v>68400</v>
      </c>
      <c r="E2" s="7">
        <f>C2/D2</f>
        <v>0.97920077972709541</v>
      </c>
      <c r="F2" s="6">
        <v>10</v>
      </c>
      <c r="G2" s="6">
        <v>7</v>
      </c>
      <c r="H2" s="6">
        <f>F2/(G2+F2)</f>
        <v>0.58823529411764708</v>
      </c>
      <c r="I2" s="6">
        <f>((C2/D2)*(1/(1-H2)))</f>
        <v>2.3780590364800891</v>
      </c>
      <c r="J2" s="3">
        <v>1630624</v>
      </c>
      <c r="K2" s="3">
        <f>J2/81</f>
        <v>20131.160493827159</v>
      </c>
      <c r="L2" s="3">
        <v>38747</v>
      </c>
      <c r="M2" s="7">
        <f>K2/L2</f>
        <v>0.51955404273433192</v>
      </c>
      <c r="N2" s="6">
        <v>76</v>
      </c>
      <c r="O2" s="6">
        <v>86</v>
      </c>
      <c r="P2" s="6">
        <f>N2/(O2+N2)</f>
        <v>0.46913580246913578</v>
      </c>
      <c r="Q2" s="6">
        <f>((K2/L2)*(1/(1-P2)))</f>
        <v>0.97869482468560198</v>
      </c>
      <c r="S2">
        <f>(M2+E2)/2</f>
        <v>0.74937741123071366</v>
      </c>
      <c r="T2">
        <f>(P2+H2)/2</f>
        <v>0.52868554829339143</v>
      </c>
      <c r="U2">
        <f>(Q2+I2)/2</f>
        <v>1.6783769305828455</v>
      </c>
      <c r="W2">
        <f>SUM(U2:U25)/21</f>
        <v>2.3497751070347292</v>
      </c>
      <c r="X2">
        <f>SUM(T2:T25)/22</f>
        <v>0.59030683437919151</v>
      </c>
      <c r="Y2">
        <f>SUM(S2:S25)/22</f>
        <v>0.76442522884191433</v>
      </c>
    </row>
    <row r="3" spans="1:25" x14ac:dyDescent="0.3">
      <c r="A3">
        <v>2022</v>
      </c>
      <c r="B3" s="3">
        <v>530243</v>
      </c>
      <c r="C3" s="3">
        <f>B3/8</f>
        <v>66280.375</v>
      </c>
      <c r="D3" s="3">
        <v>68400</v>
      </c>
      <c r="E3" s="7">
        <f t="shared" ref="E3:E25" si="0">C3/D3</f>
        <v>0.96901133040935672</v>
      </c>
      <c r="F3" s="6">
        <v>9</v>
      </c>
      <c r="G3" s="6">
        <v>8</v>
      </c>
      <c r="H3" s="6">
        <f t="shared" ref="H3:H25" si="1">F3/(G3+F3)</f>
        <v>0.52941176470588236</v>
      </c>
      <c r="I3" s="6">
        <f t="shared" ref="I3:I25" si="2">((C3/D3)*(1/(1-H3)))</f>
        <v>2.059149077119883</v>
      </c>
      <c r="J3" s="3">
        <v>1257458</v>
      </c>
      <c r="K3" s="3">
        <f t="shared" ref="K3:K25" si="3">J3/81</f>
        <v>15524.172839506173</v>
      </c>
      <c r="L3" s="3">
        <v>38747</v>
      </c>
      <c r="M3" s="7">
        <f t="shared" ref="M3:M25" si="4">K3/L3</f>
        <v>0.40065483365179688</v>
      </c>
      <c r="N3" s="6">
        <v>62</v>
      </c>
      <c r="O3" s="6">
        <v>100</v>
      </c>
      <c r="P3" s="6">
        <f t="shared" ref="P3:P25" si="5">N3/(O3+N3)</f>
        <v>0.38271604938271603</v>
      </c>
      <c r="Q3" s="6">
        <f t="shared" ref="Q3:Q25" si="6">((K3/L3)*(1/(1-P3)))</f>
        <v>0.6490608305159109</v>
      </c>
      <c r="S3">
        <f t="shared" ref="S3:S25" si="7">(M3+E3)/2</f>
        <v>0.6848330820305768</v>
      </c>
      <c r="T3">
        <f t="shared" ref="T3:T25" si="8">(P3+H3)/2</f>
        <v>0.45606390704429922</v>
      </c>
      <c r="U3">
        <f t="shared" ref="U3:U25" si="9">(Q3+I3)/2</f>
        <v>1.3541049538178971</v>
      </c>
    </row>
    <row r="4" spans="1:25" x14ac:dyDescent="0.3">
      <c r="A4">
        <v>2021</v>
      </c>
      <c r="B4" s="3">
        <v>544397</v>
      </c>
      <c r="C4" s="3">
        <f>B4/9</f>
        <v>60488.555555555555</v>
      </c>
      <c r="D4" s="3">
        <v>68400</v>
      </c>
      <c r="E4" s="7">
        <f t="shared" si="0"/>
        <v>0.88433560753736196</v>
      </c>
      <c r="F4" s="6">
        <v>9</v>
      </c>
      <c r="G4" s="6">
        <v>7</v>
      </c>
      <c r="H4" s="6">
        <f t="shared" si="1"/>
        <v>0.5625</v>
      </c>
      <c r="I4" s="6">
        <f t="shared" si="2"/>
        <v>2.0213385315139702</v>
      </c>
      <c r="J4" s="3">
        <v>859498</v>
      </c>
      <c r="K4" s="3">
        <f t="shared" si="3"/>
        <v>10611.086419753086</v>
      </c>
      <c r="L4" s="3">
        <v>38747</v>
      </c>
      <c r="M4" s="7">
        <f t="shared" si="4"/>
        <v>0.2738556899825299</v>
      </c>
      <c r="N4" s="6">
        <v>61</v>
      </c>
      <c r="O4" s="6">
        <v>101</v>
      </c>
      <c r="P4" s="6">
        <f t="shared" si="5"/>
        <v>0.37654320987654322</v>
      </c>
      <c r="Q4" s="6">
        <f t="shared" si="6"/>
        <v>0.43925368096207767</v>
      </c>
      <c r="S4">
        <f t="shared" si="7"/>
        <v>0.5790956487599459</v>
      </c>
      <c r="T4">
        <f t="shared" si="8"/>
        <v>0.46952160493827161</v>
      </c>
      <c r="U4">
        <f t="shared" si="9"/>
        <v>1.230296106238024</v>
      </c>
    </row>
    <row r="5" spans="1:25" x14ac:dyDescent="0.3">
      <c r="A5">
        <v>2020</v>
      </c>
      <c r="B5" t="s">
        <v>44</v>
      </c>
      <c r="C5" t="s">
        <v>44</v>
      </c>
      <c r="D5" s="3">
        <v>68400</v>
      </c>
      <c r="E5" s="7" t="s">
        <v>44</v>
      </c>
      <c r="F5" s="6">
        <v>12</v>
      </c>
      <c r="G5" s="6">
        <v>4</v>
      </c>
      <c r="H5" s="6">
        <f t="shared" si="1"/>
        <v>0.75</v>
      </c>
      <c r="I5" s="6" t="s">
        <v>44</v>
      </c>
      <c r="J5" s="2" t="s">
        <v>44</v>
      </c>
      <c r="K5" s="3" t="s">
        <v>44</v>
      </c>
      <c r="L5" s="3">
        <v>38747</v>
      </c>
      <c r="M5" s="7" t="s">
        <v>44</v>
      </c>
      <c r="N5" s="6">
        <v>19</v>
      </c>
      <c r="O5" s="6">
        <v>41</v>
      </c>
      <c r="P5" s="6">
        <f t="shared" si="5"/>
        <v>0.31666666666666665</v>
      </c>
      <c r="Q5" s="6" t="s">
        <v>44</v>
      </c>
      <c r="S5" t="s">
        <v>44</v>
      </c>
      <c r="T5">
        <f t="shared" si="8"/>
        <v>0.53333333333333333</v>
      </c>
      <c r="U5" t="s">
        <v>44</v>
      </c>
    </row>
    <row r="6" spans="1:25" x14ac:dyDescent="0.3">
      <c r="A6">
        <v>2019</v>
      </c>
      <c r="B6" s="3">
        <v>497896</v>
      </c>
      <c r="C6" s="3">
        <f>B6/8</f>
        <v>62237</v>
      </c>
      <c r="D6" s="3">
        <v>68400</v>
      </c>
      <c r="E6" s="7">
        <f t="shared" si="0"/>
        <v>0.90989766081871348</v>
      </c>
      <c r="F6" s="6">
        <v>8</v>
      </c>
      <c r="G6" s="6">
        <v>8</v>
      </c>
      <c r="H6" s="6">
        <f t="shared" si="1"/>
        <v>0.5</v>
      </c>
      <c r="I6" s="6">
        <f t="shared" si="2"/>
        <v>1.819795321637427</v>
      </c>
      <c r="J6" s="3">
        <v>1491439</v>
      </c>
      <c r="K6" s="3">
        <f t="shared" si="3"/>
        <v>18412.827160493827</v>
      </c>
      <c r="L6" s="3">
        <v>38747</v>
      </c>
      <c r="M6" s="7">
        <f t="shared" si="4"/>
        <v>0.47520652335648766</v>
      </c>
      <c r="N6" s="6">
        <v>69</v>
      </c>
      <c r="O6" s="6">
        <v>93</v>
      </c>
      <c r="P6" s="6">
        <f t="shared" si="5"/>
        <v>0.42592592592592593</v>
      </c>
      <c r="Q6" s="6">
        <f t="shared" si="6"/>
        <v>0.82777910520162368</v>
      </c>
      <c r="S6" t="s">
        <v>44</v>
      </c>
      <c r="T6">
        <f t="shared" si="8"/>
        <v>0.46296296296296297</v>
      </c>
      <c r="U6" t="s">
        <v>44</v>
      </c>
    </row>
    <row r="7" spans="1:25" x14ac:dyDescent="0.3">
      <c r="A7">
        <v>2018</v>
      </c>
      <c r="B7" s="3">
        <v>507651</v>
      </c>
      <c r="C7" s="3">
        <f t="shared" ref="C7:C25" si="10">B7/8</f>
        <v>63456.375</v>
      </c>
      <c r="D7" s="3">
        <v>68400</v>
      </c>
      <c r="E7" s="7">
        <f t="shared" si="0"/>
        <v>0.92772478070175435</v>
      </c>
      <c r="F7" s="6">
        <v>9</v>
      </c>
      <c r="G7" s="6">
        <v>6</v>
      </c>
      <c r="H7" s="6">
        <f t="shared" si="1"/>
        <v>0.6</v>
      </c>
      <c r="I7" s="6">
        <f t="shared" si="2"/>
        <v>2.3193119517543859</v>
      </c>
      <c r="J7" s="3">
        <v>1465316</v>
      </c>
      <c r="K7" s="3">
        <f t="shared" si="3"/>
        <v>18090.320987654322</v>
      </c>
      <c r="L7" s="3">
        <v>38747</v>
      </c>
      <c r="M7" s="7">
        <f t="shared" si="4"/>
        <v>0.46688313902119705</v>
      </c>
      <c r="N7" s="6">
        <v>82</v>
      </c>
      <c r="O7" s="6">
        <v>79</v>
      </c>
      <c r="P7" s="6">
        <f t="shared" si="5"/>
        <v>0.50931677018633537</v>
      </c>
      <c r="Q7" s="6">
        <f t="shared" si="6"/>
        <v>0.95149601749889512</v>
      </c>
      <c r="S7">
        <f t="shared" si="7"/>
        <v>0.69730395986147564</v>
      </c>
      <c r="T7">
        <f t="shared" si="8"/>
        <v>0.55465838509316767</v>
      </c>
      <c r="U7">
        <f t="shared" si="9"/>
        <v>1.6354039846266404</v>
      </c>
    </row>
    <row r="8" spans="1:25" x14ac:dyDescent="0.3">
      <c r="A8">
        <v>2017</v>
      </c>
      <c r="B8" s="3">
        <v>499768</v>
      </c>
      <c r="C8" s="3">
        <f t="shared" si="10"/>
        <v>62471</v>
      </c>
      <c r="D8" s="3">
        <v>68400</v>
      </c>
      <c r="E8" s="7">
        <f t="shared" si="0"/>
        <v>0.91331871345029236</v>
      </c>
      <c r="F8" s="6">
        <v>13</v>
      </c>
      <c r="G8" s="6">
        <v>3</v>
      </c>
      <c r="H8" s="6">
        <f t="shared" si="1"/>
        <v>0.8125</v>
      </c>
      <c r="I8" s="6">
        <f t="shared" si="2"/>
        <v>4.8710331384015593</v>
      </c>
      <c r="J8" s="3">
        <v>1919447</v>
      </c>
      <c r="K8" s="3">
        <f t="shared" si="3"/>
        <v>23696.876543209877</v>
      </c>
      <c r="L8" s="3">
        <v>38362</v>
      </c>
      <c r="M8" s="7">
        <f t="shared" si="4"/>
        <v>0.61771744286559294</v>
      </c>
      <c r="N8" s="6">
        <v>75</v>
      </c>
      <c r="O8" s="6">
        <v>87</v>
      </c>
      <c r="P8" s="6">
        <f t="shared" si="5"/>
        <v>0.46296296296296297</v>
      </c>
      <c r="Q8" s="6">
        <f t="shared" si="6"/>
        <v>1.1502324798186905</v>
      </c>
      <c r="S8">
        <f t="shared" si="7"/>
        <v>0.76551807815794271</v>
      </c>
      <c r="T8">
        <f t="shared" si="8"/>
        <v>0.63773148148148151</v>
      </c>
      <c r="U8">
        <f t="shared" si="9"/>
        <v>3.0106328091101249</v>
      </c>
    </row>
    <row r="9" spans="1:25" x14ac:dyDescent="0.3">
      <c r="A9">
        <v>2016</v>
      </c>
      <c r="B9" s="3">
        <v>514503</v>
      </c>
      <c r="C9" s="3">
        <f t="shared" si="10"/>
        <v>64312.875</v>
      </c>
      <c r="D9" s="3">
        <v>68400</v>
      </c>
      <c r="E9" s="7">
        <f t="shared" si="0"/>
        <v>0.94024671052631581</v>
      </c>
      <c r="F9" s="6">
        <v>11</v>
      </c>
      <c r="G9" s="6">
        <v>5</v>
      </c>
      <c r="H9" s="6">
        <f t="shared" si="1"/>
        <v>0.6875</v>
      </c>
      <c r="I9" s="6">
        <f t="shared" si="2"/>
        <v>3.0087894736842107</v>
      </c>
      <c r="J9" s="3">
        <v>2249201</v>
      </c>
      <c r="K9" s="3">
        <f t="shared" si="3"/>
        <v>27767.913580246914</v>
      </c>
      <c r="L9" s="3">
        <v>38362</v>
      </c>
      <c r="M9" s="7">
        <f t="shared" si="4"/>
        <v>0.72383904854405179</v>
      </c>
      <c r="N9" s="6">
        <v>78</v>
      </c>
      <c r="O9" s="6">
        <v>83</v>
      </c>
      <c r="P9" s="6">
        <f t="shared" si="5"/>
        <v>0.48447204968944102</v>
      </c>
      <c r="Q9" s="6">
        <f t="shared" si="6"/>
        <v>1.4040733351276187</v>
      </c>
      <c r="S9">
        <f t="shared" si="7"/>
        <v>0.83204287953518374</v>
      </c>
      <c r="T9">
        <f t="shared" si="8"/>
        <v>0.58598602484472051</v>
      </c>
      <c r="U9">
        <f t="shared" si="9"/>
        <v>2.2064314044059148</v>
      </c>
    </row>
    <row r="10" spans="1:25" x14ac:dyDescent="0.3">
      <c r="A10">
        <v>2015</v>
      </c>
      <c r="B10" s="3">
        <v>514854</v>
      </c>
      <c r="C10" s="3">
        <f t="shared" si="10"/>
        <v>64356.75</v>
      </c>
      <c r="D10" s="3">
        <v>68400</v>
      </c>
      <c r="E10" s="7">
        <f t="shared" si="0"/>
        <v>0.94088815789473679</v>
      </c>
      <c r="F10" s="6">
        <v>10</v>
      </c>
      <c r="G10" s="6">
        <v>6</v>
      </c>
      <c r="H10" s="6">
        <f t="shared" si="1"/>
        <v>0.625</v>
      </c>
      <c r="I10" s="6">
        <f t="shared" si="2"/>
        <v>2.509035087719298</v>
      </c>
      <c r="J10" s="3">
        <v>2498596</v>
      </c>
      <c r="K10" s="3">
        <f t="shared" si="3"/>
        <v>30846.864197530864</v>
      </c>
      <c r="L10" s="3">
        <v>38362</v>
      </c>
      <c r="M10" s="7">
        <f t="shared" si="4"/>
        <v>0.80409947858638398</v>
      </c>
      <c r="N10" s="6">
        <v>98</v>
      </c>
      <c r="O10" s="6">
        <v>64</v>
      </c>
      <c r="P10" s="6">
        <f t="shared" si="5"/>
        <v>0.60493827160493829</v>
      </c>
      <c r="Q10" s="6">
        <f t="shared" si="6"/>
        <v>2.0353768051717847</v>
      </c>
      <c r="S10">
        <f t="shared" si="7"/>
        <v>0.87249381824056038</v>
      </c>
      <c r="T10">
        <f t="shared" si="8"/>
        <v>0.61496913580246915</v>
      </c>
      <c r="U10">
        <f t="shared" si="9"/>
        <v>2.2722059464455411</v>
      </c>
    </row>
    <row r="11" spans="1:25" x14ac:dyDescent="0.3">
      <c r="A11">
        <v>2014</v>
      </c>
      <c r="B11" s="3">
        <v>497811</v>
      </c>
      <c r="C11" s="3">
        <f t="shared" si="10"/>
        <v>62226.375</v>
      </c>
      <c r="D11" s="3">
        <v>65500</v>
      </c>
      <c r="E11" s="7">
        <f t="shared" si="0"/>
        <v>0.95002099236641224</v>
      </c>
      <c r="F11" s="6">
        <v>11</v>
      </c>
      <c r="G11" s="6">
        <v>5</v>
      </c>
      <c r="H11" s="6">
        <f t="shared" si="1"/>
        <v>0.6875</v>
      </c>
      <c r="I11" s="6">
        <f t="shared" si="2"/>
        <v>3.0400671755725193</v>
      </c>
      <c r="J11" s="3">
        <v>2442564</v>
      </c>
      <c r="K11" s="3">
        <f t="shared" si="3"/>
        <v>30155.111111111109</v>
      </c>
      <c r="L11" s="3">
        <v>38362</v>
      </c>
      <c r="M11" s="7">
        <f t="shared" si="4"/>
        <v>0.78606723088241248</v>
      </c>
      <c r="N11" s="6">
        <v>88</v>
      </c>
      <c r="O11" s="6">
        <v>74</v>
      </c>
      <c r="P11" s="6">
        <f t="shared" si="5"/>
        <v>0.54320987654320985</v>
      </c>
      <c r="Q11" s="6">
        <f t="shared" si="6"/>
        <v>1.7208498838236597</v>
      </c>
      <c r="S11">
        <f t="shared" si="7"/>
        <v>0.86804411162441242</v>
      </c>
      <c r="T11">
        <f t="shared" si="8"/>
        <v>0.61535493827160492</v>
      </c>
      <c r="U11">
        <f t="shared" si="9"/>
        <v>2.3804585296980894</v>
      </c>
    </row>
    <row r="12" spans="1:25" x14ac:dyDescent="0.3">
      <c r="A12">
        <v>2013</v>
      </c>
      <c r="B12" s="3">
        <v>458489</v>
      </c>
      <c r="C12" s="3">
        <f t="shared" si="10"/>
        <v>57311.125</v>
      </c>
      <c r="D12" s="3">
        <v>65500</v>
      </c>
      <c r="E12" s="7">
        <f t="shared" si="0"/>
        <v>0.87497900763358782</v>
      </c>
      <c r="F12" s="6">
        <v>8</v>
      </c>
      <c r="G12" s="6">
        <v>8</v>
      </c>
      <c r="H12" s="6">
        <f t="shared" si="1"/>
        <v>0.5</v>
      </c>
      <c r="I12" s="6">
        <f t="shared" si="2"/>
        <v>1.7499580152671756</v>
      </c>
      <c r="J12" s="3">
        <v>2256862</v>
      </c>
      <c r="K12" s="3">
        <f t="shared" si="3"/>
        <v>27862.493827160495</v>
      </c>
      <c r="L12" s="3">
        <v>38362</v>
      </c>
      <c r="M12" s="7">
        <f t="shared" si="4"/>
        <v>0.72630451559252629</v>
      </c>
      <c r="N12" s="6">
        <v>94</v>
      </c>
      <c r="O12" s="6">
        <v>68</v>
      </c>
      <c r="P12" s="6">
        <f t="shared" si="5"/>
        <v>0.58024691358024694</v>
      </c>
      <c r="Q12" s="6">
        <f t="shared" si="6"/>
        <v>1.7303136989116068</v>
      </c>
      <c r="S12">
        <f t="shared" si="7"/>
        <v>0.800641761613057</v>
      </c>
      <c r="T12">
        <f t="shared" si="8"/>
        <v>0.54012345679012341</v>
      </c>
      <c r="U12">
        <f t="shared" si="9"/>
        <v>1.7401358570893912</v>
      </c>
    </row>
    <row r="13" spans="1:25" x14ac:dyDescent="0.3">
      <c r="A13">
        <v>2012</v>
      </c>
      <c r="B13" s="3">
        <v>489135</v>
      </c>
      <c r="C13" s="3">
        <f t="shared" si="10"/>
        <v>61141.875</v>
      </c>
      <c r="D13" s="3">
        <v>65500</v>
      </c>
      <c r="E13" s="7">
        <f t="shared" si="0"/>
        <v>0.93346374045801528</v>
      </c>
      <c r="F13" s="6">
        <v>8</v>
      </c>
      <c r="G13" s="6">
        <v>8</v>
      </c>
      <c r="H13" s="6">
        <f t="shared" si="1"/>
        <v>0.5</v>
      </c>
      <c r="I13" s="6">
        <f t="shared" si="2"/>
        <v>1.8669274809160306</v>
      </c>
      <c r="J13" s="3">
        <v>2091918</v>
      </c>
      <c r="K13" s="3">
        <f t="shared" si="3"/>
        <v>25826.14814814815</v>
      </c>
      <c r="L13" s="3">
        <v>38362</v>
      </c>
      <c r="M13" s="7">
        <f t="shared" si="4"/>
        <v>0.67322215077806558</v>
      </c>
      <c r="N13" s="6">
        <v>79</v>
      </c>
      <c r="O13" s="6">
        <v>83</v>
      </c>
      <c r="P13" s="6">
        <f t="shared" si="5"/>
        <v>0.48765432098765432</v>
      </c>
      <c r="Q13" s="6">
        <f t="shared" si="6"/>
        <v>1.3139998605547785</v>
      </c>
      <c r="S13">
        <f t="shared" si="7"/>
        <v>0.80334294561804043</v>
      </c>
      <c r="T13">
        <f t="shared" si="8"/>
        <v>0.49382716049382713</v>
      </c>
      <c r="U13">
        <f t="shared" si="9"/>
        <v>1.5904636707354045</v>
      </c>
    </row>
    <row r="14" spans="1:25" x14ac:dyDescent="0.3">
      <c r="A14">
        <v>2011</v>
      </c>
      <c r="B14" s="3">
        <v>504279</v>
      </c>
      <c r="C14" s="3">
        <f t="shared" si="10"/>
        <v>63034.875</v>
      </c>
      <c r="D14" s="3">
        <v>65500</v>
      </c>
      <c r="E14" s="7">
        <f t="shared" si="0"/>
        <v>0.96236450381679395</v>
      </c>
      <c r="F14" s="6">
        <v>12</v>
      </c>
      <c r="G14" s="6">
        <v>4</v>
      </c>
      <c r="H14" s="6">
        <f t="shared" si="1"/>
        <v>0.75</v>
      </c>
      <c r="I14" s="6">
        <f t="shared" si="2"/>
        <v>3.8494580152671758</v>
      </c>
      <c r="J14" s="3">
        <v>1940429</v>
      </c>
      <c r="K14" s="3">
        <f t="shared" si="3"/>
        <v>23955.913580246914</v>
      </c>
      <c r="L14" s="3">
        <v>38362</v>
      </c>
      <c r="M14" s="7">
        <f t="shared" si="4"/>
        <v>0.62446988113880697</v>
      </c>
      <c r="N14" s="6">
        <v>72</v>
      </c>
      <c r="O14" s="6">
        <v>90</v>
      </c>
      <c r="P14" s="6">
        <f t="shared" si="5"/>
        <v>0.44444444444444442</v>
      </c>
      <c r="Q14" s="6">
        <f t="shared" si="6"/>
        <v>1.1240457860498525</v>
      </c>
      <c r="S14">
        <f t="shared" si="7"/>
        <v>0.7934171924778004</v>
      </c>
      <c r="T14">
        <f t="shared" si="8"/>
        <v>0.59722222222222221</v>
      </c>
      <c r="U14">
        <f t="shared" si="9"/>
        <v>2.4867519006585139</v>
      </c>
    </row>
    <row r="15" spans="1:25" x14ac:dyDescent="0.3">
      <c r="A15">
        <v>2010</v>
      </c>
      <c r="B15" s="3">
        <v>504669</v>
      </c>
      <c r="C15" s="3">
        <f t="shared" si="10"/>
        <v>63083.625</v>
      </c>
      <c r="D15" s="3">
        <v>65050</v>
      </c>
      <c r="E15" s="7">
        <f t="shared" si="0"/>
        <v>0.96977132974634894</v>
      </c>
      <c r="F15" s="6">
        <v>12</v>
      </c>
      <c r="G15" s="6">
        <v>4</v>
      </c>
      <c r="H15" s="6">
        <f t="shared" si="1"/>
        <v>0.75</v>
      </c>
      <c r="I15" s="6">
        <f t="shared" si="2"/>
        <v>3.8790853189853958</v>
      </c>
      <c r="J15" s="3">
        <v>1613399</v>
      </c>
      <c r="K15" s="3">
        <f t="shared" si="3"/>
        <v>19918.506172839505</v>
      </c>
      <c r="L15" s="3">
        <v>38362</v>
      </c>
      <c r="M15" s="7">
        <f t="shared" si="4"/>
        <v>0.51922491457274134</v>
      </c>
      <c r="N15" s="6">
        <v>57</v>
      </c>
      <c r="O15" s="6">
        <v>105</v>
      </c>
      <c r="P15" s="6">
        <f t="shared" si="5"/>
        <v>0.35185185185185186</v>
      </c>
      <c r="Q15" s="6">
        <f t="shared" si="6"/>
        <v>0.80108986819794381</v>
      </c>
      <c r="S15">
        <f t="shared" si="7"/>
        <v>0.74449812215954514</v>
      </c>
      <c r="T15">
        <f t="shared" si="8"/>
        <v>0.55092592592592593</v>
      </c>
      <c r="U15">
        <f t="shared" si="9"/>
        <v>2.3400875935916696</v>
      </c>
    </row>
    <row r="16" spans="1:25" x14ac:dyDescent="0.3">
      <c r="A16">
        <v>2009</v>
      </c>
      <c r="B16" s="3">
        <v>507882</v>
      </c>
      <c r="C16" s="3">
        <f t="shared" si="10"/>
        <v>63485.25</v>
      </c>
      <c r="D16" s="3">
        <v>65050</v>
      </c>
      <c r="E16" s="7">
        <f t="shared" si="0"/>
        <v>0.975945426594927</v>
      </c>
      <c r="F16" s="6">
        <v>9</v>
      </c>
      <c r="G16" s="6">
        <v>7</v>
      </c>
      <c r="H16" s="6">
        <f t="shared" si="1"/>
        <v>0.5625</v>
      </c>
      <c r="I16" s="6">
        <f t="shared" si="2"/>
        <v>2.2307324036455474</v>
      </c>
      <c r="J16" s="3">
        <v>1577853</v>
      </c>
      <c r="K16" s="3">
        <f t="shared" si="3"/>
        <v>19479.666666666668</v>
      </c>
      <c r="L16" s="3">
        <v>38362</v>
      </c>
      <c r="M16" s="7">
        <f t="shared" si="4"/>
        <v>0.50778548216116648</v>
      </c>
      <c r="N16" s="6">
        <v>62</v>
      </c>
      <c r="O16" s="6">
        <v>99</v>
      </c>
      <c r="P16" s="6">
        <f t="shared" si="5"/>
        <v>0.38509316770186336</v>
      </c>
      <c r="Q16" s="6">
        <f t="shared" si="6"/>
        <v>0.8257925517974527</v>
      </c>
      <c r="S16">
        <f t="shared" si="7"/>
        <v>0.74186545437804674</v>
      </c>
      <c r="T16">
        <f t="shared" si="8"/>
        <v>0.47379658385093171</v>
      </c>
      <c r="U16">
        <f t="shared" si="9"/>
        <v>1.5282624777214999</v>
      </c>
    </row>
    <row r="17" spans="1:21" x14ac:dyDescent="0.3">
      <c r="A17">
        <v>2008</v>
      </c>
      <c r="B17" s="3">
        <v>503125</v>
      </c>
      <c r="C17" s="3">
        <f t="shared" si="10"/>
        <v>62890.625</v>
      </c>
      <c r="D17" s="3">
        <v>65050</v>
      </c>
      <c r="E17" s="7">
        <f t="shared" si="0"/>
        <v>0.96680438124519597</v>
      </c>
      <c r="F17" s="6">
        <v>12</v>
      </c>
      <c r="G17" s="6">
        <v>4</v>
      </c>
      <c r="H17" s="6">
        <f t="shared" si="1"/>
        <v>0.75</v>
      </c>
      <c r="I17" s="6">
        <f t="shared" si="2"/>
        <v>3.8672175249807839</v>
      </c>
      <c r="J17" s="3">
        <v>1609076</v>
      </c>
      <c r="K17" s="3">
        <f t="shared" si="3"/>
        <v>19865.135802469136</v>
      </c>
      <c r="L17" s="3">
        <v>38362</v>
      </c>
      <c r="M17" s="7">
        <f t="shared" si="4"/>
        <v>0.51783368443952704</v>
      </c>
      <c r="N17" s="6">
        <v>67</v>
      </c>
      <c r="O17" s="6">
        <v>95</v>
      </c>
      <c r="P17" s="6">
        <f t="shared" si="5"/>
        <v>0.41358024691358025</v>
      </c>
      <c r="Q17" s="6">
        <f t="shared" si="6"/>
        <v>0.88304270399161466</v>
      </c>
      <c r="S17">
        <f t="shared" si="7"/>
        <v>0.74231903284236145</v>
      </c>
      <c r="T17">
        <f t="shared" si="8"/>
        <v>0.58179012345679015</v>
      </c>
      <c r="U17">
        <f t="shared" si="9"/>
        <v>2.3751301144861992</v>
      </c>
    </row>
    <row r="18" spans="1:21" x14ac:dyDescent="0.3">
      <c r="A18">
        <v>2007</v>
      </c>
      <c r="B18" s="3">
        <v>496675</v>
      </c>
      <c r="C18" s="3">
        <f t="shared" si="10"/>
        <v>62084.375</v>
      </c>
      <c r="D18" s="3">
        <v>65050</v>
      </c>
      <c r="E18" s="7">
        <f t="shared" si="0"/>
        <v>0.95441006917755578</v>
      </c>
      <c r="F18" s="6">
        <v>10</v>
      </c>
      <c r="G18" s="6">
        <v>6</v>
      </c>
      <c r="H18" s="6">
        <f t="shared" si="1"/>
        <v>0.625</v>
      </c>
      <c r="I18" s="6">
        <f t="shared" si="2"/>
        <v>2.5450935178068153</v>
      </c>
      <c r="J18" s="3">
        <v>1749142</v>
      </c>
      <c r="K18" s="3">
        <f t="shared" si="3"/>
        <v>21594.345679012345</v>
      </c>
      <c r="L18" s="3">
        <v>38496</v>
      </c>
      <c r="M18" s="7">
        <f t="shared" si="4"/>
        <v>0.5609503761173199</v>
      </c>
      <c r="N18" s="6">
        <v>68</v>
      </c>
      <c r="O18" s="6">
        <v>94</v>
      </c>
      <c r="P18" s="6">
        <f t="shared" si="5"/>
        <v>0.41975308641975306</v>
      </c>
      <c r="Q18" s="6">
        <f t="shared" si="6"/>
        <v>0.96674426522346613</v>
      </c>
      <c r="S18">
        <f t="shared" si="7"/>
        <v>0.75768022264743784</v>
      </c>
      <c r="T18">
        <f t="shared" si="8"/>
        <v>0.52237654320987659</v>
      </c>
      <c r="U18">
        <f t="shared" si="9"/>
        <v>1.7559188915151407</v>
      </c>
    </row>
    <row r="19" spans="1:21" x14ac:dyDescent="0.3">
      <c r="A19">
        <v>2006</v>
      </c>
      <c r="B19" s="3">
        <v>499461</v>
      </c>
      <c r="C19" s="3">
        <f t="shared" si="10"/>
        <v>62432.625</v>
      </c>
      <c r="D19" s="3">
        <v>64450</v>
      </c>
      <c r="E19" s="7">
        <f t="shared" si="0"/>
        <v>0.96869860356865789</v>
      </c>
      <c r="F19" s="6">
        <v>8</v>
      </c>
      <c r="G19" s="6">
        <v>8</v>
      </c>
      <c r="H19" s="6">
        <f t="shared" si="1"/>
        <v>0.5</v>
      </c>
      <c r="I19" s="6">
        <f t="shared" si="2"/>
        <v>1.9373972071373158</v>
      </c>
      <c r="J19" s="3">
        <v>1861549</v>
      </c>
      <c r="K19" s="3">
        <f t="shared" si="3"/>
        <v>22982.086419753086</v>
      </c>
      <c r="L19" s="3">
        <v>38496</v>
      </c>
      <c r="M19" s="7">
        <f t="shared" si="4"/>
        <v>0.59699933550896422</v>
      </c>
      <c r="N19" s="6">
        <v>67</v>
      </c>
      <c r="O19" s="6">
        <v>95</v>
      </c>
      <c r="P19" s="6">
        <f t="shared" si="5"/>
        <v>0.41358024691358025</v>
      </c>
      <c r="Q19" s="6">
        <f t="shared" si="6"/>
        <v>1.0180409721310759</v>
      </c>
      <c r="S19">
        <f t="shared" si="7"/>
        <v>0.782848969538811</v>
      </c>
      <c r="T19">
        <f t="shared" si="8"/>
        <v>0.45679012345679015</v>
      </c>
      <c r="U19">
        <f t="shared" si="9"/>
        <v>1.4777190896341958</v>
      </c>
    </row>
    <row r="20" spans="1:21" x14ac:dyDescent="0.3">
      <c r="A20">
        <v>2005</v>
      </c>
      <c r="B20" s="3">
        <v>507434</v>
      </c>
      <c r="C20" s="3">
        <f t="shared" si="10"/>
        <v>63429.25</v>
      </c>
      <c r="D20" s="3">
        <v>64450</v>
      </c>
      <c r="E20" s="7">
        <f t="shared" si="0"/>
        <v>0.98416214119472456</v>
      </c>
      <c r="F20" s="6">
        <v>11</v>
      </c>
      <c r="G20" s="6">
        <v>5</v>
      </c>
      <c r="H20" s="6">
        <f t="shared" si="1"/>
        <v>0.6875</v>
      </c>
      <c r="I20" s="6">
        <f t="shared" si="2"/>
        <v>3.1493188518231188</v>
      </c>
      <c r="J20" s="3">
        <v>1817245</v>
      </c>
      <c r="K20" s="3">
        <f t="shared" si="3"/>
        <v>22435.123456790123</v>
      </c>
      <c r="L20" s="3">
        <v>38496</v>
      </c>
      <c r="M20" s="7">
        <f t="shared" si="4"/>
        <v>0.58279102911445668</v>
      </c>
      <c r="N20" s="6">
        <v>67</v>
      </c>
      <c r="O20" s="6">
        <v>95</v>
      </c>
      <c r="P20" s="6">
        <f t="shared" si="5"/>
        <v>0.41358024691358025</v>
      </c>
      <c r="Q20" s="6">
        <f t="shared" si="6"/>
        <v>0.99381207070044209</v>
      </c>
      <c r="S20">
        <f t="shared" si="7"/>
        <v>0.78347658515459062</v>
      </c>
      <c r="T20">
        <f t="shared" si="8"/>
        <v>0.55054012345679015</v>
      </c>
      <c r="U20">
        <f t="shared" si="9"/>
        <v>2.0715654612617804</v>
      </c>
    </row>
    <row r="21" spans="1:21" x14ac:dyDescent="0.3">
      <c r="A21">
        <v>2004</v>
      </c>
      <c r="B21" s="3">
        <v>507385</v>
      </c>
      <c r="C21" s="3">
        <f t="shared" si="10"/>
        <v>63423.125</v>
      </c>
      <c r="D21" s="3">
        <v>64450</v>
      </c>
      <c r="E21" s="7">
        <f t="shared" si="0"/>
        <v>0.98406710628394101</v>
      </c>
      <c r="F21" s="6">
        <v>15</v>
      </c>
      <c r="G21" s="6">
        <v>1</v>
      </c>
      <c r="H21" s="6">
        <f t="shared" si="1"/>
        <v>0.9375</v>
      </c>
      <c r="I21" s="6">
        <f t="shared" si="2"/>
        <v>15.745073700543056</v>
      </c>
      <c r="J21" s="3">
        <v>1580031</v>
      </c>
      <c r="K21" s="3">
        <f t="shared" si="3"/>
        <v>19506.555555555555</v>
      </c>
      <c r="L21" s="3">
        <v>38496</v>
      </c>
      <c r="M21" s="7">
        <f t="shared" si="4"/>
        <v>0.50671642652627691</v>
      </c>
      <c r="N21" s="6">
        <v>72</v>
      </c>
      <c r="O21" s="6">
        <v>89</v>
      </c>
      <c r="P21" s="6">
        <f t="shared" si="5"/>
        <v>0.44720496894409939</v>
      </c>
      <c r="Q21" s="6">
        <f t="shared" si="6"/>
        <v>0.91664432214304015</v>
      </c>
      <c r="S21">
        <f t="shared" si="7"/>
        <v>0.74539176640510896</v>
      </c>
      <c r="T21">
        <f t="shared" si="8"/>
        <v>0.69235248447204967</v>
      </c>
      <c r="U21">
        <f>(Q21+I21)/2</f>
        <v>8.3308590113430476</v>
      </c>
    </row>
    <row r="22" spans="1:21" x14ac:dyDescent="0.3">
      <c r="A22">
        <v>2003</v>
      </c>
      <c r="B22" s="3">
        <v>477584</v>
      </c>
      <c r="C22" s="3">
        <f t="shared" si="10"/>
        <v>59698</v>
      </c>
      <c r="D22" s="3">
        <v>64450</v>
      </c>
      <c r="E22" s="7">
        <f t="shared" si="0"/>
        <v>0.92626842513576413</v>
      </c>
      <c r="F22" s="6">
        <v>6</v>
      </c>
      <c r="G22" s="6">
        <v>10</v>
      </c>
      <c r="H22" s="6">
        <f t="shared" si="1"/>
        <v>0.375</v>
      </c>
      <c r="I22" s="6">
        <f t="shared" si="2"/>
        <v>1.4820294802172227</v>
      </c>
      <c r="J22" s="3">
        <v>1636751</v>
      </c>
      <c r="K22" s="3">
        <f t="shared" si="3"/>
        <v>20206.802469135804</v>
      </c>
      <c r="L22" s="3">
        <v>37898</v>
      </c>
      <c r="M22" s="7">
        <f t="shared" si="4"/>
        <v>0.53318915164746961</v>
      </c>
      <c r="N22" s="6">
        <v>75</v>
      </c>
      <c r="O22" s="6">
        <v>87</v>
      </c>
      <c r="P22" s="6">
        <f t="shared" si="5"/>
        <v>0.46296296296296297</v>
      </c>
      <c r="Q22" s="6">
        <f t="shared" si="6"/>
        <v>0.99283497203321935</v>
      </c>
      <c r="S22">
        <f t="shared" si="7"/>
        <v>0.72972878839161681</v>
      </c>
      <c r="T22">
        <f t="shared" si="8"/>
        <v>0.41898148148148151</v>
      </c>
      <c r="U22">
        <f t="shared" si="9"/>
        <v>1.2374322261252211</v>
      </c>
    </row>
    <row r="23" spans="1:21" x14ac:dyDescent="0.3">
      <c r="A23">
        <v>2002</v>
      </c>
      <c r="B23" s="3">
        <v>490274</v>
      </c>
      <c r="C23" s="3">
        <f t="shared" si="10"/>
        <v>61284.25</v>
      </c>
      <c r="D23" s="3">
        <v>64450</v>
      </c>
      <c r="E23" s="7">
        <f t="shared" si="0"/>
        <v>0.95088052754072927</v>
      </c>
      <c r="F23" s="6">
        <v>10</v>
      </c>
      <c r="G23" s="6">
        <v>5</v>
      </c>
      <c r="H23" s="6">
        <f t="shared" si="1"/>
        <v>0.66666666666666663</v>
      </c>
      <c r="I23" s="6">
        <f t="shared" si="2"/>
        <v>2.8526415826221876</v>
      </c>
      <c r="J23" s="3">
        <v>1784988</v>
      </c>
      <c r="K23" s="3">
        <f t="shared" si="3"/>
        <v>22036.888888888891</v>
      </c>
      <c r="L23" s="3">
        <v>37898</v>
      </c>
      <c r="M23" s="7">
        <f t="shared" si="4"/>
        <v>0.58147894054802074</v>
      </c>
      <c r="N23" s="6">
        <v>72</v>
      </c>
      <c r="O23" s="6">
        <v>89</v>
      </c>
      <c r="P23" s="6">
        <f t="shared" si="5"/>
        <v>0.44720496894409939</v>
      </c>
      <c r="Q23" s="6">
        <f t="shared" si="6"/>
        <v>1.0518888699801272</v>
      </c>
      <c r="S23">
        <f t="shared" si="7"/>
        <v>0.766179734044375</v>
      </c>
      <c r="T23">
        <f t="shared" si="8"/>
        <v>0.55693581780538304</v>
      </c>
      <c r="U23">
        <f t="shared" si="9"/>
        <v>1.9522652263011575</v>
      </c>
    </row>
    <row r="24" spans="1:21" x14ac:dyDescent="0.3">
      <c r="A24">
        <v>2001</v>
      </c>
      <c r="B24" s="3">
        <v>499191</v>
      </c>
      <c r="C24" s="3">
        <f t="shared" si="10"/>
        <v>62398.875</v>
      </c>
      <c r="D24" s="3">
        <v>64450</v>
      </c>
      <c r="E24" s="7">
        <f t="shared" si="0"/>
        <v>0.96817494181536079</v>
      </c>
      <c r="F24" s="6">
        <v>13</v>
      </c>
      <c r="G24" s="6">
        <v>3</v>
      </c>
      <c r="H24" s="6">
        <f t="shared" si="1"/>
        <v>0.8125</v>
      </c>
      <c r="I24" s="6">
        <f t="shared" si="2"/>
        <v>5.1635996896819236</v>
      </c>
      <c r="J24" s="3">
        <v>2464870</v>
      </c>
      <c r="K24" s="3">
        <f t="shared" si="3"/>
        <v>30430.493827160495</v>
      </c>
      <c r="L24" s="3">
        <v>37898</v>
      </c>
      <c r="M24" s="7">
        <f t="shared" si="4"/>
        <v>0.80295777685261738</v>
      </c>
      <c r="N24" s="6">
        <v>62</v>
      </c>
      <c r="O24" s="6">
        <v>100</v>
      </c>
      <c r="P24" s="6">
        <f t="shared" si="5"/>
        <v>0.38271604938271603</v>
      </c>
      <c r="Q24" s="6">
        <f t="shared" si="6"/>
        <v>1.3007915985012402</v>
      </c>
      <c r="S24">
        <f t="shared" si="7"/>
        <v>0.88556635933398908</v>
      </c>
      <c r="T24">
        <f t="shared" si="8"/>
        <v>0.59760802469135799</v>
      </c>
      <c r="U24">
        <f t="shared" si="9"/>
        <v>3.2321956440915818</v>
      </c>
    </row>
    <row r="25" spans="1:21" x14ac:dyDescent="0.3">
      <c r="A25">
        <v>2000</v>
      </c>
      <c r="B25" s="3">
        <v>440426</v>
      </c>
      <c r="C25" s="3">
        <f t="shared" si="10"/>
        <v>55053.25</v>
      </c>
      <c r="D25" s="3">
        <v>59000</v>
      </c>
      <c r="E25" s="7">
        <f t="shared" si="0"/>
        <v>0.93310593220338978</v>
      </c>
      <c r="F25" s="6">
        <v>9</v>
      </c>
      <c r="G25" s="6">
        <v>7</v>
      </c>
      <c r="H25" s="6">
        <f t="shared" si="1"/>
        <v>0.5625</v>
      </c>
      <c r="I25" s="6">
        <f t="shared" si="2"/>
        <v>2.1328135593220336</v>
      </c>
      <c r="J25" s="3">
        <v>1748908</v>
      </c>
      <c r="K25" s="3">
        <f t="shared" si="3"/>
        <v>21591.456790123455</v>
      </c>
      <c r="L25" s="3">
        <v>47952</v>
      </c>
      <c r="M25" s="7">
        <f t="shared" si="4"/>
        <v>0.45027228874965497</v>
      </c>
      <c r="N25" s="6">
        <v>69</v>
      </c>
      <c r="O25" s="6">
        <v>93</v>
      </c>
      <c r="P25" s="6">
        <f t="shared" si="5"/>
        <v>0.42592592592592593</v>
      </c>
      <c r="Q25" s="6">
        <f t="shared" si="6"/>
        <v>0.78434527717681835</v>
      </c>
      <c r="S25">
        <f t="shared" si="7"/>
        <v>0.69168911047652237</v>
      </c>
      <c r="T25">
        <f t="shared" si="8"/>
        <v>0.49421296296296297</v>
      </c>
      <c r="U25">
        <f t="shared" si="9"/>
        <v>1.4585794182494261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BEDB-2BCB-4B1F-89CD-5EF9710D6163}">
  <dimension ref="A1:C21"/>
  <sheetViews>
    <sheetView workbookViewId="0">
      <selection activeCell="F10" sqref="F10"/>
    </sheetView>
  </sheetViews>
  <sheetFormatPr defaultRowHeight="14.4" x14ac:dyDescent="0.3"/>
  <cols>
    <col min="2" max="2" width="17.21875" bestFit="1" customWidth="1"/>
    <col min="3" max="3" width="23.44140625" bestFit="1" customWidth="1"/>
  </cols>
  <sheetData>
    <row r="1" spans="1:3" x14ac:dyDescent="0.3">
      <c r="A1" t="s">
        <v>0</v>
      </c>
      <c r="B1" t="s">
        <v>595</v>
      </c>
      <c r="C1" t="s">
        <v>594</v>
      </c>
    </row>
    <row r="2" spans="1:3" x14ac:dyDescent="0.3">
      <c r="A2" t="s">
        <v>5</v>
      </c>
      <c r="B2" s="8">
        <v>0.65611519344565916</v>
      </c>
      <c r="C2" s="8">
        <v>0.95657832129636045</v>
      </c>
    </row>
    <row r="3" spans="1:3" x14ac:dyDescent="0.3">
      <c r="A3" t="s">
        <v>6</v>
      </c>
      <c r="B3" s="8">
        <v>0.59064940572176783</v>
      </c>
      <c r="C3" s="8">
        <v>0.83738396803738258</v>
      </c>
    </row>
    <row r="4" spans="1:3" x14ac:dyDescent="0.3">
      <c r="A4" t="s">
        <v>474</v>
      </c>
      <c r="B4" s="8">
        <v>0.55482751840701239</v>
      </c>
      <c r="C4" s="8">
        <v>0.94612894651852519</v>
      </c>
    </row>
    <row r="5" spans="1:3" x14ac:dyDescent="0.3">
      <c r="A5" t="s">
        <v>9</v>
      </c>
      <c r="B5" s="8">
        <v>0.57603572161767691</v>
      </c>
      <c r="C5" s="8">
        <v>0.8410298726471811</v>
      </c>
    </row>
    <row r="6" spans="1:3" x14ac:dyDescent="0.3">
      <c r="A6" t="s">
        <v>14</v>
      </c>
      <c r="B6" s="8">
        <v>0.53870278972583929</v>
      </c>
      <c r="C6" s="8">
        <v>0.87626354995394784</v>
      </c>
    </row>
    <row r="7" spans="1:3" x14ac:dyDescent="0.3">
      <c r="A7" t="s">
        <v>11</v>
      </c>
      <c r="B7" s="8">
        <v>0.56173138667932554</v>
      </c>
      <c r="C7" s="8">
        <v>0.836761061206444</v>
      </c>
    </row>
    <row r="8" spans="1:3" x14ac:dyDescent="0.3">
      <c r="A8" t="s">
        <v>16</v>
      </c>
      <c r="B8" s="8">
        <v>0.58152852049910875</v>
      </c>
      <c r="C8" s="8">
        <v>0.80016138892397271</v>
      </c>
    </row>
    <row r="9" spans="1:3" x14ac:dyDescent="0.3">
      <c r="A9" t="s">
        <v>20</v>
      </c>
      <c r="B9" s="8">
        <v>0.59030683437919151</v>
      </c>
      <c r="C9" s="8">
        <v>0.76442522884191433</v>
      </c>
    </row>
    <row r="10" spans="1:3" x14ac:dyDescent="0.3">
      <c r="A10" t="s">
        <v>1</v>
      </c>
      <c r="B10" s="8">
        <v>0.48031312814488308</v>
      </c>
      <c r="C10" s="8">
        <v>0.8709046523921482</v>
      </c>
    </row>
    <row r="11" spans="1:3" x14ac:dyDescent="0.3">
      <c r="A11" t="s">
        <v>2</v>
      </c>
      <c r="B11" s="8">
        <v>0.58592009581200977</v>
      </c>
      <c r="C11" s="8">
        <v>0.7438481897156195</v>
      </c>
    </row>
    <row r="12" spans="1:3" x14ac:dyDescent="0.3">
      <c r="A12" t="s">
        <v>4</v>
      </c>
      <c r="B12" s="8">
        <v>0.47062595123351314</v>
      </c>
      <c r="C12" s="8">
        <v>0.83997646659637359</v>
      </c>
    </row>
    <row r="13" spans="1:3" x14ac:dyDescent="0.3">
      <c r="A13" t="s">
        <v>15</v>
      </c>
      <c r="B13" s="8">
        <v>0.54300064522849323</v>
      </c>
      <c r="C13" s="8">
        <v>0.81405223961335826</v>
      </c>
    </row>
    <row r="14" spans="1:3" x14ac:dyDescent="0.3">
      <c r="A14" t="s">
        <v>8</v>
      </c>
      <c r="B14" s="8">
        <v>0.54932428709688452</v>
      </c>
      <c r="C14" s="8">
        <v>0.78738732516455656</v>
      </c>
    </row>
    <row r="15" spans="1:3" x14ac:dyDescent="0.3">
      <c r="A15" t="s">
        <v>10</v>
      </c>
      <c r="B15" s="8">
        <v>0.52925209272882079</v>
      </c>
      <c r="C15" s="8">
        <v>0.81694530104085528</v>
      </c>
    </row>
    <row r="16" spans="1:3" x14ac:dyDescent="0.3">
      <c r="A16" t="s">
        <v>19</v>
      </c>
      <c r="B16" s="8">
        <v>0.49157397025183885</v>
      </c>
      <c r="C16" s="8">
        <v>0.83125293678805079</v>
      </c>
    </row>
    <row r="17" spans="1:3" x14ac:dyDescent="0.3">
      <c r="A17" t="s">
        <v>3</v>
      </c>
      <c r="B17" s="8">
        <v>0.47062595123351314</v>
      </c>
      <c r="C17" s="8">
        <v>0.83350607097757601</v>
      </c>
    </row>
    <row r="18" spans="1:3" x14ac:dyDescent="0.3">
      <c r="A18" t="s">
        <v>13</v>
      </c>
      <c r="B18" s="8">
        <v>0.54564307873941853</v>
      </c>
      <c r="C18" s="8">
        <v>0.73346418333536645</v>
      </c>
    </row>
    <row r="19" spans="1:3" x14ac:dyDescent="0.3">
      <c r="A19" t="s">
        <v>12</v>
      </c>
      <c r="B19" s="8">
        <v>0.46803792222091317</v>
      </c>
      <c r="C19" s="8">
        <v>0.81728146681494307</v>
      </c>
    </row>
    <row r="20" spans="1:3" x14ac:dyDescent="0.3">
      <c r="A20" t="s">
        <v>17</v>
      </c>
      <c r="B20" s="8">
        <v>0.52004329886781364</v>
      </c>
      <c r="C20" s="8">
        <v>0.78691565132371732</v>
      </c>
    </row>
    <row r="21" spans="1:3" x14ac:dyDescent="0.3">
      <c r="A21" t="s">
        <v>18</v>
      </c>
      <c r="B21" s="8">
        <v>0.5249926914572618</v>
      </c>
      <c r="C21" s="8">
        <v>0.70972643551296566</v>
      </c>
    </row>
  </sheetData>
  <autoFilter ref="A1:D21" xr:uid="{E814BEDB-2BCB-4B1F-89CD-5EF9710D6163}">
    <sortState xmlns:xlrd2="http://schemas.microsoft.com/office/spreadsheetml/2017/richdata2" ref="A2:D21">
      <sortCondition ref="D1:D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9ABD-9133-4871-88CE-7A2E3AF405CF}">
  <dimension ref="A1:B21"/>
  <sheetViews>
    <sheetView workbookViewId="0">
      <selection activeCell="B1" sqref="B1"/>
    </sheetView>
  </sheetViews>
  <sheetFormatPr defaultRowHeight="14.4" x14ac:dyDescent="0.3"/>
  <cols>
    <col min="1" max="1" width="14.44140625" bestFit="1" customWidth="1"/>
    <col min="2" max="2" width="19.44140625" bestFit="1" customWidth="1"/>
  </cols>
  <sheetData>
    <row r="1" spans="1:2" x14ac:dyDescent="0.3">
      <c r="A1" t="s">
        <v>0</v>
      </c>
      <c r="B1" t="s">
        <v>595</v>
      </c>
    </row>
    <row r="2" spans="1:2" x14ac:dyDescent="0.3">
      <c r="A2" t="s">
        <v>5</v>
      </c>
      <c r="B2">
        <v>0.65611519344565916</v>
      </c>
    </row>
    <row r="3" spans="1:2" x14ac:dyDescent="0.3">
      <c r="A3" t="s">
        <v>6</v>
      </c>
      <c r="B3">
        <v>0.59064940572176783</v>
      </c>
    </row>
    <row r="4" spans="1:2" x14ac:dyDescent="0.3">
      <c r="A4" t="s">
        <v>20</v>
      </c>
      <c r="B4">
        <v>0.59030683437919151</v>
      </c>
    </row>
    <row r="5" spans="1:2" x14ac:dyDescent="0.3">
      <c r="A5" t="s">
        <v>2</v>
      </c>
      <c r="B5">
        <v>0.58592009581200977</v>
      </c>
    </row>
    <row r="6" spans="1:2" x14ac:dyDescent="0.3">
      <c r="A6" t="s">
        <v>16</v>
      </c>
      <c r="B6">
        <v>0.58152852049910875</v>
      </c>
    </row>
    <row r="7" spans="1:2" x14ac:dyDescent="0.3">
      <c r="A7" t="s">
        <v>9</v>
      </c>
      <c r="B7">
        <v>0.57603572161767691</v>
      </c>
    </row>
    <row r="8" spans="1:2" x14ac:dyDescent="0.3">
      <c r="A8" t="s">
        <v>11</v>
      </c>
      <c r="B8">
        <v>0.56173138667932554</v>
      </c>
    </row>
    <row r="9" spans="1:2" x14ac:dyDescent="0.3">
      <c r="A9" t="s">
        <v>474</v>
      </c>
      <c r="B9">
        <v>0.55482751840701239</v>
      </c>
    </row>
    <row r="10" spans="1:2" x14ac:dyDescent="0.3">
      <c r="A10" t="s">
        <v>8</v>
      </c>
      <c r="B10">
        <v>0.54932428709688452</v>
      </c>
    </row>
    <row r="11" spans="1:2" x14ac:dyDescent="0.3">
      <c r="A11" t="s">
        <v>13</v>
      </c>
      <c r="B11">
        <v>0.54564307873941853</v>
      </c>
    </row>
    <row r="12" spans="1:2" x14ac:dyDescent="0.3">
      <c r="A12" t="s">
        <v>15</v>
      </c>
      <c r="B12">
        <v>0.54300064522849323</v>
      </c>
    </row>
    <row r="13" spans="1:2" x14ac:dyDescent="0.3">
      <c r="A13" t="s">
        <v>14</v>
      </c>
      <c r="B13">
        <v>0.53870278972583929</v>
      </c>
    </row>
    <row r="14" spans="1:2" x14ac:dyDescent="0.3">
      <c r="A14" t="s">
        <v>10</v>
      </c>
      <c r="B14">
        <v>0.52925209272882079</v>
      </c>
    </row>
    <row r="15" spans="1:2" x14ac:dyDescent="0.3">
      <c r="A15" t="s">
        <v>18</v>
      </c>
      <c r="B15">
        <v>0.5249926914572618</v>
      </c>
    </row>
    <row r="16" spans="1:2" x14ac:dyDescent="0.3">
      <c r="A16" t="s">
        <v>17</v>
      </c>
      <c r="B16">
        <v>0.52004329886781364</v>
      </c>
    </row>
    <row r="17" spans="1:2" x14ac:dyDescent="0.3">
      <c r="A17" t="s">
        <v>19</v>
      </c>
      <c r="B17">
        <v>0.49157397025183885</v>
      </c>
    </row>
    <row r="18" spans="1:2" x14ac:dyDescent="0.3">
      <c r="A18" t="s">
        <v>1</v>
      </c>
      <c r="B18">
        <v>0.48031312814488308</v>
      </c>
    </row>
    <row r="19" spans="1:2" x14ac:dyDescent="0.3">
      <c r="A19" t="s">
        <v>4</v>
      </c>
      <c r="B19">
        <v>0.47062595123351314</v>
      </c>
    </row>
    <row r="20" spans="1:2" x14ac:dyDescent="0.3">
      <c r="A20" t="s">
        <v>3</v>
      </c>
      <c r="B20">
        <v>0.47062595123351314</v>
      </c>
    </row>
    <row r="21" spans="1:2" x14ac:dyDescent="0.3">
      <c r="A21" t="s">
        <v>12</v>
      </c>
      <c r="B21">
        <v>0.46803792222091317</v>
      </c>
    </row>
  </sheetData>
  <autoFilter ref="A1:B21" xr:uid="{49B49ABD-9133-4871-88CE-7A2E3AF405CF}">
    <sortState xmlns:xlrd2="http://schemas.microsoft.com/office/spreadsheetml/2017/richdata2" ref="A2:B21">
      <sortCondition descending="1"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DE43-02BD-4948-A15F-467E40A99E1A}">
  <dimension ref="A1:B21"/>
  <sheetViews>
    <sheetView workbookViewId="0">
      <selection activeCell="B1" sqref="B1"/>
    </sheetView>
  </sheetViews>
  <sheetFormatPr defaultRowHeight="14.4" x14ac:dyDescent="0.3"/>
  <cols>
    <col min="2" max="2" width="25.6640625" bestFit="1" customWidth="1"/>
  </cols>
  <sheetData>
    <row r="1" spans="1:2" x14ac:dyDescent="0.3">
      <c r="A1" t="s">
        <v>0</v>
      </c>
      <c r="B1" t="s">
        <v>594</v>
      </c>
    </row>
    <row r="2" spans="1:2" x14ac:dyDescent="0.3">
      <c r="A2" t="s">
        <v>5</v>
      </c>
      <c r="B2" s="8">
        <v>0.95657832129636045</v>
      </c>
    </row>
    <row r="3" spans="1:2" x14ac:dyDescent="0.3">
      <c r="A3" t="s">
        <v>474</v>
      </c>
      <c r="B3" s="8">
        <v>0.94612894651852519</v>
      </c>
    </row>
    <row r="4" spans="1:2" x14ac:dyDescent="0.3">
      <c r="A4" t="s">
        <v>14</v>
      </c>
      <c r="B4" s="8">
        <v>0.87626354995394784</v>
      </c>
    </row>
    <row r="5" spans="1:2" x14ac:dyDescent="0.3">
      <c r="A5" t="s">
        <v>1</v>
      </c>
      <c r="B5" s="8">
        <v>0.8709046523921482</v>
      </c>
    </row>
    <row r="6" spans="1:2" x14ac:dyDescent="0.3">
      <c r="A6" t="s">
        <v>9</v>
      </c>
      <c r="B6" s="8">
        <v>0.8410298726471811</v>
      </c>
    </row>
    <row r="7" spans="1:2" x14ac:dyDescent="0.3">
      <c r="A7" t="s">
        <v>4</v>
      </c>
      <c r="B7" s="8">
        <v>0.83997646659637359</v>
      </c>
    </row>
    <row r="8" spans="1:2" x14ac:dyDescent="0.3">
      <c r="A8" t="s">
        <v>6</v>
      </c>
      <c r="B8" s="8">
        <v>0.83738396803738258</v>
      </c>
    </row>
    <row r="9" spans="1:2" x14ac:dyDescent="0.3">
      <c r="A9" t="s">
        <v>11</v>
      </c>
      <c r="B9" s="8">
        <v>0.836761061206444</v>
      </c>
    </row>
    <row r="10" spans="1:2" x14ac:dyDescent="0.3">
      <c r="A10" t="s">
        <v>3</v>
      </c>
      <c r="B10" s="8">
        <v>0.83350607097757601</v>
      </c>
    </row>
    <row r="11" spans="1:2" x14ac:dyDescent="0.3">
      <c r="A11" t="s">
        <v>19</v>
      </c>
      <c r="B11" s="8">
        <v>0.83125293678805079</v>
      </c>
    </row>
    <row r="12" spans="1:2" x14ac:dyDescent="0.3">
      <c r="A12" t="s">
        <v>12</v>
      </c>
      <c r="B12" s="8">
        <v>0.81728146681494307</v>
      </c>
    </row>
    <row r="13" spans="1:2" x14ac:dyDescent="0.3">
      <c r="A13" t="s">
        <v>10</v>
      </c>
      <c r="B13" s="8">
        <v>0.81694530104085528</v>
      </c>
    </row>
    <row r="14" spans="1:2" x14ac:dyDescent="0.3">
      <c r="A14" t="s">
        <v>15</v>
      </c>
      <c r="B14" s="8">
        <v>0.81405223961335826</v>
      </c>
    </row>
    <row r="15" spans="1:2" x14ac:dyDescent="0.3">
      <c r="A15" t="s">
        <v>16</v>
      </c>
      <c r="B15" s="8">
        <v>0.80016138892397271</v>
      </c>
    </row>
    <row r="16" spans="1:2" x14ac:dyDescent="0.3">
      <c r="A16" t="s">
        <v>8</v>
      </c>
      <c r="B16" s="8">
        <v>0.78738732516455656</v>
      </c>
    </row>
    <row r="17" spans="1:2" x14ac:dyDescent="0.3">
      <c r="A17" t="s">
        <v>17</v>
      </c>
      <c r="B17" s="8">
        <v>0.78691565132371732</v>
      </c>
    </row>
    <row r="18" spans="1:2" x14ac:dyDescent="0.3">
      <c r="A18" t="s">
        <v>20</v>
      </c>
      <c r="B18" s="8">
        <v>0.76442522884191433</v>
      </c>
    </row>
    <row r="19" spans="1:2" x14ac:dyDescent="0.3">
      <c r="A19" t="s">
        <v>2</v>
      </c>
      <c r="B19" s="8">
        <v>0.7438481897156195</v>
      </c>
    </row>
    <row r="20" spans="1:2" x14ac:dyDescent="0.3">
      <c r="A20" t="s">
        <v>13</v>
      </c>
      <c r="B20" s="8">
        <v>0.73346418333536645</v>
      </c>
    </row>
    <row r="21" spans="1:2" x14ac:dyDescent="0.3">
      <c r="A21" t="s">
        <v>18</v>
      </c>
      <c r="B21" s="8">
        <v>0.70972643551296566</v>
      </c>
    </row>
  </sheetData>
  <autoFilter ref="A1:B21" xr:uid="{7F70DE43-02BD-4948-A15F-467E40A99E1A}">
    <sortState xmlns:xlrd2="http://schemas.microsoft.com/office/spreadsheetml/2017/richdata2" ref="A2:B21">
      <sortCondition descending="1" ref="B1:B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3484-7036-4DEC-AB3D-C682768768BA}">
  <dimension ref="A1:C481"/>
  <sheetViews>
    <sheetView workbookViewId="0">
      <selection activeCell="J28" sqref="J28"/>
    </sheetView>
  </sheetViews>
  <sheetFormatPr defaultRowHeight="14.4" x14ac:dyDescent="0.3"/>
  <cols>
    <col min="1" max="1" width="14.44140625" bestFit="1" customWidth="1"/>
  </cols>
  <sheetData>
    <row r="1" spans="1:3" x14ac:dyDescent="0.3">
      <c r="A1" t="s">
        <v>0</v>
      </c>
      <c r="B1" t="s">
        <v>98</v>
      </c>
      <c r="C1" t="s">
        <v>398</v>
      </c>
    </row>
    <row r="2" spans="1:3" x14ac:dyDescent="0.3">
      <c r="A2" t="s">
        <v>1</v>
      </c>
      <c r="B2">
        <v>2023</v>
      </c>
      <c r="C2">
        <v>1.7391048976667658</v>
      </c>
    </row>
    <row r="3" spans="1:3" x14ac:dyDescent="0.3">
      <c r="A3" t="s">
        <v>1</v>
      </c>
      <c r="B3">
        <v>2022</v>
      </c>
      <c r="C3">
        <v>2.0621965212962277</v>
      </c>
    </row>
    <row r="4" spans="1:3" x14ac:dyDescent="0.3">
      <c r="A4" t="s">
        <v>1</v>
      </c>
      <c r="B4">
        <v>2021</v>
      </c>
      <c r="C4">
        <v>1.3639609193282896</v>
      </c>
    </row>
    <row r="5" spans="1:3" x14ac:dyDescent="0.3">
      <c r="A5" t="s">
        <v>1</v>
      </c>
      <c r="B5">
        <v>2020</v>
      </c>
      <c r="C5" t="s">
        <v>44</v>
      </c>
    </row>
    <row r="6" spans="1:3" x14ac:dyDescent="0.3">
      <c r="A6" t="s">
        <v>1</v>
      </c>
      <c r="B6">
        <v>2019</v>
      </c>
      <c r="C6" t="s">
        <v>44</v>
      </c>
    </row>
    <row r="7" spans="1:3" x14ac:dyDescent="0.3">
      <c r="A7" t="s">
        <v>1</v>
      </c>
      <c r="B7">
        <v>2018</v>
      </c>
      <c r="C7">
        <v>1.5296368447899662</v>
      </c>
    </row>
    <row r="8" spans="1:3" x14ac:dyDescent="0.3">
      <c r="A8" t="s">
        <v>1</v>
      </c>
      <c r="B8">
        <v>2017</v>
      </c>
      <c r="C8">
        <v>1.4130588779970152</v>
      </c>
    </row>
    <row r="9" spans="1:3" x14ac:dyDescent="0.3">
      <c r="A9" t="s">
        <v>1</v>
      </c>
      <c r="B9">
        <v>2016</v>
      </c>
      <c r="C9">
        <v>1.7586708856254349</v>
      </c>
    </row>
    <row r="10" spans="1:3" x14ac:dyDescent="0.3">
      <c r="A10" t="s">
        <v>1</v>
      </c>
      <c r="B10">
        <v>2015</v>
      </c>
      <c r="C10">
        <v>1.7106171259691469</v>
      </c>
    </row>
    <row r="11" spans="1:3" x14ac:dyDescent="0.3">
      <c r="A11" t="s">
        <v>1</v>
      </c>
      <c r="B11">
        <v>2014</v>
      </c>
      <c r="C11">
        <v>1.4731595005214657</v>
      </c>
    </row>
    <row r="12" spans="1:3" x14ac:dyDescent="0.3">
      <c r="A12" t="s">
        <v>1</v>
      </c>
      <c r="B12">
        <v>2013</v>
      </c>
      <c r="C12">
        <v>1.7276754857701253</v>
      </c>
    </row>
    <row r="13" spans="1:3" x14ac:dyDescent="0.3">
      <c r="A13" t="s">
        <v>1</v>
      </c>
      <c r="B13">
        <v>2012</v>
      </c>
      <c r="C13">
        <v>2.0507584538351011</v>
      </c>
    </row>
    <row r="14" spans="1:3" x14ac:dyDescent="0.3">
      <c r="A14" t="s">
        <v>1</v>
      </c>
      <c r="B14">
        <v>2011</v>
      </c>
      <c r="C14">
        <v>1.7239337069416392</v>
      </c>
    </row>
    <row r="15" spans="1:3" x14ac:dyDescent="0.3">
      <c r="A15" t="s">
        <v>1</v>
      </c>
      <c r="B15">
        <v>2010</v>
      </c>
      <c r="C15">
        <v>2.0704222640644683</v>
      </c>
    </row>
    <row r="16" spans="1:3" x14ac:dyDescent="0.3">
      <c r="A16" t="s">
        <v>1</v>
      </c>
      <c r="B16">
        <v>2009</v>
      </c>
      <c r="C16">
        <v>1.7666784866510639</v>
      </c>
    </row>
    <row r="17" spans="1:3" x14ac:dyDescent="0.3">
      <c r="A17" t="s">
        <v>1</v>
      </c>
      <c r="B17">
        <v>2008</v>
      </c>
      <c r="C17">
        <v>2.1863939991964756</v>
      </c>
    </row>
    <row r="18" spans="1:3" x14ac:dyDescent="0.3">
      <c r="A18" t="s">
        <v>1</v>
      </c>
      <c r="B18">
        <v>2007</v>
      </c>
      <c r="C18">
        <v>1.7744209833023736</v>
      </c>
    </row>
    <row r="19" spans="1:3" x14ac:dyDescent="0.3">
      <c r="A19" t="s">
        <v>1</v>
      </c>
      <c r="B19">
        <v>2006</v>
      </c>
      <c r="C19">
        <v>1.9943256118518813</v>
      </c>
    </row>
    <row r="20" spans="1:3" x14ac:dyDescent="0.3">
      <c r="A20" t="s">
        <v>1</v>
      </c>
      <c r="B20">
        <v>2005</v>
      </c>
      <c r="C20">
        <v>1.8780771813020536</v>
      </c>
    </row>
    <row r="21" spans="1:3" x14ac:dyDescent="0.3">
      <c r="A21" t="s">
        <v>1</v>
      </c>
      <c r="B21">
        <v>2004</v>
      </c>
      <c r="C21">
        <v>1.7362204769065264</v>
      </c>
    </row>
    <row r="22" spans="1:3" x14ac:dyDescent="0.3">
      <c r="A22" t="s">
        <v>1</v>
      </c>
      <c r="B22">
        <v>2003</v>
      </c>
      <c r="C22">
        <v>1.5381819393929714</v>
      </c>
    </row>
    <row r="23" spans="1:3" x14ac:dyDescent="0.3">
      <c r="A23" t="s">
        <v>1</v>
      </c>
      <c r="B23">
        <v>2002</v>
      </c>
      <c r="C23">
        <v>1.9516028627334248</v>
      </c>
    </row>
    <row r="24" spans="1:3" x14ac:dyDescent="0.3">
      <c r="A24" t="s">
        <v>1</v>
      </c>
      <c r="B24">
        <v>2001</v>
      </c>
      <c r="C24">
        <v>1.7923609046952287</v>
      </c>
    </row>
    <row r="25" spans="1:3" x14ac:dyDescent="0.3">
      <c r="A25" t="s">
        <v>1</v>
      </c>
      <c r="B25">
        <v>2000</v>
      </c>
      <c r="C25">
        <v>2.0827876699688441</v>
      </c>
    </row>
    <row r="26" spans="1:3" x14ac:dyDescent="0.3">
      <c r="A26" t="s">
        <v>2</v>
      </c>
      <c r="B26">
        <v>2023</v>
      </c>
      <c r="C26">
        <v>2.2095578327236596</v>
      </c>
    </row>
    <row r="27" spans="1:3" x14ac:dyDescent="0.3">
      <c r="A27" t="s">
        <v>2</v>
      </c>
      <c r="B27">
        <v>2022</v>
      </c>
      <c r="C27">
        <v>1.8846591326802127</v>
      </c>
    </row>
    <row r="28" spans="1:3" x14ac:dyDescent="0.3">
      <c r="A28" t="s">
        <v>2</v>
      </c>
      <c r="B28">
        <v>2021</v>
      </c>
      <c r="C28">
        <v>1.8985132756867398</v>
      </c>
    </row>
    <row r="29" spans="1:3" x14ac:dyDescent="0.3">
      <c r="A29" t="s">
        <v>2</v>
      </c>
      <c r="B29">
        <v>2020</v>
      </c>
      <c r="C29" t="s">
        <v>44</v>
      </c>
    </row>
    <row r="30" spans="1:3" x14ac:dyDescent="0.3">
      <c r="A30" t="s">
        <v>2</v>
      </c>
      <c r="B30">
        <v>2019</v>
      </c>
      <c r="C30" t="s">
        <v>44</v>
      </c>
    </row>
    <row r="31" spans="1:3" x14ac:dyDescent="0.3">
      <c r="A31" t="s">
        <v>2</v>
      </c>
      <c r="B31">
        <v>2018</v>
      </c>
      <c r="C31">
        <v>2.5122068758401701</v>
      </c>
    </row>
    <row r="32" spans="1:3" x14ac:dyDescent="0.3">
      <c r="A32" t="s">
        <v>2</v>
      </c>
      <c r="B32">
        <v>2017</v>
      </c>
      <c r="C32">
        <v>1.933133261701758</v>
      </c>
    </row>
    <row r="33" spans="1:3" x14ac:dyDescent="0.3">
      <c r="A33" t="s">
        <v>2</v>
      </c>
      <c r="B33">
        <v>2016</v>
      </c>
      <c r="C33">
        <v>1.7309919074797726</v>
      </c>
    </row>
    <row r="34" spans="1:3" x14ac:dyDescent="0.3">
      <c r="A34" t="s">
        <v>2</v>
      </c>
      <c r="B34">
        <v>2015</v>
      </c>
      <c r="C34">
        <v>1.9310421995435967</v>
      </c>
    </row>
    <row r="35" spans="1:3" x14ac:dyDescent="0.3">
      <c r="A35" t="s">
        <v>2</v>
      </c>
      <c r="B35">
        <v>2014</v>
      </c>
      <c r="C35">
        <v>2.150607954827608</v>
      </c>
    </row>
    <row r="36" spans="1:3" x14ac:dyDescent="0.3">
      <c r="A36" t="s">
        <v>2</v>
      </c>
      <c r="B36">
        <v>2013</v>
      </c>
      <c r="C36">
        <v>2.0662070440138183</v>
      </c>
    </row>
    <row r="37" spans="1:3" x14ac:dyDescent="0.3">
      <c r="A37" t="s">
        <v>2</v>
      </c>
      <c r="B37">
        <v>2012</v>
      </c>
      <c r="C37">
        <v>2.1930913488761181</v>
      </c>
    </row>
    <row r="38" spans="1:3" x14ac:dyDescent="0.3">
      <c r="A38" t="s">
        <v>2</v>
      </c>
      <c r="B38">
        <v>2011</v>
      </c>
      <c r="C38">
        <v>1.8321070780381783</v>
      </c>
    </row>
    <row r="39" spans="1:3" x14ac:dyDescent="0.3">
      <c r="A39" t="s">
        <v>2</v>
      </c>
      <c r="B39">
        <v>2010</v>
      </c>
      <c r="C39">
        <v>2.0223629045438747</v>
      </c>
    </row>
    <row r="40" spans="1:3" x14ac:dyDescent="0.3">
      <c r="A40" t="s">
        <v>2</v>
      </c>
      <c r="B40">
        <v>2009</v>
      </c>
      <c r="C40">
        <v>2.1995620488787675</v>
      </c>
    </row>
    <row r="41" spans="1:3" x14ac:dyDescent="0.3">
      <c r="A41" t="s">
        <v>2</v>
      </c>
      <c r="B41">
        <v>2008</v>
      </c>
      <c r="C41">
        <v>2.4910733744257527</v>
      </c>
    </row>
    <row r="42" spans="1:3" x14ac:dyDescent="0.3">
      <c r="A42" t="s">
        <v>2</v>
      </c>
      <c r="B42">
        <v>2007</v>
      </c>
      <c r="C42">
        <v>2.1012611879308754</v>
      </c>
    </row>
    <row r="43" spans="1:3" x14ac:dyDescent="0.3">
      <c r="A43" t="s">
        <v>2</v>
      </c>
      <c r="B43">
        <v>2006</v>
      </c>
      <c r="C43">
        <v>1.9502844747122308</v>
      </c>
    </row>
    <row r="44" spans="1:3" x14ac:dyDescent="0.3">
      <c r="A44" t="s">
        <v>2</v>
      </c>
      <c r="B44">
        <v>2005</v>
      </c>
      <c r="C44">
        <v>1.9993540480876939</v>
      </c>
    </row>
    <row r="45" spans="1:3" x14ac:dyDescent="0.3">
      <c r="A45" t="s">
        <v>2</v>
      </c>
      <c r="B45">
        <v>2004</v>
      </c>
      <c r="C45">
        <v>1.8127179009560264</v>
      </c>
    </row>
    <row r="46" spans="1:3" x14ac:dyDescent="0.3">
      <c r="A46" t="s">
        <v>2</v>
      </c>
      <c r="B46">
        <v>2003</v>
      </c>
      <c r="C46">
        <v>1.8705080154887239</v>
      </c>
    </row>
    <row r="47" spans="1:3" x14ac:dyDescent="0.3">
      <c r="A47" t="s">
        <v>2</v>
      </c>
      <c r="B47">
        <v>2002</v>
      </c>
      <c r="C47">
        <v>1.7792519579308144</v>
      </c>
    </row>
    <row r="48" spans="1:3" x14ac:dyDescent="0.3">
      <c r="A48" t="s">
        <v>2</v>
      </c>
      <c r="B48">
        <v>2001</v>
      </c>
      <c r="C48">
        <v>1.9113286153202038</v>
      </c>
    </row>
    <row r="49" spans="1:3" x14ac:dyDescent="0.3">
      <c r="A49" t="s">
        <v>2</v>
      </c>
      <c r="B49">
        <v>2000</v>
      </c>
      <c r="C49">
        <v>1.7156800143316542</v>
      </c>
    </row>
    <row r="50" spans="1:3" x14ac:dyDescent="0.3">
      <c r="A50" t="s">
        <v>3</v>
      </c>
      <c r="B50">
        <v>2023</v>
      </c>
      <c r="C50">
        <v>1.0769965904630607</v>
      </c>
    </row>
    <row r="51" spans="1:3" x14ac:dyDescent="0.3">
      <c r="A51" t="s">
        <v>3</v>
      </c>
      <c r="B51">
        <v>2022</v>
      </c>
      <c r="C51">
        <v>1.3691359834401364</v>
      </c>
    </row>
    <row r="52" spans="1:3" x14ac:dyDescent="0.3">
      <c r="A52" t="s">
        <v>3</v>
      </c>
      <c r="B52">
        <v>2021</v>
      </c>
      <c r="C52">
        <v>1.1263713125668817</v>
      </c>
    </row>
    <row r="53" spans="1:3" x14ac:dyDescent="0.3">
      <c r="A53" t="s">
        <v>3</v>
      </c>
      <c r="B53">
        <v>2020</v>
      </c>
      <c r="C53" t="s">
        <v>44</v>
      </c>
    </row>
    <row r="54" spans="1:3" x14ac:dyDescent="0.3">
      <c r="A54" t="s">
        <v>3</v>
      </c>
      <c r="B54">
        <v>2019</v>
      </c>
      <c r="C54" t="s">
        <v>44</v>
      </c>
    </row>
    <row r="55" spans="1:3" x14ac:dyDescent="0.3">
      <c r="A55" t="s">
        <v>3</v>
      </c>
      <c r="B55">
        <v>2018</v>
      </c>
      <c r="C55">
        <v>1.5134461992256487</v>
      </c>
    </row>
    <row r="56" spans="1:3" x14ac:dyDescent="0.3">
      <c r="A56" t="s">
        <v>3</v>
      </c>
      <c r="B56">
        <v>2017</v>
      </c>
      <c r="C56">
        <v>1.8878384281574681</v>
      </c>
    </row>
    <row r="57" spans="1:3" x14ac:dyDescent="0.3">
      <c r="A57" t="s">
        <v>3</v>
      </c>
      <c r="B57">
        <v>2016</v>
      </c>
      <c r="C57">
        <v>2.1167893510824816</v>
      </c>
    </row>
    <row r="58" spans="1:3" x14ac:dyDescent="0.3">
      <c r="A58" t="s">
        <v>3</v>
      </c>
      <c r="B58">
        <v>2015</v>
      </c>
      <c r="C58">
        <v>1.8507749116303271</v>
      </c>
    </row>
    <row r="59" spans="1:3" x14ac:dyDescent="0.3">
      <c r="A59" t="s">
        <v>3</v>
      </c>
      <c r="B59">
        <v>2014</v>
      </c>
      <c r="C59">
        <v>1.7509642855040388</v>
      </c>
    </row>
    <row r="60" spans="1:3" x14ac:dyDescent="0.3">
      <c r="A60" t="s">
        <v>3</v>
      </c>
      <c r="B60">
        <v>2013</v>
      </c>
      <c r="C60">
        <v>1.5670767251340072</v>
      </c>
    </row>
    <row r="61" spans="1:3" x14ac:dyDescent="0.3">
      <c r="A61" t="s">
        <v>3</v>
      </c>
      <c r="B61">
        <v>2012</v>
      </c>
      <c r="C61">
        <v>1.9094026248268587</v>
      </c>
    </row>
    <row r="62" spans="1:3" x14ac:dyDescent="0.3">
      <c r="A62" t="s">
        <v>3</v>
      </c>
      <c r="B62">
        <v>2011</v>
      </c>
      <c r="C62">
        <v>1.1507276477992516</v>
      </c>
    </row>
    <row r="63" spans="1:3" x14ac:dyDescent="0.3">
      <c r="A63" t="s">
        <v>3</v>
      </c>
      <c r="B63">
        <v>2010</v>
      </c>
      <c r="C63">
        <v>1.1837756847543388</v>
      </c>
    </row>
    <row r="64" spans="1:3" x14ac:dyDescent="0.3">
      <c r="A64" t="s">
        <v>3</v>
      </c>
      <c r="B64">
        <v>2009</v>
      </c>
      <c r="C64">
        <v>1.0848463129069652</v>
      </c>
    </row>
    <row r="65" spans="1:3" x14ac:dyDescent="0.3">
      <c r="A65" t="s">
        <v>3</v>
      </c>
      <c r="B65">
        <v>2008</v>
      </c>
      <c r="C65">
        <v>1.364123571928471</v>
      </c>
    </row>
    <row r="66" spans="1:3" x14ac:dyDescent="0.3">
      <c r="A66" t="s">
        <v>3</v>
      </c>
      <c r="B66">
        <v>2007</v>
      </c>
      <c r="C66">
        <v>1.7038564302702468</v>
      </c>
    </row>
    <row r="67" spans="1:3" x14ac:dyDescent="0.3">
      <c r="A67" t="s">
        <v>3</v>
      </c>
      <c r="B67">
        <v>2006</v>
      </c>
      <c r="C67">
        <v>1.4478694417967048</v>
      </c>
    </row>
    <row r="68" spans="1:3" x14ac:dyDescent="0.3">
      <c r="A68" t="s">
        <v>3</v>
      </c>
      <c r="B68">
        <v>2005</v>
      </c>
      <c r="C68">
        <v>1.9918558894175877</v>
      </c>
    </row>
    <row r="69" spans="1:3" x14ac:dyDescent="0.3">
      <c r="A69" t="s">
        <v>3</v>
      </c>
      <c r="B69">
        <v>2004</v>
      </c>
      <c r="C69">
        <v>1.7026958108375885</v>
      </c>
    </row>
    <row r="70" spans="1:3" x14ac:dyDescent="0.3">
      <c r="A70" t="s">
        <v>3</v>
      </c>
      <c r="B70">
        <v>2003</v>
      </c>
      <c r="C70">
        <v>1.2331555299954609</v>
      </c>
    </row>
    <row r="71" spans="1:3" x14ac:dyDescent="0.3">
      <c r="A71" t="s">
        <v>3</v>
      </c>
      <c r="B71">
        <v>2002</v>
      </c>
      <c r="C71">
        <v>1.7302398107058827</v>
      </c>
    </row>
    <row r="72" spans="1:3" x14ac:dyDescent="0.3">
      <c r="A72" t="s">
        <v>3</v>
      </c>
      <c r="B72">
        <v>2001</v>
      </c>
      <c r="C72">
        <v>1.8277859168621151</v>
      </c>
    </row>
    <row r="73" spans="1:3" x14ac:dyDescent="0.3">
      <c r="A73" t="s">
        <v>3</v>
      </c>
      <c r="B73">
        <v>2000</v>
      </c>
      <c r="C73">
        <v>1.4455599986121421</v>
      </c>
    </row>
    <row r="74" spans="1:3" x14ac:dyDescent="0.3">
      <c r="A74" t="s">
        <v>4</v>
      </c>
      <c r="B74">
        <v>2023</v>
      </c>
      <c r="C74">
        <v>1.5153481577624976</v>
      </c>
    </row>
    <row r="75" spans="1:3" x14ac:dyDescent="0.3">
      <c r="A75" t="s">
        <v>4</v>
      </c>
      <c r="B75">
        <v>2022</v>
      </c>
      <c r="C75">
        <v>1.4319552266349151</v>
      </c>
    </row>
    <row r="76" spans="1:3" x14ac:dyDescent="0.3">
      <c r="A76" t="s">
        <v>4</v>
      </c>
      <c r="B76">
        <v>2021</v>
      </c>
      <c r="C76">
        <v>1.4904394341753342</v>
      </c>
    </row>
    <row r="77" spans="1:3" x14ac:dyDescent="0.3">
      <c r="A77" t="s">
        <v>4</v>
      </c>
      <c r="B77">
        <v>2020</v>
      </c>
      <c r="C77" t="s">
        <v>44</v>
      </c>
    </row>
    <row r="78" spans="1:3" x14ac:dyDescent="0.3">
      <c r="A78" t="s">
        <v>4</v>
      </c>
      <c r="B78">
        <v>2019</v>
      </c>
      <c r="C78" t="s">
        <v>44</v>
      </c>
    </row>
    <row r="79" spans="1:3" x14ac:dyDescent="0.3">
      <c r="A79" t="s">
        <v>4</v>
      </c>
      <c r="B79">
        <v>2018</v>
      </c>
      <c r="C79">
        <v>2.080641371266065</v>
      </c>
    </row>
    <row r="80" spans="1:3" x14ac:dyDescent="0.3">
      <c r="A80" t="s">
        <v>4</v>
      </c>
      <c r="B80">
        <v>2017</v>
      </c>
      <c r="C80">
        <v>1.4928221748574813</v>
      </c>
    </row>
    <row r="81" spans="1:3" x14ac:dyDescent="0.3">
      <c r="A81" t="s">
        <v>4</v>
      </c>
      <c r="B81">
        <v>2016</v>
      </c>
      <c r="C81">
        <v>1.7424397294698004</v>
      </c>
    </row>
    <row r="82" spans="1:3" x14ac:dyDescent="0.3">
      <c r="A82" t="s">
        <v>4</v>
      </c>
      <c r="B82">
        <v>2015</v>
      </c>
      <c r="C82">
        <v>1.7297360171836791</v>
      </c>
    </row>
    <row r="83" spans="1:3" x14ac:dyDescent="0.3">
      <c r="A83" t="s">
        <v>4</v>
      </c>
      <c r="B83">
        <v>2014</v>
      </c>
      <c r="C83">
        <v>1.6036767413451556</v>
      </c>
    </row>
    <row r="84" spans="1:3" x14ac:dyDescent="0.3">
      <c r="A84" t="s">
        <v>4</v>
      </c>
      <c r="B84">
        <v>2013</v>
      </c>
      <c r="C84">
        <v>1.6803828582270384</v>
      </c>
    </row>
    <row r="85" spans="1:3" x14ac:dyDescent="0.3">
      <c r="A85" t="s">
        <v>4</v>
      </c>
      <c r="B85">
        <v>2012</v>
      </c>
      <c r="C85">
        <v>1.9066327472961595</v>
      </c>
    </row>
    <row r="86" spans="1:3" x14ac:dyDescent="0.3">
      <c r="A86" t="s">
        <v>4</v>
      </c>
      <c r="B86">
        <v>2011</v>
      </c>
      <c r="C86">
        <v>2.0757699107359828</v>
      </c>
    </row>
    <row r="87" spans="1:3" x14ac:dyDescent="0.3">
      <c r="A87" t="s">
        <v>4</v>
      </c>
      <c r="B87">
        <v>2010</v>
      </c>
      <c r="C87">
        <v>2.6561833413219862</v>
      </c>
    </row>
    <row r="88" spans="1:3" x14ac:dyDescent="0.3">
      <c r="A88" t="s">
        <v>4</v>
      </c>
      <c r="B88">
        <v>2009</v>
      </c>
      <c r="C88">
        <v>1.7678615689998316</v>
      </c>
    </row>
    <row r="89" spans="1:3" x14ac:dyDescent="0.3">
      <c r="A89" t="s">
        <v>4</v>
      </c>
      <c r="B89">
        <v>2008</v>
      </c>
      <c r="C89">
        <v>2.103273069493806</v>
      </c>
    </row>
    <row r="90" spans="1:3" x14ac:dyDescent="0.3">
      <c r="A90" t="s">
        <v>4</v>
      </c>
      <c r="B90">
        <v>2007</v>
      </c>
      <c r="C90">
        <v>1.7626288850046676</v>
      </c>
    </row>
    <row r="91" spans="1:3" x14ac:dyDescent="0.3">
      <c r="A91" t="s">
        <v>4</v>
      </c>
      <c r="B91">
        <v>2006</v>
      </c>
      <c r="C91">
        <v>2.889589290915783</v>
      </c>
    </row>
    <row r="92" spans="1:3" x14ac:dyDescent="0.3">
      <c r="A92" t="s">
        <v>4</v>
      </c>
      <c r="B92">
        <v>2005</v>
      </c>
      <c r="C92">
        <v>2.2317595640323482</v>
      </c>
    </row>
    <row r="93" spans="1:3" x14ac:dyDescent="0.3">
      <c r="A93" t="s">
        <v>4</v>
      </c>
      <c r="B93">
        <v>2004</v>
      </c>
      <c r="C93">
        <v>1.7804495090845147</v>
      </c>
    </row>
    <row r="94" spans="1:3" x14ac:dyDescent="0.3">
      <c r="A94" t="s">
        <v>4</v>
      </c>
      <c r="B94">
        <v>2003</v>
      </c>
      <c r="C94">
        <v>1.5068875037759764</v>
      </c>
    </row>
    <row r="95" spans="1:3" x14ac:dyDescent="0.3">
      <c r="A95" t="s">
        <v>4</v>
      </c>
      <c r="B95">
        <v>2002</v>
      </c>
      <c r="C95">
        <v>1.2507209725323847</v>
      </c>
    </row>
    <row r="96" spans="1:3" x14ac:dyDescent="0.3">
      <c r="A96" t="s">
        <v>4</v>
      </c>
      <c r="B96">
        <v>2001</v>
      </c>
      <c r="C96">
        <v>2.3470159091774088</v>
      </c>
    </row>
    <row r="97" spans="1:3" x14ac:dyDescent="0.3">
      <c r="A97" t="s">
        <v>4</v>
      </c>
      <c r="B97">
        <v>2000</v>
      </c>
      <c r="C97">
        <v>1.3717577474616718</v>
      </c>
    </row>
    <row r="98" spans="1:3" x14ac:dyDescent="0.3">
      <c r="A98" t="s">
        <v>5</v>
      </c>
      <c r="B98">
        <v>2023</v>
      </c>
      <c r="C98">
        <v>2.497564317152702</v>
      </c>
    </row>
    <row r="99" spans="1:3" x14ac:dyDescent="0.3">
      <c r="A99" t="s">
        <v>5</v>
      </c>
      <c r="B99">
        <v>2022</v>
      </c>
      <c r="C99">
        <v>2.2484693021148452</v>
      </c>
    </row>
    <row r="100" spans="1:3" x14ac:dyDescent="0.3">
      <c r="A100" t="s">
        <v>5</v>
      </c>
      <c r="B100">
        <v>2021</v>
      </c>
      <c r="C100">
        <v>2.1052334862510631</v>
      </c>
    </row>
    <row r="101" spans="1:3" x14ac:dyDescent="0.3">
      <c r="A101" t="s">
        <v>5</v>
      </c>
      <c r="B101">
        <v>2020</v>
      </c>
      <c r="C101" t="s">
        <v>44</v>
      </c>
    </row>
    <row r="102" spans="1:3" x14ac:dyDescent="0.3">
      <c r="A102" t="s">
        <v>5</v>
      </c>
      <c r="B102">
        <v>2019</v>
      </c>
      <c r="C102" t="s">
        <v>44</v>
      </c>
    </row>
    <row r="103" spans="1:3" x14ac:dyDescent="0.3">
      <c r="A103" t="s">
        <v>5</v>
      </c>
      <c r="B103">
        <v>2018</v>
      </c>
      <c r="C103">
        <v>2.8139433204723292</v>
      </c>
    </row>
    <row r="104" spans="1:3" x14ac:dyDescent="0.3">
      <c r="A104" t="s">
        <v>5</v>
      </c>
      <c r="B104">
        <v>2017</v>
      </c>
      <c r="C104">
        <v>3.4808453685365719</v>
      </c>
    </row>
    <row r="105" spans="1:3" x14ac:dyDescent="0.3">
      <c r="A105" t="s">
        <v>5</v>
      </c>
      <c r="B105">
        <v>2016</v>
      </c>
      <c r="C105">
        <v>4.3704969999768499</v>
      </c>
    </row>
    <row r="106" spans="1:3" x14ac:dyDescent="0.3">
      <c r="A106" t="s">
        <v>5</v>
      </c>
      <c r="B106">
        <v>2015</v>
      </c>
      <c r="C106">
        <v>2.7290128485326726</v>
      </c>
    </row>
    <row r="107" spans="1:3" x14ac:dyDescent="0.3">
      <c r="A107" t="s">
        <v>5</v>
      </c>
      <c r="B107">
        <v>2014</v>
      </c>
      <c r="C107">
        <v>2.5085748090631923</v>
      </c>
    </row>
    <row r="108" spans="1:3" x14ac:dyDescent="0.3">
      <c r="A108" t="s">
        <v>5</v>
      </c>
      <c r="B108">
        <v>2013</v>
      </c>
      <c r="C108">
        <v>2.561563165583542</v>
      </c>
    </row>
    <row r="109" spans="1:3" x14ac:dyDescent="0.3">
      <c r="A109" t="s">
        <v>5</v>
      </c>
      <c r="B109">
        <v>2012</v>
      </c>
      <c r="C109">
        <v>2.5553460380568054</v>
      </c>
    </row>
    <row r="110" spans="1:3" x14ac:dyDescent="0.3">
      <c r="A110" t="s">
        <v>5</v>
      </c>
      <c r="B110">
        <v>2011</v>
      </c>
      <c r="C110">
        <v>3.1714408676564787</v>
      </c>
    </row>
    <row r="111" spans="1:3" x14ac:dyDescent="0.3">
      <c r="A111" t="s">
        <v>5</v>
      </c>
      <c r="B111">
        <v>2010</v>
      </c>
      <c r="C111">
        <v>4.4326008741874832</v>
      </c>
    </row>
    <row r="112" spans="1:3" x14ac:dyDescent="0.3">
      <c r="A112" t="s">
        <v>5</v>
      </c>
      <c r="B112">
        <v>2009</v>
      </c>
      <c r="C112">
        <v>2.5304024055067793</v>
      </c>
    </row>
    <row r="113" spans="1:3" x14ac:dyDescent="0.3">
      <c r="A113" t="s">
        <v>5</v>
      </c>
      <c r="B113">
        <v>2008</v>
      </c>
      <c r="C113">
        <v>3.2353817806806142</v>
      </c>
    </row>
    <row r="114" spans="1:3" x14ac:dyDescent="0.3">
      <c r="A114" t="s">
        <v>5</v>
      </c>
      <c r="B114">
        <v>2007</v>
      </c>
      <c r="C114">
        <v>5.8252748897672388</v>
      </c>
    </row>
    <row r="115" spans="1:3" x14ac:dyDescent="0.3">
      <c r="A115" t="s">
        <v>5</v>
      </c>
      <c r="B115">
        <v>2006</v>
      </c>
      <c r="C115">
        <v>2.4596475310019223</v>
      </c>
    </row>
    <row r="116" spans="1:3" x14ac:dyDescent="0.3">
      <c r="A116" t="s">
        <v>5</v>
      </c>
      <c r="B116">
        <v>2005</v>
      </c>
      <c r="C116">
        <v>2.1884405588786251</v>
      </c>
    </row>
    <row r="117" spans="1:3" x14ac:dyDescent="0.3">
      <c r="A117" t="s">
        <v>5</v>
      </c>
      <c r="B117">
        <v>2004</v>
      </c>
      <c r="C117">
        <v>4.0980087034260748</v>
      </c>
    </row>
    <row r="118" spans="1:3" x14ac:dyDescent="0.3">
      <c r="A118" t="s">
        <v>5</v>
      </c>
      <c r="B118">
        <v>2003</v>
      </c>
      <c r="C118">
        <v>3.9542052025916301</v>
      </c>
    </row>
    <row r="119" spans="1:3" x14ac:dyDescent="0.3">
      <c r="A119" t="s">
        <v>5</v>
      </c>
      <c r="B119">
        <v>2002</v>
      </c>
      <c r="C119">
        <v>2.1611901702921918</v>
      </c>
    </row>
    <row r="120" spans="1:3" x14ac:dyDescent="0.3">
      <c r="A120" t="s">
        <v>5</v>
      </c>
      <c r="B120">
        <v>2001</v>
      </c>
      <c r="C120">
        <v>2.4101637649719927</v>
      </c>
    </row>
    <row r="121" spans="1:3" x14ac:dyDescent="0.3">
      <c r="A121" t="s">
        <v>5</v>
      </c>
      <c r="B121">
        <v>2000</v>
      </c>
      <c r="C121">
        <v>1.6151757807306917</v>
      </c>
    </row>
    <row r="122" spans="1:3" x14ac:dyDescent="0.3">
      <c r="A122" t="s">
        <v>6</v>
      </c>
      <c r="B122">
        <v>2023</v>
      </c>
      <c r="C122">
        <v>2.4593649728242961</v>
      </c>
    </row>
    <row r="123" spans="1:3" x14ac:dyDescent="0.3">
      <c r="A123" t="s">
        <v>6</v>
      </c>
      <c r="B123">
        <v>2022</v>
      </c>
      <c r="C123">
        <v>2.0060117768164143</v>
      </c>
    </row>
    <row r="124" spans="1:3" x14ac:dyDescent="0.3">
      <c r="A124" t="s">
        <v>6</v>
      </c>
      <c r="B124">
        <v>2021</v>
      </c>
      <c r="C124">
        <v>2.2515228378735173</v>
      </c>
    </row>
    <row r="125" spans="1:3" x14ac:dyDescent="0.3">
      <c r="A125" t="s">
        <v>6</v>
      </c>
      <c r="B125">
        <v>2020</v>
      </c>
      <c r="C125" t="s">
        <v>44</v>
      </c>
    </row>
    <row r="126" spans="1:3" x14ac:dyDescent="0.3">
      <c r="A126" t="s">
        <v>6</v>
      </c>
      <c r="B126">
        <v>2019</v>
      </c>
      <c r="C126" t="s">
        <v>44</v>
      </c>
    </row>
    <row r="127" spans="1:3" x14ac:dyDescent="0.3">
      <c r="A127" t="s">
        <v>6</v>
      </c>
      <c r="B127">
        <v>2018</v>
      </c>
      <c r="C127">
        <v>1.6496826551285058</v>
      </c>
    </row>
    <row r="128" spans="1:3" x14ac:dyDescent="0.3">
      <c r="A128" t="s">
        <v>6</v>
      </c>
      <c r="B128">
        <v>2017</v>
      </c>
      <c r="C128">
        <v>1.5611912953699825</v>
      </c>
    </row>
    <row r="129" spans="1:3" x14ac:dyDescent="0.3">
      <c r="A129" t="s">
        <v>6</v>
      </c>
      <c r="B129">
        <v>2016</v>
      </c>
      <c r="C129">
        <v>2.7277145979594817</v>
      </c>
    </row>
    <row r="130" spans="1:3" x14ac:dyDescent="0.3">
      <c r="A130" t="s">
        <v>6</v>
      </c>
      <c r="B130">
        <v>2015</v>
      </c>
      <c r="C130">
        <v>1.5240218817298599</v>
      </c>
    </row>
    <row r="131" spans="1:3" x14ac:dyDescent="0.3">
      <c r="A131" t="s">
        <v>6</v>
      </c>
      <c r="B131">
        <v>2014</v>
      </c>
      <c r="C131">
        <v>2.4129273404202038</v>
      </c>
    </row>
    <row r="132" spans="1:3" x14ac:dyDescent="0.3">
      <c r="A132" t="s">
        <v>6</v>
      </c>
      <c r="B132">
        <v>2013</v>
      </c>
      <c r="C132">
        <v>1.9838362819038433</v>
      </c>
    </row>
    <row r="133" spans="1:3" x14ac:dyDescent="0.3">
      <c r="A133" t="s">
        <v>6</v>
      </c>
      <c r="B133">
        <v>2012</v>
      </c>
      <c r="C133">
        <v>1.9156000771069817</v>
      </c>
    </row>
    <row r="134" spans="1:3" x14ac:dyDescent="0.3">
      <c r="A134" t="s">
        <v>6</v>
      </c>
      <c r="B134">
        <v>2011</v>
      </c>
      <c r="C134">
        <v>1.74307515081498</v>
      </c>
    </row>
    <row r="135" spans="1:3" x14ac:dyDescent="0.3">
      <c r="A135" t="s">
        <v>6</v>
      </c>
      <c r="B135">
        <v>2010</v>
      </c>
      <c r="C135">
        <v>1.9753320747270948</v>
      </c>
    </row>
    <row r="136" spans="1:3" x14ac:dyDescent="0.3">
      <c r="A136" t="s">
        <v>6</v>
      </c>
      <c r="B136">
        <v>2009</v>
      </c>
      <c r="C136">
        <v>2.3043818460730132</v>
      </c>
    </row>
    <row r="137" spans="1:3" x14ac:dyDescent="0.3">
      <c r="A137" t="s">
        <v>6</v>
      </c>
      <c r="B137">
        <v>2008</v>
      </c>
      <c r="C137">
        <v>1.8637097564821328</v>
      </c>
    </row>
    <row r="138" spans="1:3" x14ac:dyDescent="0.3">
      <c r="A138" t="s">
        <v>6</v>
      </c>
      <c r="B138">
        <v>2007</v>
      </c>
      <c r="C138">
        <v>2.9338909534403856</v>
      </c>
    </row>
    <row r="139" spans="1:3" x14ac:dyDescent="0.3">
      <c r="A139" t="s">
        <v>6</v>
      </c>
      <c r="B139">
        <v>2006</v>
      </c>
      <c r="C139">
        <v>2.8843905046524934</v>
      </c>
    </row>
    <row r="140" spans="1:3" x14ac:dyDescent="0.3">
      <c r="A140" t="s">
        <v>6</v>
      </c>
      <c r="B140">
        <v>2005</v>
      </c>
      <c r="C140">
        <v>2.3274802615934647</v>
      </c>
    </row>
    <row r="141" spans="1:3" x14ac:dyDescent="0.3">
      <c r="A141" t="s">
        <v>6</v>
      </c>
      <c r="B141">
        <v>2004</v>
      </c>
      <c r="C141">
        <v>2.0664942832207531</v>
      </c>
    </row>
    <row r="142" spans="1:3" x14ac:dyDescent="0.3">
      <c r="A142" t="s">
        <v>6</v>
      </c>
      <c r="B142">
        <v>2003</v>
      </c>
      <c r="C142">
        <v>2.0449183437509819</v>
      </c>
    </row>
    <row r="143" spans="1:3" x14ac:dyDescent="0.3">
      <c r="A143" t="s">
        <v>6</v>
      </c>
      <c r="B143">
        <v>2002</v>
      </c>
      <c r="C143">
        <v>1.9905188800044353</v>
      </c>
    </row>
    <row r="144" spans="1:3" x14ac:dyDescent="0.3">
      <c r="A144" t="s">
        <v>6</v>
      </c>
      <c r="B144">
        <v>2001</v>
      </c>
      <c r="C144">
        <v>1.9106191858579649</v>
      </c>
    </row>
    <row r="145" spans="1:3" x14ac:dyDescent="0.3">
      <c r="A145" t="s">
        <v>6</v>
      </c>
      <c r="B145">
        <v>2000</v>
      </c>
      <c r="C145">
        <v>1.5909192103636534</v>
      </c>
    </row>
    <row r="146" spans="1:3" x14ac:dyDescent="0.3">
      <c r="A146" t="s">
        <v>474</v>
      </c>
      <c r="B146">
        <v>2023</v>
      </c>
      <c r="C146">
        <v>2.4239042049467643</v>
      </c>
    </row>
    <row r="147" spans="1:3" x14ac:dyDescent="0.3">
      <c r="A147" t="s">
        <v>474</v>
      </c>
      <c r="B147">
        <v>2022</v>
      </c>
      <c r="C147">
        <v>2.6881781926785973</v>
      </c>
    </row>
    <row r="148" spans="1:3" x14ac:dyDescent="0.3">
      <c r="A148" t="s">
        <v>474</v>
      </c>
      <c r="B148">
        <v>2021</v>
      </c>
      <c r="C148">
        <v>2.2161142555759397</v>
      </c>
    </row>
    <row r="149" spans="1:3" x14ac:dyDescent="0.3">
      <c r="A149" t="s">
        <v>474</v>
      </c>
      <c r="B149">
        <v>2020</v>
      </c>
      <c r="C149" t="s">
        <v>44</v>
      </c>
    </row>
    <row r="150" spans="1:3" x14ac:dyDescent="0.3">
      <c r="A150" t="s">
        <v>474</v>
      </c>
      <c r="B150">
        <v>2019</v>
      </c>
      <c r="C150" t="s">
        <v>44</v>
      </c>
    </row>
    <row r="151" spans="1:3" x14ac:dyDescent="0.3">
      <c r="A151" t="s">
        <v>474</v>
      </c>
      <c r="B151">
        <v>2018</v>
      </c>
      <c r="C151">
        <v>2.1060293760426543</v>
      </c>
    </row>
    <row r="152" spans="1:3" x14ac:dyDescent="0.3">
      <c r="A152" t="s">
        <v>474</v>
      </c>
      <c r="B152">
        <v>2017</v>
      </c>
      <c r="C152">
        <v>2.2212012872064459</v>
      </c>
    </row>
    <row r="153" spans="1:3" x14ac:dyDescent="0.3">
      <c r="A153" t="s">
        <v>474</v>
      </c>
      <c r="B153">
        <v>2016</v>
      </c>
      <c r="C153">
        <v>2.926174365964807</v>
      </c>
    </row>
    <row r="154" spans="1:3" x14ac:dyDescent="0.3">
      <c r="A154" t="s">
        <v>474</v>
      </c>
      <c r="B154">
        <v>2015</v>
      </c>
      <c r="C154">
        <v>4.2262784357688217</v>
      </c>
    </row>
    <row r="155" spans="1:3" x14ac:dyDescent="0.3">
      <c r="A155" t="s">
        <v>474</v>
      </c>
      <c r="B155">
        <v>2014</v>
      </c>
      <c r="C155">
        <v>3.2350718473026685</v>
      </c>
    </row>
    <row r="156" spans="1:3" x14ac:dyDescent="0.3">
      <c r="A156" t="s">
        <v>474</v>
      </c>
      <c r="B156">
        <v>2013</v>
      </c>
      <c r="C156">
        <v>2.8381505253445654</v>
      </c>
    </row>
    <row r="157" spans="1:3" x14ac:dyDescent="0.3">
      <c r="A157" t="s">
        <v>474</v>
      </c>
      <c r="B157">
        <v>2012</v>
      </c>
      <c r="C157">
        <v>2.8120588102745274</v>
      </c>
    </row>
    <row r="158" spans="1:3" x14ac:dyDescent="0.3">
      <c r="A158" t="s">
        <v>474</v>
      </c>
      <c r="B158">
        <v>2011</v>
      </c>
      <c r="C158">
        <v>2.882956743966032</v>
      </c>
    </row>
    <row r="159" spans="1:3" x14ac:dyDescent="0.3">
      <c r="A159" t="s">
        <v>474</v>
      </c>
      <c r="B159">
        <v>2010</v>
      </c>
      <c r="C159">
        <v>1.8038874996260816</v>
      </c>
    </row>
    <row r="160" spans="1:3" x14ac:dyDescent="0.3">
      <c r="A160" t="s">
        <v>474</v>
      </c>
      <c r="B160">
        <v>2009</v>
      </c>
      <c r="C160">
        <v>1.7354262364785511</v>
      </c>
    </row>
    <row r="161" spans="1:3" x14ac:dyDescent="0.3">
      <c r="A161" t="s">
        <v>474</v>
      </c>
      <c r="B161">
        <v>2008</v>
      </c>
      <c r="C161">
        <v>1.5821389278939588</v>
      </c>
    </row>
    <row r="162" spans="1:3" x14ac:dyDescent="0.3">
      <c r="A162" t="s">
        <v>474</v>
      </c>
      <c r="B162">
        <v>2007</v>
      </c>
      <c r="C162">
        <v>1.845898163688485</v>
      </c>
    </row>
    <row r="163" spans="1:3" x14ac:dyDescent="0.3">
      <c r="A163" t="s">
        <v>474</v>
      </c>
      <c r="B163">
        <v>2006</v>
      </c>
      <c r="C163">
        <v>1.7969162313798159</v>
      </c>
    </row>
    <row r="164" spans="1:3" x14ac:dyDescent="0.3">
      <c r="A164" t="s">
        <v>474</v>
      </c>
      <c r="B164">
        <v>2005</v>
      </c>
      <c r="C164">
        <v>1.5341861593596888</v>
      </c>
    </row>
    <row r="165" spans="1:3" x14ac:dyDescent="0.3">
      <c r="A165" t="s">
        <v>474</v>
      </c>
      <c r="B165">
        <v>2004</v>
      </c>
      <c r="C165">
        <v>1.5658845048691203</v>
      </c>
    </row>
    <row r="166" spans="1:3" x14ac:dyDescent="0.3">
      <c r="A166" t="s">
        <v>474</v>
      </c>
      <c r="B166">
        <v>2003</v>
      </c>
      <c r="C166">
        <v>1.9319835372670706</v>
      </c>
    </row>
    <row r="167" spans="1:3" x14ac:dyDescent="0.3">
      <c r="A167" t="s">
        <v>474</v>
      </c>
      <c r="B167">
        <v>2002</v>
      </c>
      <c r="C167">
        <v>2.1517972955427211</v>
      </c>
    </row>
    <row r="168" spans="1:3" x14ac:dyDescent="0.3">
      <c r="A168" t="s">
        <v>474</v>
      </c>
      <c r="B168">
        <v>2001</v>
      </c>
      <c r="C168">
        <v>2.3701354995352992</v>
      </c>
    </row>
    <row r="169" spans="1:3" x14ac:dyDescent="0.3">
      <c r="A169" t="s">
        <v>474</v>
      </c>
      <c r="B169">
        <v>2000</v>
      </c>
      <c r="C169">
        <v>1.6596174266483958</v>
      </c>
    </row>
    <row r="170" spans="1:3" x14ac:dyDescent="0.3">
      <c r="A170" t="s">
        <v>8</v>
      </c>
      <c r="B170">
        <v>2023</v>
      </c>
      <c r="C170">
        <v>1.9918004134117731</v>
      </c>
    </row>
    <row r="171" spans="1:3" x14ac:dyDescent="0.3">
      <c r="A171" t="s">
        <v>8</v>
      </c>
      <c r="B171">
        <v>2022</v>
      </c>
      <c r="C171">
        <v>1.6205895801561925</v>
      </c>
    </row>
    <row r="172" spans="1:3" x14ac:dyDescent="0.3">
      <c r="A172" t="s">
        <v>8</v>
      </c>
      <c r="B172">
        <v>2021</v>
      </c>
      <c r="C172">
        <v>1.7683677833670732</v>
      </c>
    </row>
    <row r="173" spans="1:3" x14ac:dyDescent="0.3">
      <c r="A173" t="s">
        <v>8</v>
      </c>
      <c r="B173">
        <v>2020</v>
      </c>
      <c r="C173" t="s">
        <v>44</v>
      </c>
    </row>
    <row r="174" spans="1:3" x14ac:dyDescent="0.3">
      <c r="A174" t="s">
        <v>8</v>
      </c>
      <c r="B174">
        <v>2019</v>
      </c>
      <c r="C174" t="s">
        <v>44</v>
      </c>
    </row>
    <row r="175" spans="1:3" x14ac:dyDescent="0.3">
      <c r="A175" t="s">
        <v>8</v>
      </c>
      <c r="B175">
        <v>2018</v>
      </c>
      <c r="C175">
        <v>1.3832806955736954</v>
      </c>
    </row>
    <row r="176" spans="1:3" x14ac:dyDescent="0.3">
      <c r="A176" t="s">
        <v>8</v>
      </c>
      <c r="B176">
        <v>2017</v>
      </c>
      <c r="C176">
        <v>1.5913646234273919</v>
      </c>
    </row>
    <row r="177" spans="1:3" x14ac:dyDescent="0.3">
      <c r="A177" t="s">
        <v>8</v>
      </c>
      <c r="B177">
        <v>2016</v>
      </c>
      <c r="C177">
        <v>1.9368176638379351</v>
      </c>
    </row>
    <row r="178" spans="1:3" x14ac:dyDescent="0.3">
      <c r="A178" t="s">
        <v>8</v>
      </c>
      <c r="B178">
        <v>2015</v>
      </c>
      <c r="C178">
        <v>1.7058358143124481</v>
      </c>
    </row>
    <row r="179" spans="1:3" x14ac:dyDescent="0.3">
      <c r="A179" t="s">
        <v>8</v>
      </c>
      <c r="B179">
        <v>2014</v>
      </c>
      <c r="C179">
        <v>1.5918536658576832</v>
      </c>
    </row>
    <row r="180" spans="1:3" x14ac:dyDescent="0.3">
      <c r="A180" t="s">
        <v>8</v>
      </c>
      <c r="B180">
        <v>2013</v>
      </c>
      <c r="C180">
        <v>1.8353117313841416</v>
      </c>
    </row>
    <row r="181" spans="1:3" x14ac:dyDescent="0.3">
      <c r="A181" t="s">
        <v>8</v>
      </c>
      <c r="B181">
        <v>2012</v>
      </c>
      <c r="C181">
        <v>2.6167366417268902</v>
      </c>
    </row>
    <row r="182" spans="1:3" x14ac:dyDescent="0.3">
      <c r="A182" t="s">
        <v>8</v>
      </c>
      <c r="B182">
        <v>2011</v>
      </c>
      <c r="C182">
        <v>1.6224724960007382</v>
      </c>
    </row>
    <row r="183" spans="1:3" x14ac:dyDescent="0.3">
      <c r="A183" t="s">
        <v>8</v>
      </c>
      <c r="B183">
        <v>2010</v>
      </c>
      <c r="C183">
        <v>2.0022312240311755</v>
      </c>
    </row>
    <row r="184" spans="1:3" x14ac:dyDescent="0.3">
      <c r="A184" t="s">
        <v>8</v>
      </c>
      <c r="B184">
        <v>2009</v>
      </c>
      <c r="C184">
        <v>1.5738119923415343</v>
      </c>
    </row>
    <row r="185" spans="1:3" x14ac:dyDescent="0.3">
      <c r="A185" t="s">
        <v>8</v>
      </c>
      <c r="B185">
        <v>2008</v>
      </c>
      <c r="C185">
        <v>1.8586201044118529</v>
      </c>
    </row>
    <row r="186" spans="1:3" x14ac:dyDescent="0.3">
      <c r="A186" t="s">
        <v>8</v>
      </c>
      <c r="B186">
        <v>2007</v>
      </c>
      <c r="C186">
        <v>1.0214505433614969</v>
      </c>
    </row>
    <row r="187" spans="1:3" x14ac:dyDescent="0.3">
      <c r="A187" t="s">
        <v>8</v>
      </c>
      <c r="B187">
        <v>2006</v>
      </c>
      <c r="C187">
        <v>1.4951674836292319</v>
      </c>
    </row>
    <row r="188" spans="1:3" x14ac:dyDescent="0.3">
      <c r="A188" t="s">
        <v>8</v>
      </c>
      <c r="B188">
        <v>2005</v>
      </c>
      <c r="C188">
        <v>2.083184835130464</v>
      </c>
    </row>
    <row r="189" spans="1:3" x14ac:dyDescent="0.3">
      <c r="A189" t="s">
        <v>8</v>
      </c>
      <c r="B189">
        <v>2004</v>
      </c>
      <c r="C189">
        <v>2.0328647390344998</v>
      </c>
    </row>
    <row r="190" spans="1:3" x14ac:dyDescent="0.3">
      <c r="A190" t="s">
        <v>8</v>
      </c>
      <c r="B190">
        <v>2003</v>
      </c>
      <c r="C190">
        <v>1.7326840223106725</v>
      </c>
    </row>
    <row r="191" spans="1:3" x14ac:dyDescent="0.3">
      <c r="A191" t="s">
        <v>8</v>
      </c>
      <c r="B191">
        <v>2002</v>
      </c>
      <c r="C191">
        <v>1.2928627009729561</v>
      </c>
    </row>
    <row r="192" spans="1:3" x14ac:dyDescent="0.3">
      <c r="A192" t="s">
        <v>8</v>
      </c>
      <c r="B192">
        <v>2001</v>
      </c>
      <c r="C192">
        <v>1.7960690842580911</v>
      </c>
    </row>
    <row r="193" spans="1:3" x14ac:dyDescent="0.3">
      <c r="A193" t="s">
        <v>8</v>
      </c>
      <c r="B193">
        <v>2000</v>
      </c>
      <c r="C193">
        <v>2.0367989883278073</v>
      </c>
    </row>
    <row r="194" spans="1:3" x14ac:dyDescent="0.3">
      <c r="A194" t="s">
        <v>9</v>
      </c>
      <c r="B194">
        <v>2023</v>
      </c>
      <c r="C194">
        <v>2.3380645889095359</v>
      </c>
    </row>
    <row r="195" spans="1:3" x14ac:dyDescent="0.3">
      <c r="A195" t="s">
        <v>9</v>
      </c>
      <c r="B195">
        <v>2022</v>
      </c>
      <c r="C195">
        <v>3.3058085109153077</v>
      </c>
    </row>
    <row r="196" spans="1:3" x14ac:dyDescent="0.3">
      <c r="A196" t="s">
        <v>9</v>
      </c>
      <c r="B196">
        <v>2021</v>
      </c>
      <c r="C196">
        <v>1.8648240546650376</v>
      </c>
    </row>
    <row r="197" spans="1:3" x14ac:dyDescent="0.3">
      <c r="A197" t="s">
        <v>9</v>
      </c>
      <c r="B197">
        <v>2020</v>
      </c>
      <c r="C197" t="s">
        <v>44</v>
      </c>
    </row>
    <row r="198" spans="1:3" x14ac:dyDescent="0.3">
      <c r="A198" t="s">
        <v>9</v>
      </c>
      <c r="B198">
        <v>2019</v>
      </c>
      <c r="C198" t="s">
        <v>44</v>
      </c>
    </row>
    <row r="199" spans="1:3" x14ac:dyDescent="0.3">
      <c r="A199" t="s">
        <v>9</v>
      </c>
      <c r="B199">
        <v>2018</v>
      </c>
      <c r="C199">
        <v>2.0210289583078276</v>
      </c>
    </row>
    <row r="200" spans="1:3" x14ac:dyDescent="0.3">
      <c r="A200" t="s">
        <v>9</v>
      </c>
      <c r="B200">
        <v>2017</v>
      </c>
      <c r="C200">
        <v>2.9578203903802263</v>
      </c>
    </row>
    <row r="201" spans="1:3" x14ac:dyDescent="0.3">
      <c r="A201" t="s">
        <v>9</v>
      </c>
      <c r="B201">
        <v>2016</v>
      </c>
      <c r="C201">
        <v>1.3300447549733589</v>
      </c>
    </row>
    <row r="202" spans="1:3" x14ac:dyDescent="0.3">
      <c r="A202" t="s">
        <v>9</v>
      </c>
      <c r="B202">
        <v>2015</v>
      </c>
      <c r="C202">
        <v>1.141431470058768</v>
      </c>
    </row>
    <row r="203" spans="1:3" x14ac:dyDescent="0.3">
      <c r="A203" t="s">
        <v>9</v>
      </c>
      <c r="B203">
        <v>2014</v>
      </c>
      <c r="C203">
        <v>1.5857995904782765</v>
      </c>
    </row>
    <row r="204" spans="1:3" x14ac:dyDescent="0.3">
      <c r="A204" t="s">
        <v>9</v>
      </c>
      <c r="B204">
        <v>2013</v>
      </c>
      <c r="C204">
        <v>1.6840589723309771</v>
      </c>
    </row>
    <row r="205" spans="1:3" x14ac:dyDescent="0.3">
      <c r="A205" t="s">
        <v>9</v>
      </c>
      <c r="B205">
        <v>2012</v>
      </c>
      <c r="C205">
        <v>1.565928231656917</v>
      </c>
    </row>
    <row r="206" spans="1:3" x14ac:dyDescent="0.3">
      <c r="A206" t="s">
        <v>9</v>
      </c>
      <c r="B206">
        <v>2011</v>
      </c>
      <c r="C206">
        <v>2.07342770016592</v>
      </c>
    </row>
    <row r="207" spans="1:3" x14ac:dyDescent="0.3">
      <c r="A207" t="s">
        <v>9</v>
      </c>
      <c r="B207">
        <v>2010</v>
      </c>
      <c r="C207">
        <v>2.2364302167148487</v>
      </c>
    </row>
    <row r="208" spans="1:3" x14ac:dyDescent="0.3">
      <c r="A208" t="s">
        <v>9</v>
      </c>
      <c r="B208">
        <v>2009</v>
      </c>
      <c r="C208">
        <v>2.1903973410373108</v>
      </c>
    </row>
    <row r="209" spans="1:3" x14ac:dyDescent="0.3">
      <c r="A209" t="s">
        <v>9</v>
      </c>
      <c r="B209">
        <v>2008</v>
      </c>
      <c r="C209">
        <v>2.0740222108156203</v>
      </c>
    </row>
    <row r="210" spans="1:3" x14ac:dyDescent="0.3">
      <c r="A210" t="s">
        <v>9</v>
      </c>
      <c r="B210">
        <v>2007</v>
      </c>
      <c r="C210">
        <v>1.7623258849800691</v>
      </c>
    </row>
    <row r="211" spans="1:3" x14ac:dyDescent="0.3">
      <c r="A211" t="s">
        <v>9</v>
      </c>
      <c r="B211">
        <v>2006</v>
      </c>
      <c r="C211">
        <v>1.8286304844942736</v>
      </c>
    </row>
    <row r="212" spans="1:3" x14ac:dyDescent="0.3">
      <c r="A212" t="s">
        <v>9</v>
      </c>
      <c r="B212">
        <v>2005</v>
      </c>
      <c r="C212">
        <v>1.5536641687985544</v>
      </c>
    </row>
    <row r="213" spans="1:3" x14ac:dyDescent="0.3">
      <c r="A213" t="s">
        <v>9</v>
      </c>
      <c r="B213">
        <v>2004</v>
      </c>
      <c r="C213">
        <v>2.9738658318950635</v>
      </c>
    </row>
    <row r="214" spans="1:3" x14ac:dyDescent="0.3">
      <c r="A214" t="s">
        <v>9</v>
      </c>
      <c r="B214">
        <v>2003</v>
      </c>
      <c r="C214">
        <v>2.1310857267680614</v>
      </c>
    </row>
    <row r="215" spans="1:3" x14ac:dyDescent="0.3">
      <c r="A215" t="s">
        <v>9</v>
      </c>
      <c r="B215">
        <v>2002</v>
      </c>
      <c r="C215">
        <v>2.3028666019034438</v>
      </c>
    </row>
    <row r="216" spans="1:3" x14ac:dyDescent="0.3">
      <c r="A216" t="s">
        <v>9</v>
      </c>
      <c r="B216">
        <v>2001</v>
      </c>
      <c r="C216">
        <v>2.0145989353151919</v>
      </c>
    </row>
    <row r="217" spans="1:3" x14ac:dyDescent="0.3">
      <c r="A217" t="s">
        <v>9</v>
      </c>
      <c r="B217">
        <v>2000</v>
      </c>
      <c r="C217">
        <v>2.229615121073119</v>
      </c>
    </row>
    <row r="218" spans="1:3" x14ac:dyDescent="0.3">
      <c r="A218" t="s">
        <v>10</v>
      </c>
      <c r="B218">
        <v>2023</v>
      </c>
      <c r="C218">
        <v>2.0303819433727317</v>
      </c>
    </row>
    <row r="219" spans="1:3" x14ac:dyDescent="0.3">
      <c r="A219" t="s">
        <v>10</v>
      </c>
      <c r="B219">
        <v>2022</v>
      </c>
      <c r="C219">
        <v>2.3934267707817871</v>
      </c>
    </row>
    <row r="220" spans="1:3" x14ac:dyDescent="0.3">
      <c r="A220" t="s">
        <v>10</v>
      </c>
      <c r="B220">
        <v>2021</v>
      </c>
      <c r="C220">
        <v>1.5301398945312419</v>
      </c>
    </row>
    <row r="221" spans="1:3" x14ac:dyDescent="0.3">
      <c r="A221" t="s">
        <v>10</v>
      </c>
      <c r="B221">
        <v>2020</v>
      </c>
      <c r="C221" t="s">
        <v>44</v>
      </c>
    </row>
    <row r="222" spans="1:3" x14ac:dyDescent="0.3">
      <c r="A222" t="s">
        <v>10</v>
      </c>
      <c r="B222">
        <v>2019</v>
      </c>
      <c r="C222" t="s">
        <v>44</v>
      </c>
    </row>
    <row r="223" spans="1:3" x14ac:dyDescent="0.3">
      <c r="A223" t="s">
        <v>10</v>
      </c>
      <c r="B223">
        <v>2018</v>
      </c>
      <c r="C223">
        <v>1.5999029025963933</v>
      </c>
    </row>
    <row r="224" spans="1:3" x14ac:dyDescent="0.3">
      <c r="A224" t="s">
        <v>10</v>
      </c>
      <c r="B224">
        <v>2017</v>
      </c>
      <c r="C224">
        <v>2.9448667105376507</v>
      </c>
    </row>
    <row r="225" spans="1:3" x14ac:dyDescent="0.3">
      <c r="A225" t="s">
        <v>10</v>
      </c>
      <c r="B225">
        <v>2016</v>
      </c>
      <c r="C225">
        <v>1.4172346759808381</v>
      </c>
    </row>
    <row r="226" spans="1:3" x14ac:dyDescent="0.3">
      <c r="A226" t="s">
        <v>10</v>
      </c>
      <c r="B226">
        <v>2015</v>
      </c>
      <c r="C226">
        <v>1.741194276610295</v>
      </c>
    </row>
    <row r="227" spans="1:3" x14ac:dyDescent="0.3">
      <c r="A227" t="s">
        <v>10</v>
      </c>
      <c r="B227">
        <v>2014</v>
      </c>
      <c r="C227">
        <v>1.2207930890396295</v>
      </c>
    </row>
    <row r="228" spans="1:3" x14ac:dyDescent="0.3">
      <c r="A228" t="s">
        <v>10</v>
      </c>
      <c r="B228">
        <v>2013</v>
      </c>
      <c r="C228">
        <v>1.4633900184567121</v>
      </c>
    </row>
    <row r="229" spans="1:3" x14ac:dyDescent="0.3">
      <c r="A229" t="s">
        <v>10</v>
      </c>
      <c r="B229">
        <v>2012</v>
      </c>
      <c r="C229">
        <v>1.7957515845484397</v>
      </c>
    </row>
    <row r="230" spans="1:3" x14ac:dyDescent="0.3">
      <c r="A230" t="s">
        <v>10</v>
      </c>
      <c r="B230">
        <v>2011</v>
      </c>
      <c r="C230">
        <v>1.3538565753482701</v>
      </c>
    </row>
    <row r="231" spans="1:3" x14ac:dyDescent="0.3">
      <c r="A231" t="s">
        <v>10</v>
      </c>
      <c r="B231">
        <v>2010</v>
      </c>
      <c r="C231">
        <v>1.6296825501345189</v>
      </c>
    </row>
    <row r="232" spans="1:3" x14ac:dyDescent="0.3">
      <c r="A232" t="s">
        <v>10</v>
      </c>
      <c r="B232">
        <v>2009</v>
      </c>
      <c r="C232">
        <v>2.1233839975529585</v>
      </c>
    </row>
    <row r="233" spans="1:3" x14ac:dyDescent="0.3">
      <c r="A233" t="s">
        <v>10</v>
      </c>
      <c r="B233">
        <v>2008</v>
      </c>
      <c r="C233">
        <v>1.6940597313266084</v>
      </c>
    </row>
    <row r="234" spans="1:3" x14ac:dyDescent="0.3">
      <c r="A234" t="s">
        <v>10</v>
      </c>
      <c r="B234">
        <v>2007</v>
      </c>
      <c r="C234">
        <v>1.4145665307835251</v>
      </c>
    </row>
    <row r="235" spans="1:3" x14ac:dyDescent="0.3">
      <c r="A235" t="s">
        <v>10</v>
      </c>
      <c r="B235">
        <v>2006</v>
      </c>
      <c r="C235">
        <v>1.5033748547905923</v>
      </c>
    </row>
    <row r="236" spans="1:3" x14ac:dyDescent="0.3">
      <c r="A236" t="s">
        <v>10</v>
      </c>
      <c r="B236">
        <v>2005</v>
      </c>
      <c r="C236">
        <v>1.617592334139822</v>
      </c>
    </row>
    <row r="237" spans="1:3" x14ac:dyDescent="0.3">
      <c r="A237" t="s">
        <v>10</v>
      </c>
      <c r="B237">
        <v>2004</v>
      </c>
      <c r="C237">
        <v>1.7248890027111461</v>
      </c>
    </row>
    <row r="238" spans="1:3" x14ac:dyDescent="0.3">
      <c r="A238" t="s">
        <v>10</v>
      </c>
      <c r="B238">
        <v>2003</v>
      </c>
      <c r="C238">
        <v>2.2012417690768089</v>
      </c>
    </row>
    <row r="239" spans="1:3" x14ac:dyDescent="0.3">
      <c r="A239" t="s">
        <v>10</v>
      </c>
      <c r="B239">
        <v>2002</v>
      </c>
      <c r="C239">
        <v>1.6602072353400434</v>
      </c>
    </row>
    <row r="240" spans="1:3" x14ac:dyDescent="0.3">
      <c r="A240" t="s">
        <v>10</v>
      </c>
      <c r="B240">
        <v>2001</v>
      </c>
      <c r="C240">
        <v>1.6132148488868514</v>
      </c>
    </row>
    <row r="241" spans="1:3" x14ac:dyDescent="0.3">
      <c r="A241" t="s">
        <v>10</v>
      </c>
      <c r="B241">
        <v>2000</v>
      </c>
      <c r="C241">
        <v>1.9416744838508422</v>
      </c>
    </row>
    <row r="242" spans="1:3" x14ac:dyDescent="0.3">
      <c r="A242" t="s">
        <v>11</v>
      </c>
      <c r="B242">
        <v>2023</v>
      </c>
      <c r="C242">
        <v>2.0709814088224805</v>
      </c>
    </row>
    <row r="243" spans="1:3" x14ac:dyDescent="0.3">
      <c r="A243" t="s">
        <v>11</v>
      </c>
      <c r="B243">
        <v>2022</v>
      </c>
      <c r="C243">
        <v>1.7674655318640138</v>
      </c>
    </row>
    <row r="244" spans="1:3" x14ac:dyDescent="0.3">
      <c r="A244" t="s">
        <v>11</v>
      </c>
      <c r="B244">
        <v>2021</v>
      </c>
      <c r="C244">
        <v>1.5603162421142296</v>
      </c>
    </row>
    <row r="245" spans="1:3" x14ac:dyDescent="0.3">
      <c r="A245" t="s">
        <v>11</v>
      </c>
      <c r="B245">
        <v>2020</v>
      </c>
      <c r="C245" t="s">
        <v>44</v>
      </c>
    </row>
    <row r="246" spans="1:3" x14ac:dyDescent="0.3">
      <c r="A246" t="s">
        <v>11</v>
      </c>
      <c r="B246">
        <v>2019</v>
      </c>
      <c r="C246" t="s">
        <v>44</v>
      </c>
    </row>
    <row r="247" spans="1:3" x14ac:dyDescent="0.3">
      <c r="A247" t="s">
        <v>11</v>
      </c>
      <c r="B247">
        <v>2018</v>
      </c>
      <c r="C247">
        <v>2.0093382633910024</v>
      </c>
    </row>
    <row r="248" spans="1:3" x14ac:dyDescent="0.3">
      <c r="A248" t="s">
        <v>11</v>
      </c>
      <c r="B248">
        <v>2017</v>
      </c>
      <c r="C248">
        <v>1.6673084078866569</v>
      </c>
    </row>
    <row r="249" spans="1:3" x14ac:dyDescent="0.3">
      <c r="A249" t="s">
        <v>11</v>
      </c>
      <c r="B249">
        <v>2016</v>
      </c>
      <c r="C249">
        <v>1.6659311681186171</v>
      </c>
    </row>
    <row r="250" spans="1:3" x14ac:dyDescent="0.3">
      <c r="A250" t="s">
        <v>11</v>
      </c>
      <c r="B250">
        <v>2015</v>
      </c>
      <c r="C250">
        <v>2.1105389355124902</v>
      </c>
    </row>
    <row r="251" spans="1:3" x14ac:dyDescent="0.3">
      <c r="A251" t="s">
        <v>11</v>
      </c>
      <c r="B251">
        <v>2014</v>
      </c>
      <c r="C251">
        <v>2.1203236370152299</v>
      </c>
    </row>
    <row r="252" spans="1:3" x14ac:dyDescent="0.3">
      <c r="A252" t="s">
        <v>11</v>
      </c>
      <c r="B252">
        <v>2013</v>
      </c>
      <c r="C252">
        <v>2.7394395883930702</v>
      </c>
    </row>
    <row r="253" spans="1:3" x14ac:dyDescent="0.3">
      <c r="A253" t="s">
        <v>11</v>
      </c>
      <c r="B253">
        <v>2012</v>
      </c>
      <c r="C253">
        <v>3.1618229781435687</v>
      </c>
    </row>
    <row r="254" spans="1:3" x14ac:dyDescent="0.3">
      <c r="A254" t="s">
        <v>11</v>
      </c>
      <c r="B254">
        <v>2011</v>
      </c>
      <c r="C254">
        <v>1.6535945149875566</v>
      </c>
    </row>
    <row r="255" spans="1:3" x14ac:dyDescent="0.3">
      <c r="A255" t="s">
        <v>11</v>
      </c>
      <c r="B255">
        <v>2010</v>
      </c>
      <c r="C255">
        <v>1.6720166070591833</v>
      </c>
    </row>
    <row r="256" spans="1:3" x14ac:dyDescent="0.3">
      <c r="A256" t="s">
        <v>11</v>
      </c>
      <c r="B256">
        <v>2009</v>
      </c>
      <c r="C256">
        <v>2.0464574348373312</v>
      </c>
    </row>
    <row r="257" spans="1:3" x14ac:dyDescent="0.3">
      <c r="A257" t="s">
        <v>11</v>
      </c>
      <c r="B257">
        <v>2008</v>
      </c>
      <c r="C257">
        <v>1.937038038978194</v>
      </c>
    </row>
    <row r="258" spans="1:3" x14ac:dyDescent="0.3">
      <c r="A258" t="s">
        <v>11</v>
      </c>
      <c r="B258">
        <v>2007</v>
      </c>
      <c r="C258">
        <v>1.8035688563311834</v>
      </c>
    </row>
    <row r="259" spans="1:3" x14ac:dyDescent="0.3">
      <c r="A259" t="s">
        <v>11</v>
      </c>
      <c r="B259">
        <v>2006</v>
      </c>
      <c r="C259">
        <v>1.7520188427134809</v>
      </c>
    </row>
    <row r="260" spans="1:3" x14ac:dyDescent="0.3">
      <c r="A260" t="s">
        <v>11</v>
      </c>
      <c r="B260">
        <v>2005</v>
      </c>
      <c r="C260">
        <v>2.6889126878895979</v>
      </c>
    </row>
    <row r="261" spans="1:3" x14ac:dyDescent="0.3">
      <c r="A261" t="s">
        <v>11</v>
      </c>
      <c r="B261">
        <v>2004</v>
      </c>
      <c r="C261">
        <v>1.9717319222946825</v>
      </c>
    </row>
    <row r="262" spans="1:3" x14ac:dyDescent="0.3">
      <c r="A262" t="s">
        <v>11</v>
      </c>
      <c r="B262">
        <v>2003</v>
      </c>
      <c r="C262">
        <v>1.8824795814017037</v>
      </c>
    </row>
    <row r="263" spans="1:3" x14ac:dyDescent="0.3">
      <c r="A263" t="s">
        <v>11</v>
      </c>
      <c r="B263">
        <v>2002</v>
      </c>
      <c r="C263">
        <v>1.4897285558889288</v>
      </c>
    </row>
    <row r="264" spans="1:3" x14ac:dyDescent="0.3">
      <c r="A264" t="s">
        <v>11</v>
      </c>
      <c r="B264">
        <v>2001</v>
      </c>
      <c r="C264">
        <v>1.5296405981644314</v>
      </c>
    </row>
    <row r="265" spans="1:3" x14ac:dyDescent="0.3">
      <c r="A265" t="s">
        <v>11</v>
      </c>
      <c r="B265">
        <v>2000</v>
      </c>
      <c r="C265">
        <v>2.1156597397292249</v>
      </c>
    </row>
    <row r="266" spans="1:3" x14ac:dyDescent="0.3">
      <c r="A266" t="s">
        <v>12</v>
      </c>
      <c r="B266">
        <v>2023</v>
      </c>
      <c r="C266">
        <v>1.7908072799964183</v>
      </c>
    </row>
    <row r="267" spans="1:3" x14ac:dyDescent="0.3">
      <c r="A267" t="s">
        <v>12</v>
      </c>
      <c r="B267">
        <v>2022</v>
      </c>
      <c r="C267">
        <v>1.3393274466896283</v>
      </c>
    </row>
    <row r="268" spans="1:3" x14ac:dyDescent="0.3">
      <c r="A268" t="s">
        <v>12</v>
      </c>
      <c r="B268">
        <v>2021</v>
      </c>
      <c r="C268">
        <v>0.90336786190545271</v>
      </c>
    </row>
    <row r="269" spans="1:3" x14ac:dyDescent="0.3">
      <c r="A269" t="s">
        <v>12</v>
      </c>
      <c r="B269">
        <v>2020</v>
      </c>
      <c r="C269" t="s">
        <v>44</v>
      </c>
    </row>
    <row r="270" spans="1:3" x14ac:dyDescent="0.3">
      <c r="A270" t="s">
        <v>12</v>
      </c>
      <c r="B270">
        <v>2019</v>
      </c>
      <c r="C270" t="s">
        <v>44</v>
      </c>
    </row>
    <row r="271" spans="1:3" x14ac:dyDescent="0.3">
      <c r="A271" t="s">
        <v>12</v>
      </c>
      <c r="B271">
        <v>2018</v>
      </c>
      <c r="C271">
        <v>1.3585985036792021</v>
      </c>
    </row>
    <row r="272" spans="1:3" x14ac:dyDescent="0.3">
      <c r="A272" t="s">
        <v>12</v>
      </c>
      <c r="B272">
        <v>2017</v>
      </c>
      <c r="C272">
        <v>1.6751096539116801</v>
      </c>
    </row>
    <row r="273" spans="1:3" x14ac:dyDescent="0.3">
      <c r="A273" t="s">
        <v>12</v>
      </c>
      <c r="B273">
        <v>2016</v>
      </c>
      <c r="C273">
        <v>1.6857147221197593</v>
      </c>
    </row>
    <row r="274" spans="1:3" x14ac:dyDescent="0.3">
      <c r="A274" t="s">
        <v>12</v>
      </c>
      <c r="B274">
        <v>2015</v>
      </c>
      <c r="C274">
        <v>1.5954953286379814</v>
      </c>
    </row>
    <row r="275" spans="1:3" x14ac:dyDescent="0.3">
      <c r="A275" t="s">
        <v>12</v>
      </c>
      <c r="B275">
        <v>2014</v>
      </c>
      <c r="C275">
        <v>2.0603357346117357</v>
      </c>
    </row>
    <row r="276" spans="1:3" x14ac:dyDescent="0.3">
      <c r="A276" t="s">
        <v>12</v>
      </c>
      <c r="B276">
        <v>2013</v>
      </c>
      <c r="C276">
        <v>1.6542443653546728</v>
      </c>
    </row>
    <row r="277" spans="1:3" x14ac:dyDescent="0.3">
      <c r="A277" t="s">
        <v>12</v>
      </c>
      <c r="B277">
        <v>2012</v>
      </c>
      <c r="C277">
        <v>1.4425717573290189</v>
      </c>
    </row>
    <row r="278" spans="1:3" x14ac:dyDescent="0.3">
      <c r="A278" t="s">
        <v>12</v>
      </c>
      <c r="B278">
        <v>2011</v>
      </c>
      <c r="C278">
        <v>1.7908996172087326</v>
      </c>
    </row>
    <row r="279" spans="1:3" x14ac:dyDescent="0.3">
      <c r="A279" t="s">
        <v>12</v>
      </c>
      <c r="B279">
        <v>2010</v>
      </c>
      <c r="C279">
        <v>1.3495482271491239</v>
      </c>
    </row>
    <row r="280" spans="1:3" x14ac:dyDescent="0.3">
      <c r="A280" t="s">
        <v>12</v>
      </c>
      <c r="B280">
        <v>2009</v>
      </c>
      <c r="C280">
        <v>1.2537187786963597</v>
      </c>
    </row>
    <row r="281" spans="1:3" x14ac:dyDescent="0.3">
      <c r="A281" t="s">
        <v>12</v>
      </c>
      <c r="B281">
        <v>2008</v>
      </c>
      <c r="C281">
        <v>1.4975220495357355</v>
      </c>
    </row>
    <row r="282" spans="1:3" x14ac:dyDescent="0.3">
      <c r="A282" t="s">
        <v>12</v>
      </c>
      <c r="B282">
        <v>2007</v>
      </c>
      <c r="C282">
        <v>2.4127210780723596</v>
      </c>
    </row>
    <row r="283" spans="1:3" x14ac:dyDescent="0.3">
      <c r="A283" t="s">
        <v>12</v>
      </c>
      <c r="B283">
        <v>2006</v>
      </c>
      <c r="C283">
        <v>1.9529523943782101</v>
      </c>
    </row>
    <row r="284" spans="1:3" x14ac:dyDescent="0.3">
      <c r="A284" t="s">
        <v>12</v>
      </c>
      <c r="B284">
        <v>2005</v>
      </c>
      <c r="C284">
        <v>2.3372962996998869</v>
      </c>
    </row>
    <row r="285" spans="1:3" x14ac:dyDescent="0.3">
      <c r="A285" t="s">
        <v>12</v>
      </c>
      <c r="B285">
        <v>2004</v>
      </c>
      <c r="C285">
        <v>1.8420904258003361</v>
      </c>
    </row>
    <row r="286" spans="1:3" x14ac:dyDescent="0.3">
      <c r="A286" t="s">
        <v>12</v>
      </c>
      <c r="B286">
        <v>2003</v>
      </c>
      <c r="C286">
        <v>1.5897932203495106</v>
      </c>
    </row>
    <row r="287" spans="1:3" x14ac:dyDescent="0.3">
      <c r="A287" t="s">
        <v>12</v>
      </c>
      <c r="B287">
        <v>2002</v>
      </c>
      <c r="C287">
        <v>1.4126755005573235</v>
      </c>
    </row>
    <row r="288" spans="1:3" x14ac:dyDescent="0.3">
      <c r="A288" t="s">
        <v>12</v>
      </c>
      <c r="B288">
        <v>2001</v>
      </c>
      <c r="C288">
        <v>1.4073791001543947</v>
      </c>
    </row>
    <row r="289" spans="1:3" x14ac:dyDescent="0.3">
      <c r="A289" t="s">
        <v>12</v>
      </c>
      <c r="B289">
        <v>2000</v>
      </c>
      <c r="C289">
        <v>1.5749357390306213</v>
      </c>
    </row>
    <row r="290" spans="1:3" x14ac:dyDescent="0.3">
      <c r="A290" t="s">
        <v>13</v>
      </c>
      <c r="B290">
        <v>2023</v>
      </c>
      <c r="C290">
        <v>1.6818742496833585</v>
      </c>
    </row>
    <row r="291" spans="1:3" x14ac:dyDescent="0.3">
      <c r="A291" t="s">
        <v>13</v>
      </c>
      <c r="B291">
        <v>2022</v>
      </c>
      <c r="C291">
        <v>1.7339787944984488</v>
      </c>
    </row>
    <row r="292" spans="1:3" x14ac:dyDescent="0.3">
      <c r="A292" t="s">
        <v>13</v>
      </c>
      <c r="B292">
        <v>2021</v>
      </c>
      <c r="C292">
        <v>1.3399028726748214</v>
      </c>
    </row>
    <row r="293" spans="1:3" x14ac:dyDescent="0.3">
      <c r="A293" t="s">
        <v>13</v>
      </c>
      <c r="B293">
        <v>2020</v>
      </c>
      <c r="C293" t="s">
        <v>44</v>
      </c>
    </row>
    <row r="294" spans="1:3" x14ac:dyDescent="0.3">
      <c r="A294" t="s">
        <v>13</v>
      </c>
      <c r="B294">
        <v>2019</v>
      </c>
      <c r="C294" t="s">
        <v>44</v>
      </c>
    </row>
    <row r="295" spans="1:3" x14ac:dyDescent="0.3">
      <c r="A295" t="s">
        <v>13</v>
      </c>
      <c r="B295">
        <v>2018</v>
      </c>
      <c r="C295">
        <v>2.1813392119113852</v>
      </c>
    </row>
    <row r="296" spans="1:3" x14ac:dyDescent="0.3">
      <c r="A296" t="s">
        <v>13</v>
      </c>
      <c r="B296">
        <v>2017</v>
      </c>
      <c r="C296">
        <v>2.480218223231188</v>
      </c>
    </row>
    <row r="297" spans="1:3" x14ac:dyDescent="0.3">
      <c r="A297" t="s">
        <v>13</v>
      </c>
      <c r="B297">
        <v>2016</v>
      </c>
      <c r="C297">
        <v>2.221582155159314</v>
      </c>
    </row>
    <row r="298" spans="1:3" x14ac:dyDescent="0.3">
      <c r="A298" t="s">
        <v>13</v>
      </c>
      <c r="B298">
        <v>2015</v>
      </c>
      <c r="C298">
        <v>2.346169450268917</v>
      </c>
    </row>
    <row r="299" spans="1:3" x14ac:dyDescent="0.3">
      <c r="A299" t="s">
        <v>13</v>
      </c>
      <c r="B299">
        <v>2014</v>
      </c>
      <c r="C299">
        <v>1.8065977338646151</v>
      </c>
    </row>
    <row r="300" spans="1:3" x14ac:dyDescent="0.3">
      <c r="A300" t="s">
        <v>13</v>
      </c>
      <c r="B300">
        <v>2013</v>
      </c>
      <c r="C300">
        <v>1.6579716917735072</v>
      </c>
    </row>
    <row r="301" spans="1:3" x14ac:dyDescent="0.3">
      <c r="A301" t="s">
        <v>13</v>
      </c>
      <c r="B301">
        <v>2012</v>
      </c>
      <c r="C301">
        <v>1.2345494959481016</v>
      </c>
    </row>
    <row r="302" spans="1:3" x14ac:dyDescent="0.3">
      <c r="A302" t="s">
        <v>13</v>
      </c>
      <c r="B302">
        <v>2011</v>
      </c>
      <c r="C302">
        <v>0.96267739744052316</v>
      </c>
    </row>
    <row r="303" spans="1:3" x14ac:dyDescent="0.3">
      <c r="A303" t="s">
        <v>13</v>
      </c>
      <c r="B303">
        <v>2010</v>
      </c>
      <c r="C303">
        <v>0.94395708046985027</v>
      </c>
    </row>
    <row r="304" spans="1:3" x14ac:dyDescent="0.3">
      <c r="A304" t="s">
        <v>13</v>
      </c>
      <c r="B304">
        <v>2009</v>
      </c>
      <c r="C304">
        <v>1.2870967263967372</v>
      </c>
    </row>
    <row r="305" spans="1:3" x14ac:dyDescent="0.3">
      <c r="A305" t="s">
        <v>13</v>
      </c>
      <c r="B305">
        <v>2008</v>
      </c>
      <c r="C305">
        <v>1.403247347019742</v>
      </c>
    </row>
    <row r="306" spans="1:3" x14ac:dyDescent="0.3">
      <c r="A306" t="s">
        <v>13</v>
      </c>
      <c r="B306">
        <v>2007</v>
      </c>
      <c r="C306">
        <v>1.5586153875645086</v>
      </c>
    </row>
    <row r="307" spans="1:3" x14ac:dyDescent="0.3">
      <c r="A307" t="s">
        <v>13</v>
      </c>
      <c r="B307">
        <v>2006</v>
      </c>
      <c r="C307">
        <v>1.6494570405015501</v>
      </c>
    </row>
    <row r="308" spans="1:3" x14ac:dyDescent="0.3">
      <c r="A308" t="s">
        <v>13</v>
      </c>
      <c r="B308">
        <v>2005</v>
      </c>
      <c r="C308">
        <v>1.1055712481825664</v>
      </c>
    </row>
    <row r="309" spans="1:3" x14ac:dyDescent="0.3">
      <c r="A309" t="s">
        <v>13</v>
      </c>
      <c r="B309">
        <v>2004</v>
      </c>
      <c r="C309">
        <v>1.0975260843548731</v>
      </c>
    </row>
    <row r="310" spans="1:3" x14ac:dyDescent="0.3">
      <c r="A310" t="s">
        <v>13</v>
      </c>
      <c r="B310">
        <v>2003</v>
      </c>
      <c r="C310">
        <v>1.2155491978214952</v>
      </c>
    </row>
    <row r="311" spans="1:3" x14ac:dyDescent="0.3">
      <c r="A311" t="s">
        <v>13</v>
      </c>
      <c r="B311">
        <v>2002</v>
      </c>
      <c r="C311">
        <v>1.0859121519547776</v>
      </c>
    </row>
    <row r="312" spans="1:3" x14ac:dyDescent="0.3">
      <c r="A312" t="s">
        <v>13</v>
      </c>
      <c r="B312">
        <v>2001</v>
      </c>
      <c r="C312">
        <v>1.5065964404368604</v>
      </c>
    </row>
    <row r="313" spans="1:3" x14ac:dyDescent="0.3">
      <c r="A313" t="s">
        <v>13</v>
      </c>
      <c r="B313">
        <v>2000</v>
      </c>
      <c r="C313">
        <v>1.5837329509305742</v>
      </c>
    </row>
    <row r="314" spans="1:3" x14ac:dyDescent="0.3">
      <c r="A314" t="s">
        <v>14</v>
      </c>
      <c r="B314">
        <v>2023</v>
      </c>
      <c r="C314">
        <v>2.1329995368980086</v>
      </c>
    </row>
    <row r="315" spans="1:3" x14ac:dyDescent="0.3">
      <c r="A315" t="s">
        <v>14</v>
      </c>
      <c r="B315">
        <v>2022</v>
      </c>
      <c r="C315">
        <v>1.5749960100792499</v>
      </c>
    </row>
    <row r="316" spans="1:3" x14ac:dyDescent="0.3">
      <c r="A316" t="s">
        <v>14</v>
      </c>
      <c r="B316">
        <v>2021</v>
      </c>
      <c r="C316">
        <v>1.2837541062956381</v>
      </c>
    </row>
    <row r="317" spans="1:3" x14ac:dyDescent="0.3">
      <c r="A317" t="s">
        <v>14</v>
      </c>
      <c r="B317">
        <v>2020</v>
      </c>
      <c r="C317" t="s">
        <v>44</v>
      </c>
    </row>
    <row r="318" spans="1:3" x14ac:dyDescent="0.3">
      <c r="A318" t="s">
        <v>14</v>
      </c>
      <c r="B318">
        <v>2019</v>
      </c>
      <c r="C318" t="s">
        <v>44</v>
      </c>
    </row>
    <row r="319" spans="1:3" x14ac:dyDescent="0.3">
      <c r="A319" t="s">
        <v>14</v>
      </c>
      <c r="B319">
        <v>2018</v>
      </c>
      <c r="C319">
        <v>2.8213137703494531</v>
      </c>
    </row>
    <row r="320" spans="1:3" x14ac:dyDescent="0.3">
      <c r="A320" t="s">
        <v>14</v>
      </c>
      <c r="B320">
        <v>2017</v>
      </c>
      <c r="C320">
        <v>2.6376046211050341</v>
      </c>
    </row>
    <row r="321" spans="1:3" x14ac:dyDescent="0.3">
      <c r="A321" t="s">
        <v>14</v>
      </c>
      <c r="B321">
        <v>2016</v>
      </c>
      <c r="C321">
        <v>2.18742241228485</v>
      </c>
    </row>
    <row r="322" spans="1:3" x14ac:dyDescent="0.3">
      <c r="A322" t="s">
        <v>14</v>
      </c>
      <c r="B322">
        <v>2015</v>
      </c>
      <c r="C322">
        <v>1.8781929626260754</v>
      </c>
    </row>
    <row r="323" spans="1:3" x14ac:dyDescent="0.3">
      <c r="A323" t="s">
        <v>14</v>
      </c>
      <c r="B323">
        <v>2014</v>
      </c>
      <c r="C323">
        <v>2.1219923339131639</v>
      </c>
    </row>
    <row r="324" spans="1:3" x14ac:dyDescent="0.3">
      <c r="A324" t="s">
        <v>14</v>
      </c>
      <c r="B324">
        <v>2013</v>
      </c>
      <c r="C324">
        <v>1.5905896328367533</v>
      </c>
    </row>
    <row r="325" spans="1:3" x14ac:dyDescent="0.3">
      <c r="A325" t="s">
        <v>14</v>
      </c>
      <c r="B325">
        <v>2012</v>
      </c>
      <c r="C325">
        <v>2.2648475520844649</v>
      </c>
    </row>
    <row r="326" spans="1:3" x14ac:dyDescent="0.3">
      <c r="A326" t="s">
        <v>14</v>
      </c>
      <c r="B326">
        <v>2011</v>
      </c>
      <c r="C326">
        <v>1.6730637296529125</v>
      </c>
    </row>
    <row r="327" spans="1:3" x14ac:dyDescent="0.3">
      <c r="A327" t="s">
        <v>14</v>
      </c>
      <c r="B327">
        <v>2010</v>
      </c>
      <c r="C327">
        <v>1.5903257680749376</v>
      </c>
    </row>
    <row r="328" spans="1:3" x14ac:dyDescent="0.3">
      <c r="A328" t="s">
        <v>14</v>
      </c>
      <c r="B328">
        <v>2009</v>
      </c>
      <c r="C328">
        <v>1.8360474239215063</v>
      </c>
    </row>
    <row r="329" spans="1:3" x14ac:dyDescent="0.3">
      <c r="A329" t="s">
        <v>14</v>
      </c>
      <c r="B329">
        <v>2008</v>
      </c>
      <c r="C329">
        <v>2.132193697358185</v>
      </c>
    </row>
    <row r="330" spans="1:3" x14ac:dyDescent="0.3">
      <c r="A330" t="s">
        <v>14</v>
      </c>
      <c r="B330">
        <v>2007</v>
      </c>
      <c r="C330">
        <v>2.1764351458888407</v>
      </c>
    </row>
    <row r="331" spans="1:3" x14ac:dyDescent="0.3">
      <c r="A331" t="s">
        <v>14</v>
      </c>
      <c r="B331">
        <v>2006</v>
      </c>
      <c r="C331">
        <v>1.9840820325899011</v>
      </c>
    </row>
    <row r="332" spans="1:3" x14ac:dyDescent="0.3">
      <c r="A332" t="s">
        <v>14</v>
      </c>
      <c r="B332">
        <v>2005</v>
      </c>
      <c r="C332">
        <v>1.4961967122745434</v>
      </c>
    </row>
    <row r="333" spans="1:3" x14ac:dyDescent="0.3">
      <c r="A333" t="s">
        <v>14</v>
      </c>
      <c r="B333">
        <v>2004</v>
      </c>
      <c r="C333">
        <v>2.1047961400329895</v>
      </c>
    </row>
    <row r="334" spans="1:3" x14ac:dyDescent="0.3">
      <c r="A334" t="s">
        <v>14</v>
      </c>
      <c r="B334">
        <v>2003</v>
      </c>
      <c r="C334">
        <v>1.6588949556166643</v>
      </c>
    </row>
    <row r="335" spans="1:3" x14ac:dyDescent="0.3">
      <c r="A335" t="s">
        <v>14</v>
      </c>
      <c r="B335">
        <v>2002</v>
      </c>
      <c r="C335">
        <v>1.5657607282932604</v>
      </c>
    </row>
    <row r="336" spans="1:3" x14ac:dyDescent="0.3">
      <c r="A336" t="s">
        <v>14</v>
      </c>
      <c r="B336">
        <v>2001</v>
      </c>
      <c r="C336">
        <v>1.5750907323060943</v>
      </c>
    </row>
    <row r="337" spans="1:3" x14ac:dyDescent="0.3">
      <c r="A337" t="s">
        <v>14</v>
      </c>
      <c r="B337">
        <v>2000</v>
      </c>
      <c r="C337">
        <v>1.6898411326332725</v>
      </c>
    </row>
    <row r="338" spans="1:3" x14ac:dyDescent="0.3">
      <c r="A338" t="s">
        <v>15</v>
      </c>
      <c r="B338">
        <v>2023</v>
      </c>
      <c r="C338">
        <v>2.026807539450254</v>
      </c>
    </row>
    <row r="339" spans="1:3" x14ac:dyDescent="0.3">
      <c r="A339" t="s">
        <v>15</v>
      </c>
      <c r="B339">
        <v>2022</v>
      </c>
      <c r="C339">
        <v>2.0633991953160744</v>
      </c>
    </row>
    <row r="340" spans="1:3" x14ac:dyDescent="0.3">
      <c r="A340" t="s">
        <v>15</v>
      </c>
      <c r="B340">
        <v>2021</v>
      </c>
      <c r="C340">
        <v>1.711509534450343</v>
      </c>
    </row>
    <row r="341" spans="1:3" x14ac:dyDescent="0.3">
      <c r="A341" t="s">
        <v>15</v>
      </c>
      <c r="B341">
        <v>2020</v>
      </c>
      <c r="C341" t="s">
        <v>44</v>
      </c>
    </row>
    <row r="342" spans="1:3" x14ac:dyDescent="0.3">
      <c r="A342" t="s">
        <v>15</v>
      </c>
      <c r="B342">
        <v>2019</v>
      </c>
      <c r="C342" t="s">
        <v>44</v>
      </c>
    </row>
    <row r="343" spans="1:3" x14ac:dyDescent="0.3">
      <c r="A343" t="s">
        <v>15</v>
      </c>
      <c r="B343">
        <v>2018</v>
      </c>
      <c r="C343">
        <v>1.6281895377895215</v>
      </c>
    </row>
    <row r="344" spans="1:3" x14ac:dyDescent="0.3">
      <c r="A344" t="s">
        <v>15</v>
      </c>
      <c r="B344">
        <v>2017</v>
      </c>
      <c r="C344">
        <v>1.7360516704218945</v>
      </c>
    </row>
    <row r="345" spans="1:3" x14ac:dyDescent="0.3">
      <c r="A345" t="s">
        <v>15</v>
      </c>
      <c r="B345">
        <v>2016</v>
      </c>
      <c r="C345">
        <v>1.9583805146969819</v>
      </c>
    </row>
    <row r="346" spans="1:3" x14ac:dyDescent="0.3">
      <c r="A346" t="s">
        <v>15</v>
      </c>
      <c r="B346">
        <v>2015</v>
      </c>
      <c r="C346">
        <v>1.6915834134883501</v>
      </c>
    </row>
    <row r="347" spans="1:3" x14ac:dyDescent="0.3">
      <c r="A347" t="s">
        <v>15</v>
      </c>
      <c r="B347">
        <v>2014</v>
      </c>
      <c r="C347">
        <v>2.120190012401991</v>
      </c>
    </row>
    <row r="348" spans="1:3" x14ac:dyDescent="0.3">
      <c r="A348" t="s">
        <v>15</v>
      </c>
      <c r="B348">
        <v>2013</v>
      </c>
      <c r="C348">
        <v>1.4471382116469691</v>
      </c>
    </row>
    <row r="349" spans="1:3" x14ac:dyDescent="0.3">
      <c r="A349" t="s">
        <v>15</v>
      </c>
      <c r="B349">
        <v>2012</v>
      </c>
      <c r="C349">
        <v>2.8245883494417376</v>
      </c>
    </row>
    <row r="350" spans="1:3" x14ac:dyDescent="0.3">
      <c r="A350" t="s">
        <v>15</v>
      </c>
      <c r="B350">
        <v>2011</v>
      </c>
      <c r="C350">
        <v>1.8614357632560516</v>
      </c>
    </row>
    <row r="351" spans="1:3" x14ac:dyDescent="0.3">
      <c r="A351" t="s">
        <v>15</v>
      </c>
      <c r="B351">
        <v>2010</v>
      </c>
      <c r="C351">
        <v>2.7682825047043411</v>
      </c>
    </row>
    <row r="352" spans="1:3" x14ac:dyDescent="0.3">
      <c r="A352" t="s">
        <v>15</v>
      </c>
      <c r="B352">
        <v>2009</v>
      </c>
      <c r="C352">
        <v>1.9804677151584535</v>
      </c>
    </row>
    <row r="353" spans="1:3" x14ac:dyDescent="0.3">
      <c r="A353" t="s">
        <v>15</v>
      </c>
      <c r="B353">
        <v>2008</v>
      </c>
      <c r="C353">
        <v>2.0167705542640175</v>
      </c>
    </row>
    <row r="354" spans="1:3" x14ac:dyDescent="0.3">
      <c r="A354" t="s">
        <v>15</v>
      </c>
      <c r="B354">
        <v>2007</v>
      </c>
      <c r="C354">
        <v>1.4231526047189167</v>
      </c>
    </row>
    <row r="355" spans="1:3" x14ac:dyDescent="0.3">
      <c r="A355" t="s">
        <v>15</v>
      </c>
      <c r="B355">
        <v>2006</v>
      </c>
      <c r="C355">
        <v>1.4325836326568167</v>
      </c>
    </row>
    <row r="356" spans="1:3" x14ac:dyDescent="0.3">
      <c r="A356" t="s">
        <v>15</v>
      </c>
      <c r="B356">
        <v>2005</v>
      </c>
      <c r="C356">
        <v>1.4909015355261104</v>
      </c>
    </row>
    <row r="357" spans="1:3" x14ac:dyDescent="0.3">
      <c r="A357" t="s">
        <v>15</v>
      </c>
      <c r="B357">
        <v>2004</v>
      </c>
      <c r="C357">
        <v>1.8066746131034421</v>
      </c>
    </row>
    <row r="358" spans="1:3" x14ac:dyDescent="0.3">
      <c r="A358" t="s">
        <v>15</v>
      </c>
      <c r="B358">
        <v>2003</v>
      </c>
      <c r="C358">
        <v>1.3488026838106126</v>
      </c>
    </row>
    <row r="359" spans="1:3" x14ac:dyDescent="0.3">
      <c r="A359" t="s">
        <v>15</v>
      </c>
      <c r="B359">
        <v>2002</v>
      </c>
      <c r="C359">
        <v>1.7565452903215988</v>
      </c>
    </row>
    <row r="360" spans="1:3" x14ac:dyDescent="0.3">
      <c r="A360" t="s">
        <v>15</v>
      </c>
      <c r="B360">
        <v>2001</v>
      </c>
      <c r="C360">
        <v>1.2909926890285828</v>
      </c>
    </row>
    <row r="361" spans="1:3" x14ac:dyDescent="0.3">
      <c r="A361" t="s">
        <v>15</v>
      </c>
      <c r="B361">
        <v>2000</v>
      </c>
      <c r="C361">
        <v>1.301188329484505</v>
      </c>
    </row>
    <row r="362" spans="1:3" x14ac:dyDescent="0.3">
      <c r="A362" t="s">
        <v>16</v>
      </c>
      <c r="B362">
        <v>2023</v>
      </c>
      <c r="C362">
        <v>1.8209938446070135</v>
      </c>
    </row>
    <row r="363" spans="1:3" x14ac:dyDescent="0.3">
      <c r="A363" t="s">
        <v>16</v>
      </c>
      <c r="B363">
        <v>2022</v>
      </c>
      <c r="C363">
        <v>1.7267325189839502</v>
      </c>
    </row>
    <row r="364" spans="1:3" x14ac:dyDescent="0.3">
      <c r="A364" t="s">
        <v>16</v>
      </c>
      <c r="B364">
        <v>2021</v>
      </c>
      <c r="C364">
        <v>1.1982633992336416</v>
      </c>
    </row>
    <row r="365" spans="1:3" x14ac:dyDescent="0.3">
      <c r="A365" t="s">
        <v>16</v>
      </c>
      <c r="B365">
        <v>2020</v>
      </c>
      <c r="C365" t="s">
        <v>44</v>
      </c>
    </row>
    <row r="366" spans="1:3" x14ac:dyDescent="0.3">
      <c r="A366" t="s">
        <v>16</v>
      </c>
      <c r="B366">
        <v>2019</v>
      </c>
      <c r="C366" t="s">
        <v>44</v>
      </c>
    </row>
    <row r="367" spans="1:3" x14ac:dyDescent="0.3">
      <c r="A367" t="s">
        <v>16</v>
      </c>
      <c r="B367">
        <v>2018</v>
      </c>
      <c r="C367">
        <v>1.99856491239942</v>
      </c>
    </row>
    <row r="368" spans="1:3" x14ac:dyDescent="0.3">
      <c r="A368" t="s">
        <v>16</v>
      </c>
      <c r="B368">
        <v>2017</v>
      </c>
      <c r="C368">
        <v>1.6770368411800427</v>
      </c>
    </row>
    <row r="369" spans="1:3" x14ac:dyDescent="0.3">
      <c r="A369" t="s">
        <v>16</v>
      </c>
      <c r="B369">
        <v>2016</v>
      </c>
      <c r="C369">
        <v>2.1297073471801307</v>
      </c>
    </row>
    <row r="370" spans="1:3" x14ac:dyDescent="0.3">
      <c r="A370" t="s">
        <v>16</v>
      </c>
      <c r="B370">
        <v>2015</v>
      </c>
      <c r="C370">
        <v>1.8749183446433897</v>
      </c>
    </row>
    <row r="371" spans="1:3" x14ac:dyDescent="0.3">
      <c r="A371" t="s">
        <v>16</v>
      </c>
      <c r="B371">
        <v>2014</v>
      </c>
      <c r="C371">
        <v>2.5702191718341449</v>
      </c>
    </row>
    <row r="372" spans="1:3" x14ac:dyDescent="0.3">
      <c r="A372" t="s">
        <v>16</v>
      </c>
      <c r="B372">
        <v>2013</v>
      </c>
      <c r="C372">
        <v>3.0533420863766527</v>
      </c>
    </row>
    <row r="373" spans="1:3" x14ac:dyDescent="0.3">
      <c r="A373" t="s">
        <v>16</v>
      </c>
      <c r="B373">
        <v>2012</v>
      </c>
      <c r="C373">
        <v>1.9950679181992117</v>
      </c>
    </row>
    <row r="374" spans="1:3" x14ac:dyDescent="0.3">
      <c r="A374" t="s">
        <v>16</v>
      </c>
      <c r="B374">
        <v>2011</v>
      </c>
      <c r="C374">
        <v>1.2757289010856478</v>
      </c>
    </row>
    <row r="375" spans="1:3" x14ac:dyDescent="0.3">
      <c r="A375" t="s">
        <v>16</v>
      </c>
      <c r="B375">
        <v>2010</v>
      </c>
      <c r="C375">
        <v>1.2975953252657839</v>
      </c>
    </row>
    <row r="376" spans="1:3" x14ac:dyDescent="0.3">
      <c r="A376" t="s">
        <v>16</v>
      </c>
      <c r="B376">
        <v>2009</v>
      </c>
      <c r="C376">
        <v>1.3085605941838845</v>
      </c>
    </row>
    <row r="377" spans="1:3" x14ac:dyDescent="0.3">
      <c r="A377" t="s">
        <v>16</v>
      </c>
      <c r="B377">
        <v>2008</v>
      </c>
      <c r="C377">
        <v>1.1455973796778285</v>
      </c>
    </row>
    <row r="378" spans="1:3" x14ac:dyDescent="0.3">
      <c r="A378" t="s">
        <v>16</v>
      </c>
      <c r="B378">
        <v>2007</v>
      </c>
      <c r="C378">
        <v>2.0838236255647469</v>
      </c>
    </row>
    <row r="379" spans="1:3" x14ac:dyDescent="0.3">
      <c r="A379" t="s">
        <v>16</v>
      </c>
      <c r="B379">
        <v>2006</v>
      </c>
      <c r="C379">
        <v>1.7527204630160016</v>
      </c>
    </row>
    <row r="380" spans="1:3" x14ac:dyDescent="0.3">
      <c r="A380" t="s">
        <v>16</v>
      </c>
      <c r="B380">
        <v>2005</v>
      </c>
      <c r="C380">
        <v>3.2020531295067403</v>
      </c>
    </row>
    <row r="381" spans="1:3" x14ac:dyDescent="0.3">
      <c r="A381" t="s">
        <v>16</v>
      </c>
      <c r="B381">
        <v>2004</v>
      </c>
      <c r="C381">
        <v>1.734653047436884</v>
      </c>
    </row>
    <row r="382" spans="1:3" x14ac:dyDescent="0.3">
      <c r="A382" t="s">
        <v>16</v>
      </c>
      <c r="B382">
        <v>2003</v>
      </c>
      <c r="C382">
        <v>2.2333350347311018</v>
      </c>
    </row>
    <row r="383" spans="1:3" x14ac:dyDescent="0.3">
      <c r="A383" t="s">
        <v>16</v>
      </c>
      <c r="B383">
        <v>2002</v>
      </c>
      <c r="C383">
        <v>1.9170368061431453</v>
      </c>
    </row>
    <row r="384" spans="1:3" x14ac:dyDescent="0.3">
      <c r="A384" t="s">
        <v>16</v>
      </c>
      <c r="B384">
        <v>2001</v>
      </c>
      <c r="C384">
        <v>2.5868134353749315</v>
      </c>
    </row>
    <row r="385" spans="1:3" x14ac:dyDescent="0.3">
      <c r="A385" t="s">
        <v>16</v>
      </c>
      <c r="B385">
        <v>2000</v>
      </c>
      <c r="C385">
        <v>1.5817227116329202</v>
      </c>
    </row>
    <row r="386" spans="1:3" x14ac:dyDescent="0.3">
      <c r="A386" t="s">
        <v>17</v>
      </c>
      <c r="B386">
        <v>2023</v>
      </c>
      <c r="C386">
        <v>1.5621824162740499</v>
      </c>
    </row>
    <row r="387" spans="1:3" x14ac:dyDescent="0.3">
      <c r="A387" t="s">
        <v>17</v>
      </c>
      <c r="B387">
        <v>2022</v>
      </c>
      <c r="C387">
        <v>1.380963414074589</v>
      </c>
    </row>
    <row r="388" spans="1:3" x14ac:dyDescent="0.3">
      <c r="A388" t="s">
        <v>17</v>
      </c>
      <c r="B388">
        <v>2021</v>
      </c>
      <c r="C388">
        <v>2.4568358266788</v>
      </c>
    </row>
    <row r="389" spans="1:3" x14ac:dyDescent="0.3">
      <c r="A389" t="s">
        <v>17</v>
      </c>
      <c r="B389">
        <v>2020</v>
      </c>
      <c r="C389" t="s">
        <v>44</v>
      </c>
    </row>
    <row r="390" spans="1:3" x14ac:dyDescent="0.3">
      <c r="A390" t="s">
        <v>17</v>
      </c>
      <c r="B390">
        <v>2019</v>
      </c>
      <c r="C390" t="s">
        <v>44</v>
      </c>
    </row>
    <row r="391" spans="1:3" x14ac:dyDescent="0.3">
      <c r="A391" t="s">
        <v>17</v>
      </c>
      <c r="B391">
        <v>2018</v>
      </c>
      <c r="C391">
        <v>1.1531917433710406</v>
      </c>
    </row>
    <row r="392" spans="1:3" x14ac:dyDescent="0.3">
      <c r="A392" t="s">
        <v>17</v>
      </c>
      <c r="B392">
        <v>2017</v>
      </c>
      <c r="C392">
        <v>1.5072140263816312</v>
      </c>
    </row>
    <row r="393" spans="1:3" x14ac:dyDescent="0.3">
      <c r="A393" t="s">
        <v>17</v>
      </c>
      <c r="B393">
        <v>2016</v>
      </c>
      <c r="C393">
        <v>1.3910901777805822</v>
      </c>
    </row>
    <row r="394" spans="1:3" x14ac:dyDescent="0.3">
      <c r="A394" t="s">
        <v>17</v>
      </c>
      <c r="B394">
        <v>2015</v>
      </c>
      <c r="C394">
        <v>2.5831371871687678</v>
      </c>
    </row>
    <row r="395" spans="1:3" x14ac:dyDescent="0.3">
      <c r="A395" t="s">
        <v>17</v>
      </c>
      <c r="B395">
        <v>2014</v>
      </c>
      <c r="C395">
        <v>1.9286573017656554</v>
      </c>
    </row>
    <row r="396" spans="1:3" x14ac:dyDescent="0.3">
      <c r="A396" t="s">
        <v>17</v>
      </c>
      <c r="B396">
        <v>2013</v>
      </c>
      <c r="C396">
        <v>1.9096437923107616</v>
      </c>
    </row>
    <row r="397" spans="1:3" x14ac:dyDescent="0.3">
      <c r="A397" t="s">
        <v>17</v>
      </c>
      <c r="B397">
        <v>2012</v>
      </c>
      <c r="C397">
        <v>1.2360181311064027</v>
      </c>
    </row>
    <row r="398" spans="1:3" x14ac:dyDescent="0.3">
      <c r="A398" t="s">
        <v>17</v>
      </c>
      <c r="B398">
        <v>2011</v>
      </c>
      <c r="C398">
        <v>1.5220917629443</v>
      </c>
    </row>
    <row r="399" spans="1:3" x14ac:dyDescent="0.3">
      <c r="A399" t="s">
        <v>17</v>
      </c>
      <c r="B399">
        <v>2010</v>
      </c>
      <c r="C399">
        <v>1.3911972265389909</v>
      </c>
    </row>
    <row r="400" spans="1:3" x14ac:dyDescent="0.3">
      <c r="A400" t="s">
        <v>17</v>
      </c>
      <c r="B400">
        <v>2009</v>
      </c>
      <c r="C400">
        <v>2.1375425886366362</v>
      </c>
    </row>
    <row r="401" spans="1:3" x14ac:dyDescent="0.3">
      <c r="A401" t="s">
        <v>17</v>
      </c>
      <c r="B401">
        <v>2008</v>
      </c>
      <c r="C401">
        <v>1.9589290142834557</v>
      </c>
    </row>
    <row r="402" spans="1:3" x14ac:dyDescent="0.3">
      <c r="A402" t="s">
        <v>17</v>
      </c>
      <c r="B402">
        <v>2007</v>
      </c>
      <c r="C402">
        <v>2.1305219632924897</v>
      </c>
    </row>
    <row r="403" spans="1:3" x14ac:dyDescent="0.3">
      <c r="A403" t="s">
        <v>17</v>
      </c>
      <c r="B403">
        <v>2006</v>
      </c>
      <c r="C403">
        <v>2.1186807480695644</v>
      </c>
    </row>
    <row r="404" spans="1:3" x14ac:dyDescent="0.3">
      <c r="A404" t="s">
        <v>17</v>
      </c>
      <c r="B404">
        <v>2005</v>
      </c>
      <c r="C404">
        <v>1.6120937019650328</v>
      </c>
    </row>
    <row r="405" spans="1:3" x14ac:dyDescent="0.3">
      <c r="A405" t="s">
        <v>17</v>
      </c>
      <c r="B405">
        <v>2004</v>
      </c>
      <c r="C405">
        <v>1.901549604870673</v>
      </c>
    </row>
    <row r="406" spans="1:3" x14ac:dyDescent="0.3">
      <c r="A406" t="s">
        <v>17</v>
      </c>
      <c r="B406">
        <v>2003</v>
      </c>
      <c r="C406">
        <v>1.1652032487841213</v>
      </c>
    </row>
    <row r="407" spans="1:3" x14ac:dyDescent="0.3">
      <c r="A407" t="s">
        <v>17</v>
      </c>
      <c r="B407">
        <v>2002</v>
      </c>
      <c r="C407">
        <v>1.5646318081366577</v>
      </c>
    </row>
    <row r="408" spans="1:3" x14ac:dyDescent="0.3">
      <c r="A408" t="s">
        <v>17</v>
      </c>
      <c r="B408">
        <v>2001</v>
      </c>
      <c r="C408">
        <v>1.3572092728700269</v>
      </c>
    </row>
    <row r="409" spans="1:3" x14ac:dyDescent="0.3">
      <c r="A409" t="s">
        <v>17</v>
      </c>
      <c r="B409">
        <v>2000</v>
      </c>
      <c r="C409">
        <v>1.6298668560791292</v>
      </c>
    </row>
    <row r="410" spans="1:3" x14ac:dyDescent="0.3">
      <c r="A410" t="s">
        <v>18</v>
      </c>
      <c r="B410">
        <v>2023</v>
      </c>
      <c r="C410">
        <v>1.8927450907414116</v>
      </c>
    </row>
    <row r="411" spans="1:3" x14ac:dyDescent="0.3">
      <c r="A411" t="s">
        <v>18</v>
      </c>
      <c r="B411">
        <v>2022</v>
      </c>
      <c r="C411">
        <v>1.5344732023586019</v>
      </c>
    </row>
    <row r="412" spans="1:3" x14ac:dyDescent="0.3">
      <c r="A412" t="s">
        <v>18</v>
      </c>
      <c r="B412">
        <v>2021</v>
      </c>
      <c r="C412">
        <v>2.3417985201482514</v>
      </c>
    </row>
    <row r="413" spans="1:3" x14ac:dyDescent="0.3">
      <c r="A413" t="s">
        <v>18</v>
      </c>
      <c r="B413">
        <v>2020</v>
      </c>
      <c r="C413" t="s">
        <v>44</v>
      </c>
    </row>
    <row r="414" spans="1:3" x14ac:dyDescent="0.3">
      <c r="A414" t="s">
        <v>18</v>
      </c>
      <c r="B414">
        <v>2019</v>
      </c>
      <c r="C414" t="s">
        <v>44</v>
      </c>
    </row>
    <row r="415" spans="1:3" x14ac:dyDescent="0.3">
      <c r="A415" t="s">
        <v>18</v>
      </c>
      <c r="B415">
        <v>2018</v>
      </c>
      <c r="C415">
        <v>1.1192216931245442</v>
      </c>
    </row>
    <row r="416" spans="1:3" x14ac:dyDescent="0.3">
      <c r="A416" t="s">
        <v>18</v>
      </c>
      <c r="B416">
        <v>2017</v>
      </c>
      <c r="C416">
        <v>1.156971983876248</v>
      </c>
    </row>
    <row r="417" spans="1:3" x14ac:dyDescent="0.3">
      <c r="A417" t="s">
        <v>18</v>
      </c>
      <c r="B417">
        <v>2016</v>
      </c>
      <c r="C417">
        <v>1.4966671195142638</v>
      </c>
    </row>
    <row r="418" spans="1:3" x14ac:dyDescent="0.3">
      <c r="A418" t="s">
        <v>18</v>
      </c>
      <c r="B418">
        <v>2015</v>
      </c>
      <c r="C418">
        <v>1.2530276290109572</v>
      </c>
    </row>
    <row r="419" spans="1:3" x14ac:dyDescent="0.3">
      <c r="A419" t="s">
        <v>18</v>
      </c>
      <c r="B419">
        <v>2014</v>
      </c>
      <c r="C419">
        <v>1.0655915119670807</v>
      </c>
    </row>
    <row r="420" spans="1:3" x14ac:dyDescent="0.3">
      <c r="A420" t="s">
        <v>18</v>
      </c>
      <c r="B420">
        <v>2013</v>
      </c>
      <c r="C420">
        <v>1.2231813512592029</v>
      </c>
    </row>
    <row r="421" spans="1:3" x14ac:dyDescent="0.3">
      <c r="A421" t="s">
        <v>18</v>
      </c>
      <c r="B421">
        <v>2012</v>
      </c>
      <c r="C421">
        <v>1.3794085371899318</v>
      </c>
    </row>
    <row r="422" spans="1:3" x14ac:dyDescent="0.3">
      <c r="A422" t="s">
        <v>18</v>
      </c>
      <c r="B422">
        <v>2011</v>
      </c>
      <c r="C422">
        <v>1.2309002009629189</v>
      </c>
    </row>
    <row r="423" spans="1:3" x14ac:dyDescent="0.3">
      <c r="A423" t="s">
        <v>18</v>
      </c>
      <c r="B423">
        <v>2010</v>
      </c>
      <c r="C423">
        <v>1.7626988964865289</v>
      </c>
    </row>
    <row r="424" spans="1:3" x14ac:dyDescent="0.3">
      <c r="A424" t="s">
        <v>18</v>
      </c>
      <c r="B424">
        <v>2009</v>
      </c>
      <c r="C424">
        <v>1.2636020773169219</v>
      </c>
    </row>
    <row r="425" spans="1:3" x14ac:dyDescent="0.3">
      <c r="A425" t="s">
        <v>18</v>
      </c>
      <c r="B425">
        <v>2008</v>
      </c>
      <c r="C425">
        <v>1.8928380694086671</v>
      </c>
    </row>
    <row r="426" spans="1:3" x14ac:dyDescent="0.3">
      <c r="A426" t="s">
        <v>18</v>
      </c>
      <c r="B426">
        <v>2007</v>
      </c>
      <c r="C426">
        <v>1.5129749505282861</v>
      </c>
    </row>
    <row r="427" spans="1:3" x14ac:dyDescent="0.3">
      <c r="A427" t="s">
        <v>18</v>
      </c>
      <c r="B427">
        <v>2006</v>
      </c>
      <c r="C427">
        <v>0.97591469046227153</v>
      </c>
    </row>
    <row r="428" spans="1:3" x14ac:dyDescent="0.3">
      <c r="A428" t="s">
        <v>18</v>
      </c>
      <c r="B428">
        <v>2005</v>
      </c>
      <c r="C428">
        <v>1.8641560307002472</v>
      </c>
    </row>
    <row r="429" spans="1:3" x14ac:dyDescent="0.3">
      <c r="A429" t="s">
        <v>18</v>
      </c>
      <c r="B429">
        <v>2004</v>
      </c>
      <c r="C429">
        <v>1.0422172791496054</v>
      </c>
    </row>
    <row r="430" spans="1:3" x14ac:dyDescent="0.3">
      <c r="A430" t="s">
        <v>18</v>
      </c>
      <c r="B430">
        <v>2003</v>
      </c>
      <c r="C430">
        <v>1.1319473353880634</v>
      </c>
    </row>
    <row r="431" spans="1:3" x14ac:dyDescent="0.3">
      <c r="A431" t="s">
        <v>18</v>
      </c>
      <c r="B431">
        <v>2002</v>
      </c>
      <c r="C431">
        <v>2.2276805566948603</v>
      </c>
    </row>
    <row r="432" spans="1:3" x14ac:dyDescent="0.3">
      <c r="A432" t="s">
        <v>18</v>
      </c>
      <c r="B432">
        <v>2001</v>
      </c>
      <c r="C432">
        <v>1.4332053648434</v>
      </c>
    </row>
    <row r="433" spans="1:3" x14ac:dyDescent="0.3">
      <c r="A433" t="s">
        <v>18</v>
      </c>
      <c r="B433">
        <v>2000</v>
      </c>
      <c r="C433">
        <v>1.6710427630690692</v>
      </c>
    </row>
    <row r="434" spans="1:3" x14ac:dyDescent="0.3">
      <c r="A434" t="s">
        <v>19</v>
      </c>
      <c r="B434">
        <v>2023</v>
      </c>
      <c r="C434">
        <v>2.1583043154911077</v>
      </c>
    </row>
    <row r="435" spans="1:3" x14ac:dyDescent="0.3">
      <c r="A435" t="s">
        <v>19</v>
      </c>
      <c r="B435">
        <v>2022</v>
      </c>
      <c r="C435">
        <v>1.7812204814872148</v>
      </c>
    </row>
    <row r="436" spans="1:3" x14ac:dyDescent="0.3">
      <c r="A436" t="s">
        <v>19</v>
      </c>
      <c r="B436">
        <v>2021</v>
      </c>
      <c r="C436">
        <v>1.5043421695611252</v>
      </c>
    </row>
    <row r="437" spans="1:3" x14ac:dyDescent="0.3">
      <c r="A437" t="s">
        <v>19</v>
      </c>
      <c r="B437">
        <v>2020</v>
      </c>
      <c r="C437" t="s">
        <v>44</v>
      </c>
    </row>
    <row r="438" spans="1:3" x14ac:dyDescent="0.3">
      <c r="A438" t="s">
        <v>19</v>
      </c>
      <c r="B438">
        <v>2019</v>
      </c>
      <c r="C438" t="s">
        <v>44</v>
      </c>
    </row>
    <row r="439" spans="1:3" x14ac:dyDescent="0.3">
      <c r="A439" t="s">
        <v>19</v>
      </c>
      <c r="B439">
        <v>2018</v>
      </c>
      <c r="C439">
        <v>1.5577213080677932</v>
      </c>
    </row>
    <row r="440" spans="1:3" x14ac:dyDescent="0.3">
      <c r="A440" t="s">
        <v>19</v>
      </c>
      <c r="B440">
        <v>2017</v>
      </c>
      <c r="C440">
        <v>1.8688861674555877</v>
      </c>
    </row>
    <row r="441" spans="1:3" x14ac:dyDescent="0.3">
      <c r="A441" t="s">
        <v>19</v>
      </c>
      <c r="B441">
        <v>2016</v>
      </c>
      <c r="C441">
        <v>1.7189324205803229</v>
      </c>
    </row>
    <row r="442" spans="1:3" x14ac:dyDescent="0.3">
      <c r="A442" t="s">
        <v>19</v>
      </c>
      <c r="B442">
        <v>2015</v>
      </c>
      <c r="C442">
        <v>1.8716941610020301</v>
      </c>
    </row>
    <row r="443" spans="1:3" x14ac:dyDescent="0.3">
      <c r="A443" t="s">
        <v>19</v>
      </c>
      <c r="B443">
        <v>2014</v>
      </c>
      <c r="C443">
        <v>1.8827902710766686</v>
      </c>
    </row>
    <row r="444" spans="1:3" x14ac:dyDescent="0.3">
      <c r="A444" t="s">
        <v>19</v>
      </c>
      <c r="B444">
        <v>2013</v>
      </c>
      <c r="C444">
        <v>1.2831679015350101</v>
      </c>
    </row>
    <row r="445" spans="1:3" x14ac:dyDescent="0.3">
      <c r="A445" t="s">
        <v>19</v>
      </c>
      <c r="B445">
        <v>2012</v>
      </c>
      <c r="C445">
        <v>1.0959163301329553</v>
      </c>
    </row>
    <row r="446" spans="1:3" x14ac:dyDescent="0.3">
      <c r="A446" t="s">
        <v>19</v>
      </c>
      <c r="B446">
        <v>2011</v>
      </c>
      <c r="C446">
        <v>1.0669019093714958</v>
      </c>
    </row>
    <row r="447" spans="1:3" x14ac:dyDescent="0.3">
      <c r="A447" t="s">
        <v>19</v>
      </c>
      <c r="B447">
        <v>2010</v>
      </c>
      <c r="C447">
        <v>1.1058970213657251</v>
      </c>
    </row>
    <row r="448" spans="1:3" x14ac:dyDescent="0.3">
      <c r="A448" t="s">
        <v>19</v>
      </c>
      <c r="B448">
        <v>2009</v>
      </c>
      <c r="C448">
        <v>2.1021395412389436</v>
      </c>
    </row>
    <row r="449" spans="1:3" x14ac:dyDescent="0.3">
      <c r="A449" t="s">
        <v>19</v>
      </c>
      <c r="B449">
        <v>2008</v>
      </c>
      <c r="C449">
        <v>2.611203176041577</v>
      </c>
    </row>
    <row r="450" spans="1:3" x14ac:dyDescent="0.3">
      <c r="A450" t="s">
        <v>19</v>
      </c>
      <c r="B450">
        <v>2007</v>
      </c>
      <c r="C450">
        <v>2.1940052592933434</v>
      </c>
    </row>
    <row r="451" spans="1:3" x14ac:dyDescent="0.3">
      <c r="A451" t="s">
        <v>19</v>
      </c>
      <c r="B451">
        <v>2006</v>
      </c>
      <c r="C451">
        <v>1.7027379057238285</v>
      </c>
    </row>
    <row r="452" spans="1:3" x14ac:dyDescent="0.3">
      <c r="A452" t="s">
        <v>19</v>
      </c>
      <c r="B452">
        <v>2005</v>
      </c>
      <c r="C452">
        <v>1.8245044669104311</v>
      </c>
    </row>
    <row r="453" spans="1:3" x14ac:dyDescent="0.3">
      <c r="A453" t="s">
        <v>19</v>
      </c>
      <c r="B453">
        <v>2004</v>
      </c>
      <c r="C453">
        <v>1.4564877657357727</v>
      </c>
    </row>
    <row r="454" spans="1:3" x14ac:dyDescent="0.3">
      <c r="A454" t="s">
        <v>19</v>
      </c>
      <c r="B454">
        <v>2003</v>
      </c>
      <c r="C454">
        <v>1.3150446109676193</v>
      </c>
    </row>
    <row r="455" spans="1:3" x14ac:dyDescent="0.3">
      <c r="A455" t="s">
        <v>19</v>
      </c>
      <c r="B455">
        <v>2002</v>
      </c>
      <c r="C455">
        <v>1.4687450469451144</v>
      </c>
    </row>
    <row r="456" spans="1:3" x14ac:dyDescent="0.3">
      <c r="A456" t="s">
        <v>19</v>
      </c>
      <c r="B456">
        <v>2001</v>
      </c>
      <c r="C456">
        <v>1.6634678762814499</v>
      </c>
    </row>
    <row r="457" spans="1:3" x14ac:dyDescent="0.3">
      <c r="A457" t="s">
        <v>19</v>
      </c>
      <c r="B457">
        <v>2000</v>
      </c>
      <c r="C457">
        <v>1.5747026820905319</v>
      </c>
    </row>
    <row r="458" spans="1:3" x14ac:dyDescent="0.3">
      <c r="A458" t="s">
        <v>20</v>
      </c>
      <c r="B458">
        <v>2023</v>
      </c>
      <c r="C458">
        <v>1.6783769305828455</v>
      </c>
    </row>
    <row r="459" spans="1:3" x14ac:dyDescent="0.3">
      <c r="A459" t="s">
        <v>20</v>
      </c>
      <c r="B459">
        <v>2022</v>
      </c>
      <c r="C459">
        <v>1.3541049538178971</v>
      </c>
    </row>
    <row r="460" spans="1:3" x14ac:dyDescent="0.3">
      <c r="A460" t="s">
        <v>20</v>
      </c>
      <c r="B460">
        <v>2021</v>
      </c>
      <c r="C460">
        <v>1.230296106238024</v>
      </c>
    </row>
    <row r="461" spans="1:3" x14ac:dyDescent="0.3">
      <c r="A461" t="s">
        <v>20</v>
      </c>
      <c r="B461">
        <v>2020</v>
      </c>
      <c r="C461" t="s">
        <v>44</v>
      </c>
    </row>
    <row r="462" spans="1:3" x14ac:dyDescent="0.3">
      <c r="A462" t="s">
        <v>20</v>
      </c>
      <c r="B462">
        <v>2019</v>
      </c>
      <c r="C462" t="s">
        <v>44</v>
      </c>
    </row>
    <row r="463" spans="1:3" x14ac:dyDescent="0.3">
      <c r="A463" t="s">
        <v>20</v>
      </c>
      <c r="B463">
        <v>2018</v>
      </c>
      <c r="C463">
        <v>1.6354039846266404</v>
      </c>
    </row>
    <row r="464" spans="1:3" x14ac:dyDescent="0.3">
      <c r="A464" t="s">
        <v>20</v>
      </c>
      <c r="B464">
        <v>2017</v>
      </c>
      <c r="C464">
        <v>3.0106328091101249</v>
      </c>
    </row>
    <row r="465" spans="1:3" x14ac:dyDescent="0.3">
      <c r="A465" t="s">
        <v>20</v>
      </c>
      <c r="B465">
        <v>2016</v>
      </c>
      <c r="C465">
        <v>2.2064314044059148</v>
      </c>
    </row>
    <row r="466" spans="1:3" x14ac:dyDescent="0.3">
      <c r="A466" t="s">
        <v>20</v>
      </c>
      <c r="B466">
        <v>2015</v>
      </c>
      <c r="C466">
        <v>2.2722059464455411</v>
      </c>
    </row>
    <row r="467" spans="1:3" x14ac:dyDescent="0.3">
      <c r="A467" t="s">
        <v>20</v>
      </c>
      <c r="B467">
        <v>2014</v>
      </c>
      <c r="C467">
        <v>2.3804585296980894</v>
      </c>
    </row>
    <row r="468" spans="1:3" x14ac:dyDescent="0.3">
      <c r="A468" t="s">
        <v>20</v>
      </c>
      <c r="B468">
        <v>2013</v>
      </c>
      <c r="C468">
        <v>1.7401358570893912</v>
      </c>
    </row>
    <row r="469" spans="1:3" x14ac:dyDescent="0.3">
      <c r="A469" t="s">
        <v>20</v>
      </c>
      <c r="B469">
        <v>2012</v>
      </c>
      <c r="C469">
        <v>1.5904636707354045</v>
      </c>
    </row>
    <row r="470" spans="1:3" x14ac:dyDescent="0.3">
      <c r="A470" t="s">
        <v>20</v>
      </c>
      <c r="B470">
        <v>2011</v>
      </c>
      <c r="C470">
        <v>2.4867519006585139</v>
      </c>
    </row>
    <row r="471" spans="1:3" x14ac:dyDescent="0.3">
      <c r="A471" t="s">
        <v>20</v>
      </c>
      <c r="B471">
        <v>2010</v>
      </c>
      <c r="C471">
        <v>2.3400875935916696</v>
      </c>
    </row>
    <row r="472" spans="1:3" x14ac:dyDescent="0.3">
      <c r="A472" t="s">
        <v>20</v>
      </c>
      <c r="B472">
        <v>2009</v>
      </c>
      <c r="C472">
        <v>1.5282624777214999</v>
      </c>
    </row>
    <row r="473" spans="1:3" x14ac:dyDescent="0.3">
      <c r="A473" t="s">
        <v>20</v>
      </c>
      <c r="B473">
        <v>2008</v>
      </c>
      <c r="C473">
        <v>2.3751301144861992</v>
      </c>
    </row>
    <row r="474" spans="1:3" x14ac:dyDescent="0.3">
      <c r="A474" t="s">
        <v>20</v>
      </c>
      <c r="B474">
        <v>2007</v>
      </c>
      <c r="C474">
        <v>1.7559188915151407</v>
      </c>
    </row>
    <row r="475" spans="1:3" x14ac:dyDescent="0.3">
      <c r="A475" t="s">
        <v>20</v>
      </c>
      <c r="B475">
        <v>2006</v>
      </c>
      <c r="C475">
        <v>1.4777190896341958</v>
      </c>
    </row>
    <row r="476" spans="1:3" x14ac:dyDescent="0.3">
      <c r="A476" t="s">
        <v>20</v>
      </c>
      <c r="B476">
        <v>2005</v>
      </c>
      <c r="C476">
        <v>2.0715654612617804</v>
      </c>
    </row>
    <row r="477" spans="1:3" x14ac:dyDescent="0.3">
      <c r="A477" t="s">
        <v>20</v>
      </c>
      <c r="B477">
        <v>2004</v>
      </c>
      <c r="C477">
        <v>8.3308590113430476</v>
      </c>
    </row>
    <row r="478" spans="1:3" x14ac:dyDescent="0.3">
      <c r="A478" t="s">
        <v>20</v>
      </c>
      <c r="B478">
        <v>2003</v>
      </c>
      <c r="C478">
        <v>1.2374322261252211</v>
      </c>
    </row>
    <row r="479" spans="1:3" x14ac:dyDescent="0.3">
      <c r="A479" t="s">
        <v>20</v>
      </c>
      <c r="B479">
        <v>2002</v>
      </c>
      <c r="C479">
        <v>1.9522652263011575</v>
      </c>
    </row>
    <row r="480" spans="1:3" x14ac:dyDescent="0.3">
      <c r="A480" t="s">
        <v>20</v>
      </c>
      <c r="B480">
        <v>2001</v>
      </c>
      <c r="C480">
        <v>3.2321956440915818</v>
      </c>
    </row>
    <row r="481" spans="1:3" x14ac:dyDescent="0.3">
      <c r="A481" t="s">
        <v>20</v>
      </c>
      <c r="B481">
        <v>2000</v>
      </c>
      <c r="C481">
        <v>1.4585794182494261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B03-509C-4D2E-8487-563804B5751F}">
  <dimension ref="A1:BE25"/>
  <sheetViews>
    <sheetView topLeftCell="AS1" workbookViewId="0">
      <selection activeCell="BE2" sqref="BE2"/>
    </sheetView>
  </sheetViews>
  <sheetFormatPr defaultRowHeight="14.4" x14ac:dyDescent="0.3"/>
  <cols>
    <col min="1" max="1" width="8.5546875" bestFit="1" customWidth="1"/>
    <col min="2" max="2" width="16.33203125" bestFit="1" customWidth="1"/>
    <col min="3" max="3" width="19.109375" bestFit="1" customWidth="1"/>
    <col min="4" max="4" width="21.44140625" bestFit="1" customWidth="1"/>
    <col min="5" max="5" width="21.44140625" customWidth="1"/>
    <col min="6" max="6" width="10.5546875" bestFit="1" customWidth="1"/>
    <col min="7" max="7" width="12.109375" bestFit="1" customWidth="1"/>
    <col min="8" max="9" width="12.109375" customWidth="1"/>
    <col min="10" max="10" width="13.6640625" bestFit="1" customWidth="1"/>
    <col min="11" max="11" width="16.88671875" bestFit="1" customWidth="1"/>
    <col min="12" max="12" width="18.5546875" bestFit="1" customWidth="1"/>
    <col min="13" max="13" width="18.5546875" customWidth="1"/>
    <col min="14" max="17" width="10.33203125" customWidth="1"/>
    <col min="18" max="18" width="17.5546875" bestFit="1" customWidth="1"/>
    <col min="19" max="19" width="20.6640625" bestFit="1" customWidth="1"/>
    <col min="20" max="20" width="22.33203125" bestFit="1" customWidth="1"/>
    <col min="21" max="21" width="22.33203125" customWidth="1"/>
    <col min="22" max="22" width="12.109375" bestFit="1" customWidth="1"/>
    <col min="23" max="23" width="13.6640625" bestFit="1" customWidth="1"/>
    <col min="24" max="25" width="13.6640625" customWidth="1"/>
    <col min="26" max="26" width="14.5546875" bestFit="1" customWidth="1"/>
    <col min="27" max="27" width="22.5546875" bestFit="1" customWidth="1"/>
    <col min="28" max="28" width="19.33203125" bestFit="1" customWidth="1"/>
    <col min="29" max="29" width="19.33203125" customWidth="1"/>
    <col min="30" max="33" width="12.5546875" customWidth="1"/>
    <col min="34" max="34" width="15.88671875" bestFit="1" customWidth="1"/>
    <col min="35" max="35" width="19.109375" bestFit="1" customWidth="1"/>
    <col min="36" max="36" width="18.5546875" bestFit="1" customWidth="1"/>
    <col min="37" max="37" width="18.5546875" customWidth="1"/>
    <col min="38" max="41" width="12.5546875" customWidth="1"/>
    <col min="42" max="42" width="14.44140625" bestFit="1" customWidth="1"/>
    <col min="43" max="43" width="17.6640625" bestFit="1" customWidth="1"/>
    <col min="44" max="44" width="17.44140625" bestFit="1" customWidth="1"/>
    <col min="45" max="45" width="17.44140625" customWidth="1"/>
    <col min="46" max="49" width="10.88671875" customWidth="1"/>
    <col min="50" max="50" width="15.88671875" bestFit="1" customWidth="1"/>
    <col min="51" max="51" width="15.88671875" customWidth="1"/>
    <col min="52" max="52" width="21.5546875" bestFit="1" customWidth="1"/>
    <col min="53" max="53" width="12.44140625" bestFit="1" customWidth="1"/>
    <col min="55" max="55" width="15.6640625" bestFit="1" customWidth="1"/>
    <col min="56" max="56" width="17.33203125" bestFit="1" customWidth="1"/>
    <col min="57" max="57" width="21.6640625" bestFit="1" customWidth="1"/>
  </cols>
  <sheetData>
    <row r="1" spans="1:57" x14ac:dyDescent="0.3">
      <c r="A1" t="s">
        <v>98</v>
      </c>
      <c r="B1" t="s">
        <v>475</v>
      </c>
      <c r="C1" t="s">
        <v>339</v>
      </c>
      <c r="D1" t="s">
        <v>302</v>
      </c>
      <c r="E1" t="s">
        <v>590</v>
      </c>
      <c r="F1" t="s">
        <v>107</v>
      </c>
      <c r="G1" t="s">
        <v>108</v>
      </c>
      <c r="H1" t="s">
        <v>222</v>
      </c>
      <c r="I1" t="s">
        <v>444</v>
      </c>
      <c r="J1" t="s">
        <v>476</v>
      </c>
      <c r="K1" t="s">
        <v>340</v>
      </c>
      <c r="L1" t="s">
        <v>477</v>
      </c>
      <c r="M1" t="s">
        <v>590</v>
      </c>
      <c r="N1" t="s">
        <v>109</v>
      </c>
      <c r="O1" t="s">
        <v>110</v>
      </c>
      <c r="P1" t="s">
        <v>223</v>
      </c>
      <c r="Q1" t="s">
        <v>466</v>
      </c>
      <c r="R1" t="s">
        <v>478</v>
      </c>
      <c r="S1" t="s">
        <v>341</v>
      </c>
      <c r="T1" t="s">
        <v>479</v>
      </c>
      <c r="U1" t="s">
        <v>590</v>
      </c>
      <c r="V1" t="s">
        <v>111</v>
      </c>
      <c r="W1" t="s">
        <v>112</v>
      </c>
      <c r="X1" t="s">
        <v>224</v>
      </c>
      <c r="Y1" t="s">
        <v>467</v>
      </c>
      <c r="Z1" t="s">
        <v>480</v>
      </c>
      <c r="AA1" t="s">
        <v>481</v>
      </c>
      <c r="AB1" t="s">
        <v>482</v>
      </c>
      <c r="AC1" t="s">
        <v>590</v>
      </c>
      <c r="AD1" t="s">
        <v>113</v>
      </c>
      <c r="AE1" t="s">
        <v>114</v>
      </c>
      <c r="AF1" t="s">
        <v>225</v>
      </c>
      <c r="AG1" t="s">
        <v>468</v>
      </c>
      <c r="AH1" t="s">
        <v>483</v>
      </c>
      <c r="AI1" t="s">
        <v>342</v>
      </c>
      <c r="AJ1" t="s">
        <v>484</v>
      </c>
      <c r="AK1" t="s">
        <v>590</v>
      </c>
      <c r="AL1" t="s">
        <v>115</v>
      </c>
      <c r="AM1" t="s">
        <v>116</v>
      </c>
      <c r="AN1" t="s">
        <v>226</v>
      </c>
      <c r="AO1" t="s">
        <v>469</v>
      </c>
      <c r="AP1" t="s">
        <v>485</v>
      </c>
      <c r="AQ1" t="s">
        <v>343</v>
      </c>
      <c r="AR1" t="s">
        <v>486</v>
      </c>
      <c r="AS1" t="s">
        <v>590</v>
      </c>
      <c r="AT1" t="s">
        <v>117</v>
      </c>
      <c r="AU1" t="s">
        <v>118</v>
      </c>
      <c r="AV1" t="s">
        <v>227</v>
      </c>
      <c r="AW1" t="s">
        <v>470</v>
      </c>
      <c r="AY1" t="s">
        <v>591</v>
      </c>
      <c r="AZ1" t="s">
        <v>487</v>
      </c>
      <c r="BA1" t="s">
        <v>488</v>
      </c>
      <c r="BC1" t="s">
        <v>489</v>
      </c>
      <c r="BD1" t="s">
        <v>589</v>
      </c>
      <c r="BE1" t="s">
        <v>593</v>
      </c>
    </row>
    <row r="2" spans="1:57" x14ac:dyDescent="0.3">
      <c r="A2">
        <v>2023</v>
      </c>
      <c r="B2" s="3">
        <v>634459</v>
      </c>
      <c r="C2" s="3">
        <f>B2/8</f>
        <v>79307.375</v>
      </c>
      <c r="D2" s="3">
        <v>82500</v>
      </c>
      <c r="E2" s="7">
        <f>C2/D2</f>
        <v>0.96130151515151518</v>
      </c>
      <c r="F2" s="6">
        <v>6</v>
      </c>
      <c r="G2" s="6">
        <v>11</v>
      </c>
      <c r="H2" s="6">
        <f>F2/(F2+G2)</f>
        <v>0.35294117647058826</v>
      </c>
      <c r="I2" s="6">
        <f>((C2/D2)*(1/(1-H2)))</f>
        <v>1.4856477961432508</v>
      </c>
      <c r="J2" s="3">
        <v>701011</v>
      </c>
      <c r="K2" s="3">
        <f>J2/9</f>
        <v>77890.111111111109</v>
      </c>
      <c r="L2" s="3">
        <v>82500</v>
      </c>
      <c r="M2" s="7">
        <f>K2/L2</f>
        <v>0.94412255892255892</v>
      </c>
      <c r="N2" s="6">
        <v>7</v>
      </c>
      <c r="O2" s="6">
        <v>10</v>
      </c>
      <c r="P2" s="6">
        <f>N2/(O2+N2)</f>
        <v>0.41176470588235292</v>
      </c>
      <c r="Q2" s="6">
        <f>((K2/L2)*(1/(1-P2)))</f>
        <v>1.6050083501683501</v>
      </c>
      <c r="R2" s="3">
        <v>3269016</v>
      </c>
      <c r="S2" s="3">
        <f>R2/81</f>
        <v>40358.222222222219</v>
      </c>
      <c r="T2" s="1">
        <v>46537</v>
      </c>
      <c r="U2" s="7">
        <f>S2/T2</f>
        <v>0.86722870451946232</v>
      </c>
      <c r="V2" s="6">
        <v>82</v>
      </c>
      <c r="W2" s="6">
        <v>80</v>
      </c>
      <c r="X2" s="6">
        <f>V2/(W2+V2)</f>
        <v>0.50617283950617287</v>
      </c>
      <c r="Y2" s="6">
        <f>((S2/T2)*(1/(1-X2)))</f>
        <v>1.7561381266519112</v>
      </c>
      <c r="Z2" s="1">
        <v>2573555</v>
      </c>
      <c r="AA2" s="1">
        <f>Z2/81</f>
        <v>31772.283950617282</v>
      </c>
      <c r="AB2" s="1">
        <v>41922</v>
      </c>
      <c r="AC2" s="7">
        <f>AA2/AB2</f>
        <v>0.75789046206329092</v>
      </c>
      <c r="AD2" s="6">
        <v>75</v>
      </c>
      <c r="AE2" s="6">
        <v>87</v>
      </c>
      <c r="AF2" s="6">
        <f>AD2/(AD2+AE2)</f>
        <v>0.46296296296296297</v>
      </c>
      <c r="AG2" s="6">
        <f>((AA2/AB2)*(1/(1-AF2)))</f>
        <v>1.4112443086695763</v>
      </c>
      <c r="AH2" s="5">
        <v>808885</v>
      </c>
      <c r="AI2" s="5">
        <f>AH2/41</f>
        <v>19728.90243902439</v>
      </c>
      <c r="AJ2" s="5">
        <v>19812</v>
      </c>
      <c r="AK2" s="7">
        <f>AI2/AJ2</f>
        <v>0.99580569548881437</v>
      </c>
      <c r="AL2" s="6">
        <v>50</v>
      </c>
      <c r="AM2" s="6">
        <v>32</v>
      </c>
      <c r="AN2" s="6">
        <f>AL2/(AM2+AL2)</f>
        <v>0.6097560975609756</v>
      </c>
      <c r="AO2" s="6">
        <f>((AI2/AJ2)*(1/(1-AN2)))</f>
        <v>2.5517520946900869</v>
      </c>
      <c r="AP2" s="5">
        <v>720291</v>
      </c>
      <c r="AQ2" s="5">
        <f>AP2/41</f>
        <v>17568.073170731706</v>
      </c>
      <c r="AR2" s="5">
        <v>17732</v>
      </c>
      <c r="AS2" s="7">
        <f>AQ2/AR2</f>
        <v>0.99075531077891421</v>
      </c>
      <c r="AT2" s="6">
        <v>32</v>
      </c>
      <c r="AU2" s="6">
        <v>50</v>
      </c>
      <c r="AV2" s="6">
        <f>AT2/(AT2+AU2)</f>
        <v>0.3902439024390244</v>
      </c>
      <c r="AW2" s="6">
        <f>((AQ2/AR2)*(1/(1-AV2)))</f>
        <v>1.6248387096774195</v>
      </c>
      <c r="AY2">
        <f>(AS2+AK2+AC2+U2+M2+E2)/6</f>
        <v>0.91951737448742588</v>
      </c>
      <c r="AZ2">
        <f>(H2+P2+X2+AF2+AN2+AV2)/6</f>
        <v>0.45564028080367946</v>
      </c>
      <c r="BA2">
        <f>(AW2+AO2+AG2+Y2+Q2+I2)/6</f>
        <v>1.7391048976667658</v>
      </c>
      <c r="BC2">
        <f>SUM(BA2:BA25)/21</f>
        <v>1.8725831238003092</v>
      </c>
      <c r="BD2">
        <f>SUM(AZ2:AZ25)/22</f>
        <v>0.48031312814488308</v>
      </c>
      <c r="BE2">
        <f>SUM(AY2:AY25)/22</f>
        <v>0.8709046523921482</v>
      </c>
    </row>
    <row r="3" spans="1:57" x14ac:dyDescent="0.3">
      <c r="A3">
        <v>2022</v>
      </c>
      <c r="B3" s="3">
        <v>688266</v>
      </c>
      <c r="C3" s="3">
        <f>B3/9</f>
        <v>76474</v>
      </c>
      <c r="D3" s="3">
        <v>82500</v>
      </c>
      <c r="E3" s="7">
        <f t="shared" ref="E3:E25" si="0">C3/D3</f>
        <v>0.92695757575757576</v>
      </c>
      <c r="F3" s="6">
        <v>9</v>
      </c>
      <c r="G3" s="6">
        <v>7</v>
      </c>
      <c r="H3" s="6">
        <f t="shared" ref="H3:H25" si="1">F3/(F3+G3)</f>
        <v>0.5625</v>
      </c>
      <c r="I3" s="6">
        <f t="shared" ref="I3:I25" si="2">((C3/D3)*(1/(1-H3)))</f>
        <v>2.1187601731601728</v>
      </c>
      <c r="J3" s="3">
        <v>624075</v>
      </c>
      <c r="K3" s="3">
        <f>J3/8</f>
        <v>78009.375</v>
      </c>
      <c r="L3" s="3">
        <v>82500</v>
      </c>
      <c r="M3" s="7">
        <f t="shared" ref="M3:M25" si="3">K3/L3</f>
        <v>0.94556818181818181</v>
      </c>
      <c r="N3" s="6">
        <v>7</v>
      </c>
      <c r="O3" s="6">
        <v>10</v>
      </c>
      <c r="P3" s="6">
        <f t="shared" ref="P3:P25" si="4">N3/(O3+N3)</f>
        <v>0.41176470588235292</v>
      </c>
      <c r="Q3" s="6">
        <f t="shared" ref="Q3:Q25" si="5">((K3/L3)*(1/(1-P3)))</f>
        <v>1.6074659090909091</v>
      </c>
      <c r="R3" s="3">
        <v>3136207</v>
      </c>
      <c r="S3" s="3">
        <f t="shared" ref="S3:S25" si="6">R3/81</f>
        <v>38718.604938271608</v>
      </c>
      <c r="T3" s="1">
        <v>46537</v>
      </c>
      <c r="U3" s="7">
        <f t="shared" ref="U3:U25" si="7">S3/T3</f>
        <v>0.83199615227177537</v>
      </c>
      <c r="V3" s="6">
        <v>99</v>
      </c>
      <c r="W3" s="6">
        <v>63</v>
      </c>
      <c r="X3" s="6">
        <f t="shared" ref="X3:X25" si="8">V3/(W3+V3)</f>
        <v>0.61111111111111116</v>
      </c>
      <c r="Y3" s="6">
        <f t="shared" ref="Y3:Y25" si="9">((S3/T3)*(1/(1-X3)))</f>
        <v>2.1394186772702795</v>
      </c>
      <c r="Z3" s="1">
        <v>2564737</v>
      </c>
      <c r="AA3" s="1">
        <f t="shared" ref="AA3:AA25" si="10">Z3/81</f>
        <v>31663.419753086418</v>
      </c>
      <c r="AB3" s="1">
        <v>41922</v>
      </c>
      <c r="AC3" s="7">
        <f t="shared" ref="AC3:AC25" si="11">AA3/AB3</f>
        <v>0.75529363468075039</v>
      </c>
      <c r="AD3" s="6">
        <v>101</v>
      </c>
      <c r="AE3" s="6">
        <v>61</v>
      </c>
      <c r="AF3" s="6">
        <f t="shared" ref="AF3:AF25" si="12">AD3/(AD3+AE3)</f>
        <v>0.62345679012345678</v>
      </c>
      <c r="AG3" s="6">
        <f t="shared" ref="AG3:AG25" si="13">((AA3/AB3)*(1/(1-AF3)))</f>
        <v>2.0058617839062549</v>
      </c>
      <c r="AH3" s="4">
        <v>795110</v>
      </c>
      <c r="AI3" s="5">
        <f t="shared" ref="AI3:AI25" si="14">AH3/41</f>
        <v>19392.926829268294</v>
      </c>
      <c r="AJ3" s="5">
        <v>19812</v>
      </c>
      <c r="AK3" s="7">
        <f t="shared" ref="AK3:AK25" si="15">AI3/AJ3</f>
        <v>0.97884750803898113</v>
      </c>
      <c r="AL3" s="6">
        <v>47</v>
      </c>
      <c r="AM3" s="6">
        <v>35</v>
      </c>
      <c r="AN3" s="6">
        <f t="shared" ref="AN3:AN25" si="16">AL3/(AM3+AL3)</f>
        <v>0.57317073170731703</v>
      </c>
      <c r="AO3" s="6">
        <f t="shared" ref="AO3:AO25" si="17">((AI3/AJ3)*(1/(1-AN3)))</f>
        <v>2.2932998759770413</v>
      </c>
      <c r="AP3" s="4">
        <v>724439</v>
      </c>
      <c r="AQ3" s="5">
        <f t="shared" ref="AQ3:AQ25" si="18">AP3/41</f>
        <v>17669.243902439026</v>
      </c>
      <c r="AR3" s="5">
        <v>17732</v>
      </c>
      <c r="AS3" s="7">
        <f t="shared" ref="AS3:AS25" si="19">AQ3/AR3</f>
        <v>0.99646085621695391</v>
      </c>
      <c r="AT3" s="6">
        <v>45</v>
      </c>
      <c r="AU3" s="6">
        <v>37</v>
      </c>
      <c r="AV3" s="6">
        <f t="shared" ref="AV3:AV25" si="20">AT3/(AT3+AU3)</f>
        <v>0.54878048780487809</v>
      </c>
      <c r="AW3" s="6">
        <f t="shared" ref="AW3:AW25" si="21">((AQ3/AR3)*(1/(1-AV3)))</f>
        <v>2.2083727083727087</v>
      </c>
      <c r="AY3">
        <f t="shared" ref="AY3:AY25" si="22">(AS3+AK3+AC3+U3+M3+E3)/6</f>
        <v>0.90585398479736978</v>
      </c>
      <c r="AZ3">
        <f>(H3+P3+X3+AF3+AN3+AV3)/6</f>
        <v>0.55513063777151939</v>
      </c>
      <c r="BA3">
        <f t="shared" ref="BA3:BA25" si="23">(AW3+AO3+AG3+Y3+Q3+I3)/6</f>
        <v>2.0621965212962277</v>
      </c>
    </row>
    <row r="4" spans="1:57" x14ac:dyDescent="0.3">
      <c r="A4">
        <v>2021</v>
      </c>
      <c r="B4" s="3">
        <v>591052</v>
      </c>
      <c r="C4" s="3">
        <f>B4/8</f>
        <v>73881.5</v>
      </c>
      <c r="D4" s="3">
        <v>82500</v>
      </c>
      <c r="E4" s="7">
        <f t="shared" si="0"/>
        <v>0.89553333333333329</v>
      </c>
      <c r="F4" s="6">
        <v>4</v>
      </c>
      <c r="G4" s="6">
        <v>13</v>
      </c>
      <c r="H4" s="6">
        <f t="shared" si="1"/>
        <v>0.23529411764705882</v>
      </c>
      <c r="I4" s="6">
        <f t="shared" si="2"/>
        <v>1.1710820512820512</v>
      </c>
      <c r="J4" s="3">
        <v>645092</v>
      </c>
      <c r="K4" s="3">
        <f>J4/9</f>
        <v>71676.888888888891</v>
      </c>
      <c r="L4" s="3">
        <v>82500</v>
      </c>
      <c r="M4" s="7">
        <f t="shared" si="3"/>
        <v>0.86881077441077448</v>
      </c>
      <c r="N4" s="6">
        <v>4</v>
      </c>
      <c r="O4" s="6">
        <v>13</v>
      </c>
      <c r="P4" s="6">
        <f t="shared" si="4"/>
        <v>0.23529411764705882</v>
      </c>
      <c r="Q4" s="6">
        <f t="shared" si="5"/>
        <v>1.1361371665371667</v>
      </c>
      <c r="R4" s="3">
        <v>1959854</v>
      </c>
      <c r="S4" s="3">
        <f t="shared" si="6"/>
        <v>24195.728395061727</v>
      </c>
      <c r="T4" s="1">
        <v>46537</v>
      </c>
      <c r="U4" s="7">
        <f t="shared" si="7"/>
        <v>0.5199245416563536</v>
      </c>
      <c r="V4" s="6">
        <v>92</v>
      </c>
      <c r="W4" s="6">
        <v>70</v>
      </c>
      <c r="X4" s="6">
        <f t="shared" si="8"/>
        <v>0.5679012345679012</v>
      </c>
      <c r="Y4" s="6">
        <f t="shared" si="9"/>
        <v>1.2032539392618469</v>
      </c>
      <c r="Z4" s="1">
        <v>1511926</v>
      </c>
      <c r="AA4" s="1">
        <f t="shared" si="10"/>
        <v>18665.753086419754</v>
      </c>
      <c r="AB4" s="1">
        <v>41922</v>
      </c>
      <c r="AC4" s="7">
        <f t="shared" si="11"/>
        <v>0.44524958461952563</v>
      </c>
      <c r="AD4" s="6">
        <v>77</v>
      </c>
      <c r="AE4" s="6">
        <v>85</v>
      </c>
      <c r="AF4" s="6">
        <f t="shared" si="12"/>
        <v>0.47530864197530864</v>
      </c>
      <c r="AG4" s="6">
        <f t="shared" si="13"/>
        <v>0.848593325980743</v>
      </c>
      <c r="AH4" s="5">
        <v>763484</v>
      </c>
      <c r="AI4" s="5">
        <f t="shared" si="14"/>
        <v>18621.560975609755</v>
      </c>
      <c r="AJ4" s="5">
        <v>19812</v>
      </c>
      <c r="AK4" s="7">
        <f t="shared" si="15"/>
        <v>0.93991323317230746</v>
      </c>
      <c r="AL4" s="6">
        <v>37</v>
      </c>
      <c r="AM4" s="6">
        <v>45</v>
      </c>
      <c r="AN4" s="6">
        <f t="shared" si="16"/>
        <v>0.45121951219512196</v>
      </c>
      <c r="AO4" s="6">
        <f t="shared" si="17"/>
        <v>1.7127307804473157</v>
      </c>
      <c r="AP4" s="5">
        <v>711539</v>
      </c>
      <c r="AQ4" s="5">
        <f t="shared" si="18"/>
        <v>17354.609756097561</v>
      </c>
      <c r="AR4" s="5">
        <v>17732</v>
      </c>
      <c r="AS4" s="7">
        <f t="shared" si="19"/>
        <v>0.9787169950427228</v>
      </c>
      <c r="AT4" s="6">
        <v>44</v>
      </c>
      <c r="AU4" s="6">
        <v>38</v>
      </c>
      <c r="AV4" s="6">
        <f t="shared" si="20"/>
        <v>0.53658536585365857</v>
      </c>
      <c r="AW4" s="6">
        <f t="shared" si="21"/>
        <v>2.1119682524606125</v>
      </c>
      <c r="AY4">
        <f t="shared" si="22"/>
        <v>0.77469141037250289</v>
      </c>
      <c r="AZ4">
        <f>(H4+P4+X4+AF4+AN4+AV4)/6</f>
        <v>0.41693383164768466</v>
      </c>
      <c r="BA4">
        <f t="shared" si="23"/>
        <v>1.3639609193282896</v>
      </c>
    </row>
    <row r="5" spans="1:57" x14ac:dyDescent="0.3">
      <c r="A5">
        <v>2020</v>
      </c>
      <c r="B5" t="s">
        <v>44</v>
      </c>
      <c r="C5" t="s">
        <v>44</v>
      </c>
      <c r="D5" s="3">
        <v>82500</v>
      </c>
      <c r="E5" s="7" t="s">
        <v>44</v>
      </c>
      <c r="F5" t="s">
        <v>44</v>
      </c>
      <c r="G5" t="s">
        <v>44</v>
      </c>
      <c r="H5" t="s">
        <v>44</v>
      </c>
      <c r="I5" s="6" t="s">
        <v>44</v>
      </c>
      <c r="J5" t="s">
        <v>44</v>
      </c>
      <c r="L5" s="3">
        <v>82500</v>
      </c>
      <c r="M5" s="7" t="s">
        <v>44</v>
      </c>
      <c r="N5" t="s">
        <v>44</v>
      </c>
      <c r="O5" t="s">
        <v>44</v>
      </c>
      <c r="P5" t="s">
        <v>44</v>
      </c>
      <c r="Q5" s="6" t="s">
        <v>44</v>
      </c>
      <c r="R5" t="s">
        <v>44</v>
      </c>
      <c r="S5" s="3" t="s">
        <v>44</v>
      </c>
      <c r="T5" s="1">
        <v>46537</v>
      </c>
      <c r="U5" s="7" t="s">
        <v>44</v>
      </c>
      <c r="V5" t="s">
        <v>44</v>
      </c>
      <c r="W5" t="s">
        <v>44</v>
      </c>
      <c r="X5" t="s">
        <v>44</v>
      </c>
      <c r="Y5" s="6" t="s">
        <v>44</v>
      </c>
      <c r="Z5" t="s">
        <v>44</v>
      </c>
      <c r="AA5" s="1" t="s">
        <v>44</v>
      </c>
      <c r="AB5" s="1">
        <v>41922</v>
      </c>
      <c r="AC5" s="7" t="s">
        <v>44</v>
      </c>
      <c r="AD5" t="s">
        <v>44</v>
      </c>
      <c r="AE5" t="s">
        <v>44</v>
      </c>
      <c r="AF5" t="s">
        <v>44</v>
      </c>
      <c r="AG5" s="6" t="s">
        <v>44</v>
      </c>
      <c r="AH5" t="s">
        <v>44</v>
      </c>
      <c r="AI5" s="5" t="s">
        <v>44</v>
      </c>
      <c r="AJ5" s="5">
        <v>19812</v>
      </c>
      <c r="AK5" s="7" t="s">
        <v>44</v>
      </c>
      <c r="AL5" t="s">
        <v>44</v>
      </c>
      <c r="AM5" t="s">
        <v>44</v>
      </c>
      <c r="AN5" t="s">
        <v>44</v>
      </c>
      <c r="AO5" s="6" t="s">
        <v>44</v>
      </c>
      <c r="AP5" t="s">
        <v>44</v>
      </c>
      <c r="AQ5" s="5" t="s">
        <v>44</v>
      </c>
      <c r="AR5" s="5">
        <v>17732</v>
      </c>
      <c r="AS5" s="7" t="s">
        <v>44</v>
      </c>
      <c r="AT5" t="s">
        <v>44</v>
      </c>
      <c r="AU5" t="s">
        <v>44</v>
      </c>
      <c r="AV5" t="s">
        <v>44</v>
      </c>
      <c r="AW5" s="6" t="s">
        <v>44</v>
      </c>
      <c r="AY5" t="s">
        <v>44</v>
      </c>
      <c r="AZ5" t="s">
        <v>44</v>
      </c>
      <c r="BA5" t="s">
        <v>44</v>
      </c>
    </row>
    <row r="6" spans="1:57" x14ac:dyDescent="0.3">
      <c r="A6">
        <v>2019</v>
      </c>
      <c r="B6" s="3">
        <v>597316</v>
      </c>
      <c r="C6" s="3">
        <f>B6/8</f>
        <v>74664.5</v>
      </c>
      <c r="D6" s="3">
        <v>82500</v>
      </c>
      <c r="E6" s="7">
        <f t="shared" si="0"/>
        <v>0.9050242424242424</v>
      </c>
      <c r="F6" s="6">
        <v>4</v>
      </c>
      <c r="G6" s="6">
        <v>12</v>
      </c>
      <c r="H6" s="6">
        <f t="shared" si="1"/>
        <v>0.25</v>
      </c>
      <c r="I6" s="6">
        <f t="shared" si="2"/>
        <v>1.2066989898989897</v>
      </c>
      <c r="J6" s="3">
        <v>628184</v>
      </c>
      <c r="K6" s="3">
        <f>J6/8</f>
        <v>78523</v>
      </c>
      <c r="L6" s="3">
        <v>82500</v>
      </c>
      <c r="M6" s="7">
        <f t="shared" si="3"/>
        <v>0.95179393939393941</v>
      </c>
      <c r="N6" s="6">
        <v>7</v>
      </c>
      <c r="O6" s="6">
        <v>9</v>
      </c>
      <c r="P6" s="6">
        <f t="shared" si="4"/>
        <v>0.4375</v>
      </c>
      <c r="Q6" s="6">
        <f t="shared" si="5"/>
        <v>1.6920781144781145</v>
      </c>
      <c r="R6" s="3">
        <v>3304404</v>
      </c>
      <c r="S6" s="3">
        <f t="shared" si="6"/>
        <v>40795.111111111109</v>
      </c>
      <c r="T6" s="3">
        <v>47309</v>
      </c>
      <c r="U6" s="7">
        <f t="shared" si="7"/>
        <v>0.86231184576108366</v>
      </c>
      <c r="V6" s="6">
        <v>103</v>
      </c>
      <c r="W6" s="6">
        <v>59</v>
      </c>
      <c r="X6" s="6">
        <f t="shared" si="8"/>
        <v>0.63580246913580252</v>
      </c>
      <c r="Y6" s="6">
        <f t="shared" si="9"/>
        <v>2.3677037120897553</v>
      </c>
      <c r="Z6" s="1">
        <v>2442532</v>
      </c>
      <c r="AA6" s="1">
        <f t="shared" si="10"/>
        <v>30154.716049382718</v>
      </c>
      <c r="AB6" s="1">
        <v>41922</v>
      </c>
      <c r="AC6" s="7">
        <f t="shared" si="11"/>
        <v>0.71930528241454883</v>
      </c>
      <c r="AD6" s="6">
        <v>86</v>
      </c>
      <c r="AE6" s="6">
        <v>76</v>
      </c>
      <c r="AF6" s="6">
        <f t="shared" si="12"/>
        <v>0.53086419753086422</v>
      </c>
      <c r="AG6" s="6">
        <f t="shared" si="13"/>
        <v>1.5332559967257489</v>
      </c>
      <c r="AH6" t="s">
        <v>44</v>
      </c>
      <c r="AI6" s="5" t="s">
        <v>44</v>
      </c>
      <c r="AJ6" s="5">
        <v>19812</v>
      </c>
      <c r="AK6" s="7" t="s">
        <v>44</v>
      </c>
      <c r="AL6" t="s">
        <v>44</v>
      </c>
      <c r="AM6" t="s">
        <v>44</v>
      </c>
      <c r="AN6" t="s">
        <v>44</v>
      </c>
      <c r="AO6" s="6" t="s">
        <v>44</v>
      </c>
      <c r="AP6" t="s">
        <v>44</v>
      </c>
      <c r="AQ6" s="5" t="s">
        <v>44</v>
      </c>
      <c r="AR6" s="5">
        <v>17732</v>
      </c>
      <c r="AS6" s="7" t="s">
        <v>44</v>
      </c>
      <c r="AT6" t="s">
        <v>44</v>
      </c>
      <c r="AU6" t="s">
        <v>44</v>
      </c>
      <c r="AV6" t="s">
        <v>44</v>
      </c>
      <c r="AW6" s="6" t="s">
        <v>44</v>
      </c>
      <c r="AY6" t="s">
        <v>44</v>
      </c>
      <c r="AZ6" t="s">
        <v>44</v>
      </c>
      <c r="BA6" t="s">
        <v>44</v>
      </c>
    </row>
    <row r="7" spans="1:57" x14ac:dyDescent="0.3">
      <c r="A7">
        <v>2018</v>
      </c>
      <c r="B7" s="3">
        <v>615525</v>
      </c>
      <c r="C7" s="3">
        <f t="shared" ref="C7:C25" si="24">B7/8</f>
        <v>76940.625</v>
      </c>
      <c r="D7" s="3">
        <v>82500</v>
      </c>
      <c r="E7" s="7">
        <f t="shared" si="0"/>
        <v>0.93261363636363637</v>
      </c>
      <c r="F7" s="6">
        <v>5</v>
      </c>
      <c r="G7" s="6">
        <v>11</v>
      </c>
      <c r="H7" s="6">
        <f t="shared" si="1"/>
        <v>0.3125</v>
      </c>
      <c r="I7" s="6">
        <f t="shared" si="2"/>
        <v>1.3565289256198347</v>
      </c>
      <c r="J7" s="3">
        <v>623856</v>
      </c>
      <c r="K7" s="3">
        <f t="shared" ref="K7:K25" si="25">J7/8</f>
        <v>77982</v>
      </c>
      <c r="L7" s="3">
        <v>82500</v>
      </c>
      <c r="M7" s="7">
        <f t="shared" si="3"/>
        <v>0.94523636363636365</v>
      </c>
      <c r="N7" s="6">
        <v>4</v>
      </c>
      <c r="O7" s="6">
        <v>12</v>
      </c>
      <c r="P7" s="6">
        <f t="shared" si="4"/>
        <v>0.25</v>
      </c>
      <c r="Q7" s="6">
        <f t="shared" si="5"/>
        <v>1.2603151515151514</v>
      </c>
      <c r="R7" s="3">
        <v>3482855</v>
      </c>
      <c r="S7" s="3">
        <f t="shared" si="6"/>
        <v>42998.209876543209</v>
      </c>
      <c r="T7" s="3">
        <v>47309</v>
      </c>
      <c r="U7" s="7">
        <f t="shared" si="7"/>
        <v>0.90888012590718914</v>
      </c>
      <c r="V7" s="6">
        <v>100</v>
      </c>
      <c r="W7" s="6">
        <v>62</v>
      </c>
      <c r="X7" s="6">
        <f t="shared" si="8"/>
        <v>0.61728395061728392</v>
      </c>
      <c r="Y7" s="6">
        <f t="shared" si="9"/>
        <v>2.3748158128542682</v>
      </c>
      <c r="Z7" s="1">
        <v>2224995</v>
      </c>
      <c r="AA7" s="1">
        <f t="shared" si="10"/>
        <v>27469.074074074073</v>
      </c>
      <c r="AB7" s="1">
        <v>41922</v>
      </c>
      <c r="AC7" s="7">
        <f t="shared" si="11"/>
        <v>0.65524245203172737</v>
      </c>
      <c r="AD7" s="6">
        <v>77</v>
      </c>
      <c r="AE7" s="6">
        <v>85</v>
      </c>
      <c r="AF7" s="6">
        <f t="shared" si="12"/>
        <v>0.47530864197530864</v>
      </c>
      <c r="AG7" s="6">
        <f t="shared" si="13"/>
        <v>1.2488150262251747</v>
      </c>
      <c r="AH7" s="5">
        <v>779087</v>
      </c>
      <c r="AI7" s="5">
        <f t="shared" si="14"/>
        <v>19002.121951219513</v>
      </c>
      <c r="AJ7" s="5">
        <v>19812</v>
      </c>
      <c r="AK7" s="7">
        <f t="shared" si="15"/>
        <v>0.95912184288408608</v>
      </c>
      <c r="AL7" s="6">
        <v>17</v>
      </c>
      <c r="AM7" s="6">
        <v>65</v>
      </c>
      <c r="AN7" s="6">
        <f t="shared" si="16"/>
        <v>0.2073170731707317</v>
      </c>
      <c r="AO7" s="6">
        <f t="shared" si="17"/>
        <v>1.2099690940999239</v>
      </c>
      <c r="AP7" s="5">
        <v>612597</v>
      </c>
      <c r="AQ7" s="5">
        <f t="shared" si="18"/>
        <v>14941.390243902439</v>
      </c>
      <c r="AR7" s="5">
        <v>17732</v>
      </c>
      <c r="AS7" s="7">
        <f t="shared" si="19"/>
        <v>0.84262295532948561</v>
      </c>
      <c r="AT7" s="6">
        <v>42</v>
      </c>
      <c r="AU7" s="6">
        <v>40</v>
      </c>
      <c r="AV7" s="6">
        <f t="shared" si="20"/>
        <v>0.51219512195121952</v>
      </c>
      <c r="AW7" s="6">
        <f t="shared" si="21"/>
        <v>1.7273770584254458</v>
      </c>
      <c r="AY7">
        <f t="shared" si="22"/>
        <v>0.8739528960254147</v>
      </c>
      <c r="AZ7">
        <f t="shared" ref="AZ7:AZ25" si="26">(H7+P7+X7+AF7+AN7+AV7)/6</f>
        <v>0.39576746461909068</v>
      </c>
      <c r="BA7">
        <f t="shared" si="23"/>
        <v>1.5296368447899662</v>
      </c>
    </row>
    <row r="8" spans="1:57" x14ac:dyDescent="0.3">
      <c r="A8">
        <v>2017</v>
      </c>
      <c r="B8" s="3">
        <v>617434</v>
      </c>
      <c r="C8" s="3">
        <f t="shared" si="24"/>
        <v>77179.25</v>
      </c>
      <c r="D8" s="3">
        <v>82500</v>
      </c>
      <c r="E8" s="7">
        <f t="shared" si="0"/>
        <v>0.93550606060606056</v>
      </c>
      <c r="F8" s="6">
        <v>3</v>
      </c>
      <c r="G8" s="6">
        <v>13</v>
      </c>
      <c r="H8" s="6">
        <f t="shared" si="1"/>
        <v>0.1875</v>
      </c>
      <c r="I8" s="6">
        <f t="shared" si="2"/>
        <v>1.1513920745920747</v>
      </c>
      <c r="J8" s="3">
        <v>620496</v>
      </c>
      <c r="K8" s="3">
        <f t="shared" si="25"/>
        <v>77562</v>
      </c>
      <c r="L8" s="3">
        <v>82500</v>
      </c>
      <c r="M8" s="7">
        <f t="shared" si="3"/>
        <v>0.94014545454545451</v>
      </c>
      <c r="N8" s="6">
        <v>5</v>
      </c>
      <c r="O8" s="6">
        <v>11</v>
      </c>
      <c r="P8" s="6">
        <f t="shared" si="4"/>
        <v>0.3125</v>
      </c>
      <c r="Q8" s="6">
        <f t="shared" si="5"/>
        <v>1.3674842975206611</v>
      </c>
      <c r="R8" s="3">
        <v>3154938</v>
      </c>
      <c r="S8" s="3">
        <f t="shared" si="6"/>
        <v>38949.851851851854</v>
      </c>
      <c r="T8" s="3">
        <v>47422</v>
      </c>
      <c r="U8" s="7">
        <f t="shared" si="7"/>
        <v>0.82134561705225118</v>
      </c>
      <c r="V8" s="6">
        <v>91</v>
      </c>
      <c r="W8" s="6">
        <v>71</v>
      </c>
      <c r="X8" s="6">
        <f t="shared" si="8"/>
        <v>0.56172839506172845</v>
      </c>
      <c r="Y8" s="6">
        <f t="shared" si="9"/>
        <v>1.8740561966544322</v>
      </c>
      <c r="Z8" s="1">
        <v>2460622</v>
      </c>
      <c r="AA8" s="1">
        <f t="shared" si="10"/>
        <v>30378.04938271605</v>
      </c>
      <c r="AB8" s="1">
        <v>41922</v>
      </c>
      <c r="AC8" s="7">
        <f t="shared" si="11"/>
        <v>0.72463263638939102</v>
      </c>
      <c r="AD8" s="6">
        <v>70</v>
      </c>
      <c r="AE8" s="6">
        <v>92</v>
      </c>
      <c r="AF8" s="6">
        <f t="shared" si="12"/>
        <v>0.43209876543209874</v>
      </c>
      <c r="AG8" s="6">
        <f t="shared" si="13"/>
        <v>1.2759835553813188</v>
      </c>
      <c r="AH8" s="5">
        <v>792608</v>
      </c>
      <c r="AI8" s="5">
        <f t="shared" si="14"/>
        <v>19331.90243902439</v>
      </c>
      <c r="AJ8" s="5">
        <v>19812</v>
      </c>
      <c r="AK8" s="7">
        <f t="shared" si="15"/>
        <v>0.9757673348992727</v>
      </c>
      <c r="AL8" s="6">
        <v>29</v>
      </c>
      <c r="AM8" s="6">
        <v>53</v>
      </c>
      <c r="AN8" s="6">
        <f t="shared" si="16"/>
        <v>0.35365853658536583</v>
      </c>
      <c r="AO8" s="6">
        <f t="shared" si="17"/>
        <v>1.5096777634290632</v>
      </c>
      <c r="AP8" s="5">
        <v>622278</v>
      </c>
      <c r="AQ8" s="5">
        <f t="shared" si="18"/>
        <v>15177.512195121952</v>
      </c>
      <c r="AR8" s="5">
        <v>17732</v>
      </c>
      <c r="AS8" s="7">
        <f t="shared" si="19"/>
        <v>0.85593910416884456</v>
      </c>
      <c r="AT8" s="6">
        <v>28</v>
      </c>
      <c r="AU8" s="6">
        <v>54</v>
      </c>
      <c r="AV8" s="6">
        <f t="shared" si="20"/>
        <v>0.34146341463414637</v>
      </c>
      <c r="AW8" s="6">
        <f t="shared" si="21"/>
        <v>1.2997593804045418</v>
      </c>
      <c r="AY8">
        <f t="shared" si="22"/>
        <v>0.87555603461021247</v>
      </c>
      <c r="AZ8">
        <f t="shared" si="26"/>
        <v>0.36482485195222319</v>
      </c>
      <c r="BA8">
        <f t="shared" si="23"/>
        <v>1.4130588779970152</v>
      </c>
    </row>
    <row r="9" spans="1:57" x14ac:dyDescent="0.3">
      <c r="A9">
        <v>2016</v>
      </c>
      <c r="B9" s="3">
        <v>630315</v>
      </c>
      <c r="C9" s="3">
        <f t="shared" si="24"/>
        <v>78789.375</v>
      </c>
      <c r="D9" s="3">
        <v>82500</v>
      </c>
      <c r="E9" s="7">
        <f t="shared" si="0"/>
        <v>0.9550227272727273</v>
      </c>
      <c r="F9" s="6">
        <v>11</v>
      </c>
      <c r="G9" s="6">
        <v>5</v>
      </c>
      <c r="H9" s="6">
        <f t="shared" si="1"/>
        <v>0.6875</v>
      </c>
      <c r="I9" s="6">
        <f t="shared" si="2"/>
        <v>3.0560727272727277</v>
      </c>
      <c r="J9" s="3">
        <v>625280</v>
      </c>
      <c r="K9" s="3">
        <f t="shared" si="25"/>
        <v>78160</v>
      </c>
      <c r="L9" s="3">
        <v>82500</v>
      </c>
      <c r="M9" s="7">
        <f t="shared" si="3"/>
        <v>0.94739393939393934</v>
      </c>
      <c r="N9" s="6">
        <v>5</v>
      </c>
      <c r="O9" s="6">
        <v>11</v>
      </c>
      <c r="P9" s="6">
        <f t="shared" si="4"/>
        <v>0.3125</v>
      </c>
      <c r="Q9" s="6">
        <f t="shared" si="5"/>
        <v>1.3780275482093665</v>
      </c>
      <c r="R9" s="3">
        <v>3063405</v>
      </c>
      <c r="S9" s="3">
        <f t="shared" si="6"/>
        <v>37819.814814814818</v>
      </c>
      <c r="T9" s="3">
        <v>49469</v>
      </c>
      <c r="U9" s="7">
        <f t="shared" si="7"/>
        <v>0.76451545037932478</v>
      </c>
      <c r="V9" s="6">
        <v>84</v>
      </c>
      <c r="W9" s="6">
        <v>78</v>
      </c>
      <c r="X9" s="6">
        <f t="shared" si="8"/>
        <v>0.51851851851851849</v>
      </c>
      <c r="Y9" s="6">
        <f t="shared" si="9"/>
        <v>1.5878397815570588</v>
      </c>
      <c r="Z9" s="1">
        <v>2789602</v>
      </c>
      <c r="AA9" s="1">
        <f t="shared" si="10"/>
        <v>34439.530864197528</v>
      </c>
      <c r="AB9" s="1">
        <v>41922</v>
      </c>
      <c r="AC9" s="7">
        <f t="shared" si="11"/>
        <v>0.82151449988544267</v>
      </c>
      <c r="AD9" s="6">
        <v>87</v>
      </c>
      <c r="AE9" s="6">
        <v>75</v>
      </c>
      <c r="AF9" s="6">
        <f t="shared" si="12"/>
        <v>0.53703703703703709</v>
      </c>
      <c r="AG9" s="6">
        <f t="shared" si="13"/>
        <v>1.7744713197525563</v>
      </c>
      <c r="AH9" s="5">
        <v>810741</v>
      </c>
      <c r="AI9" s="5">
        <f t="shared" si="14"/>
        <v>19774.170731707316</v>
      </c>
      <c r="AJ9" s="5">
        <v>19812</v>
      </c>
      <c r="AK9" s="7">
        <f t="shared" si="15"/>
        <v>0.99809058811363394</v>
      </c>
      <c r="AL9" s="6">
        <v>31</v>
      </c>
      <c r="AM9" s="6">
        <v>51</v>
      </c>
      <c r="AN9" s="6">
        <f t="shared" si="16"/>
        <v>0.37804878048780488</v>
      </c>
      <c r="AO9" s="6">
        <f t="shared" si="17"/>
        <v>1.6047731024572154</v>
      </c>
      <c r="AP9" s="5">
        <v>632608</v>
      </c>
      <c r="AQ9" s="5">
        <f t="shared" si="18"/>
        <v>15429.463414634147</v>
      </c>
      <c r="AR9" s="5">
        <v>17732</v>
      </c>
      <c r="AS9" s="7">
        <f t="shared" si="19"/>
        <v>0.87014794803937212</v>
      </c>
      <c r="AT9" s="6">
        <v>20</v>
      </c>
      <c r="AU9" s="6">
        <v>62</v>
      </c>
      <c r="AV9" s="6">
        <f t="shared" si="20"/>
        <v>0.24390243902439024</v>
      </c>
      <c r="AW9" s="6">
        <f t="shared" si="21"/>
        <v>1.1508408345036856</v>
      </c>
      <c r="AY9">
        <f t="shared" si="22"/>
        <v>0.89278085884740666</v>
      </c>
      <c r="AZ9">
        <f t="shared" si="26"/>
        <v>0.44625112917795845</v>
      </c>
      <c r="BA9">
        <f t="shared" si="23"/>
        <v>1.7586708856254349</v>
      </c>
    </row>
    <row r="10" spans="1:57" x14ac:dyDescent="0.3">
      <c r="A10">
        <v>2015</v>
      </c>
      <c r="B10" s="3">
        <v>632011</v>
      </c>
      <c r="C10" s="3">
        <f t="shared" si="24"/>
        <v>79001.375</v>
      </c>
      <c r="D10" s="3">
        <v>82500</v>
      </c>
      <c r="E10" s="7">
        <f t="shared" si="0"/>
        <v>0.95759242424242419</v>
      </c>
      <c r="F10" s="6">
        <v>6</v>
      </c>
      <c r="G10" s="6">
        <v>10</v>
      </c>
      <c r="H10" s="6">
        <f t="shared" si="1"/>
        <v>0.375</v>
      </c>
      <c r="I10" s="6">
        <f t="shared" si="2"/>
        <v>1.5321478787878788</v>
      </c>
      <c r="J10" s="3">
        <v>625280</v>
      </c>
      <c r="K10" s="3">
        <f t="shared" si="25"/>
        <v>78160</v>
      </c>
      <c r="L10" s="3">
        <v>82500</v>
      </c>
      <c r="M10" s="7">
        <f t="shared" si="3"/>
        <v>0.94739393939393934</v>
      </c>
      <c r="N10" s="6">
        <v>10</v>
      </c>
      <c r="O10" s="6">
        <v>6</v>
      </c>
      <c r="P10" s="6">
        <f t="shared" si="4"/>
        <v>0.625</v>
      </c>
      <c r="Q10" s="6">
        <f t="shared" si="5"/>
        <v>2.526383838383838</v>
      </c>
      <c r="R10" s="3">
        <v>3193795</v>
      </c>
      <c r="S10" s="3">
        <f t="shared" si="6"/>
        <v>39429.567901234564</v>
      </c>
      <c r="T10" s="3">
        <v>49638</v>
      </c>
      <c r="U10" s="7">
        <f t="shared" si="7"/>
        <v>0.79434239697881792</v>
      </c>
      <c r="V10" s="6">
        <v>87</v>
      </c>
      <c r="W10" s="6">
        <v>75</v>
      </c>
      <c r="X10" s="6">
        <f t="shared" si="8"/>
        <v>0.53703703703703709</v>
      </c>
      <c r="Y10" s="6">
        <f t="shared" si="9"/>
        <v>1.7157795774742468</v>
      </c>
      <c r="Z10" s="1">
        <v>2569753</v>
      </c>
      <c r="AA10" s="1">
        <f t="shared" si="10"/>
        <v>31725.345679012345</v>
      </c>
      <c r="AB10" s="1">
        <v>41922</v>
      </c>
      <c r="AC10" s="7">
        <f t="shared" si="11"/>
        <v>0.75677080480445458</v>
      </c>
      <c r="AD10" s="6">
        <v>90</v>
      </c>
      <c r="AE10" s="6">
        <v>72</v>
      </c>
      <c r="AF10" s="6">
        <f t="shared" si="12"/>
        <v>0.55555555555555558</v>
      </c>
      <c r="AG10" s="6">
        <f t="shared" si="13"/>
        <v>1.7027343108100228</v>
      </c>
      <c r="AH10" s="5">
        <v>812292</v>
      </c>
      <c r="AI10" s="5">
        <f t="shared" si="14"/>
        <v>19812</v>
      </c>
      <c r="AJ10" s="5">
        <v>19812</v>
      </c>
      <c r="AK10" s="7">
        <f t="shared" si="15"/>
        <v>1</v>
      </c>
      <c r="AL10" s="6">
        <v>32</v>
      </c>
      <c r="AM10" s="6">
        <v>50</v>
      </c>
      <c r="AN10" s="6">
        <f t="shared" si="16"/>
        <v>0.3902439024390244</v>
      </c>
      <c r="AO10" s="6">
        <f t="shared" si="17"/>
        <v>1.6400000000000001</v>
      </c>
      <c r="AP10" s="5">
        <v>620142</v>
      </c>
      <c r="AQ10" s="5">
        <f t="shared" si="18"/>
        <v>15125.414634146342</v>
      </c>
      <c r="AR10" s="5">
        <v>17732</v>
      </c>
      <c r="AS10" s="7">
        <f t="shared" si="19"/>
        <v>0.85300105087673939</v>
      </c>
      <c r="AT10" s="6">
        <v>21</v>
      </c>
      <c r="AU10" s="6">
        <v>61</v>
      </c>
      <c r="AV10" s="6">
        <f t="shared" si="20"/>
        <v>0.25609756097560976</v>
      </c>
      <c r="AW10" s="6">
        <f t="shared" si="21"/>
        <v>1.1466571503588956</v>
      </c>
      <c r="AY10">
        <f t="shared" si="22"/>
        <v>0.88485010271606257</v>
      </c>
      <c r="AZ10">
        <f t="shared" si="26"/>
        <v>0.45648900933453779</v>
      </c>
      <c r="BA10">
        <f t="shared" si="23"/>
        <v>1.7106171259691469</v>
      </c>
    </row>
    <row r="11" spans="1:57" x14ac:dyDescent="0.3">
      <c r="A11">
        <v>2014</v>
      </c>
      <c r="B11" s="3">
        <v>631738</v>
      </c>
      <c r="C11" s="3">
        <f t="shared" si="24"/>
        <v>78967.25</v>
      </c>
      <c r="D11" s="3">
        <v>82500</v>
      </c>
      <c r="E11" s="7">
        <f t="shared" si="0"/>
        <v>0.95717878787878785</v>
      </c>
      <c r="F11" s="6">
        <v>6</v>
      </c>
      <c r="G11" s="6">
        <v>10</v>
      </c>
      <c r="H11" s="6">
        <f t="shared" si="1"/>
        <v>0.375</v>
      </c>
      <c r="I11" s="6">
        <f t="shared" si="2"/>
        <v>1.5314860606060607</v>
      </c>
      <c r="J11" s="3">
        <v>625280</v>
      </c>
      <c r="K11" s="3">
        <f t="shared" si="25"/>
        <v>78160</v>
      </c>
      <c r="L11" s="3">
        <v>82500</v>
      </c>
      <c r="M11" s="7">
        <f t="shared" si="3"/>
        <v>0.94739393939393934</v>
      </c>
      <c r="N11" s="6">
        <v>4</v>
      </c>
      <c r="O11" s="6">
        <v>12</v>
      </c>
      <c r="P11" s="6">
        <f t="shared" si="4"/>
        <v>0.25</v>
      </c>
      <c r="Q11" s="6">
        <f t="shared" si="5"/>
        <v>1.263191919191919</v>
      </c>
      <c r="R11" s="3">
        <v>3401624</v>
      </c>
      <c r="S11" s="3">
        <f t="shared" si="6"/>
        <v>41995.358024691355</v>
      </c>
      <c r="T11" s="3">
        <v>49642</v>
      </c>
      <c r="U11" s="7">
        <f t="shared" si="7"/>
        <v>0.84596426462856766</v>
      </c>
      <c r="V11" s="6">
        <v>84</v>
      </c>
      <c r="W11" s="6">
        <v>78</v>
      </c>
      <c r="X11" s="6">
        <f t="shared" si="8"/>
        <v>0.51851851851851849</v>
      </c>
      <c r="Y11" s="6">
        <f t="shared" si="9"/>
        <v>1.7570027034593325</v>
      </c>
      <c r="Z11" s="1">
        <v>2148808</v>
      </c>
      <c r="AA11" s="1">
        <f t="shared" si="10"/>
        <v>26528.493827160495</v>
      </c>
      <c r="AB11" s="1">
        <v>41922</v>
      </c>
      <c r="AC11" s="7">
        <f t="shared" si="11"/>
        <v>0.6328060165822359</v>
      </c>
      <c r="AD11" s="6">
        <v>79</v>
      </c>
      <c r="AE11" s="6">
        <v>83</v>
      </c>
      <c r="AF11" s="6">
        <f t="shared" si="12"/>
        <v>0.48765432098765432</v>
      </c>
      <c r="AG11" s="6">
        <f t="shared" si="13"/>
        <v>1.2351153576665326</v>
      </c>
      <c r="AH11" s="5">
        <v>812292</v>
      </c>
      <c r="AI11" s="5">
        <f t="shared" si="14"/>
        <v>19812</v>
      </c>
      <c r="AJ11" s="5">
        <v>19812</v>
      </c>
      <c r="AK11" s="7">
        <f t="shared" si="15"/>
        <v>1</v>
      </c>
      <c r="AL11" s="6">
        <v>17</v>
      </c>
      <c r="AM11" s="6">
        <v>65</v>
      </c>
      <c r="AN11" s="6">
        <f t="shared" si="16"/>
        <v>0.2073170731707317</v>
      </c>
      <c r="AO11" s="6">
        <f t="shared" si="17"/>
        <v>1.2615384615384615</v>
      </c>
      <c r="AP11" s="5">
        <v>698529</v>
      </c>
      <c r="AQ11" s="5">
        <f t="shared" si="18"/>
        <v>17037.292682926829</v>
      </c>
      <c r="AR11" s="5">
        <v>17732</v>
      </c>
      <c r="AS11" s="7">
        <f t="shared" si="19"/>
        <v>0.96082182962592089</v>
      </c>
      <c r="AT11" s="6">
        <v>38</v>
      </c>
      <c r="AU11" s="6">
        <v>44</v>
      </c>
      <c r="AV11" s="6">
        <f t="shared" si="20"/>
        <v>0.46341463414634149</v>
      </c>
      <c r="AW11" s="6">
        <f t="shared" si="21"/>
        <v>1.7906225006664889</v>
      </c>
      <c r="AY11">
        <f t="shared" si="22"/>
        <v>0.89069413968490874</v>
      </c>
      <c r="AZ11">
        <f t="shared" si="26"/>
        <v>0.38365075780387436</v>
      </c>
      <c r="BA11">
        <f t="shared" si="23"/>
        <v>1.4731595005214657</v>
      </c>
    </row>
    <row r="12" spans="1:57" x14ac:dyDescent="0.3">
      <c r="A12">
        <v>2013</v>
      </c>
      <c r="B12" s="3">
        <v>641184</v>
      </c>
      <c r="C12" s="3">
        <f t="shared" si="24"/>
        <v>80148</v>
      </c>
      <c r="D12" s="3">
        <v>82500</v>
      </c>
      <c r="E12" s="7">
        <f t="shared" si="0"/>
        <v>0.97149090909090907</v>
      </c>
      <c r="F12" s="6">
        <v>7</v>
      </c>
      <c r="G12" s="6">
        <v>9</v>
      </c>
      <c r="H12" s="6">
        <f t="shared" si="1"/>
        <v>0.4375</v>
      </c>
      <c r="I12" s="6">
        <f t="shared" si="2"/>
        <v>1.7270949494949495</v>
      </c>
      <c r="J12" s="3">
        <v>615656</v>
      </c>
      <c r="K12" s="3">
        <f t="shared" si="25"/>
        <v>76957</v>
      </c>
      <c r="L12" s="3">
        <v>82500</v>
      </c>
      <c r="M12" s="7">
        <f t="shared" si="3"/>
        <v>0.9328121212121212</v>
      </c>
      <c r="N12" s="6">
        <v>8</v>
      </c>
      <c r="O12" s="6">
        <v>8</v>
      </c>
      <c r="P12" s="6">
        <f t="shared" si="4"/>
        <v>0.5</v>
      </c>
      <c r="Q12" s="6">
        <f t="shared" si="5"/>
        <v>1.8656242424242424</v>
      </c>
      <c r="R12" s="3">
        <v>3279589</v>
      </c>
      <c r="S12" s="3">
        <f t="shared" si="6"/>
        <v>40488.753086419754</v>
      </c>
      <c r="T12" s="3">
        <v>50291</v>
      </c>
      <c r="U12" s="7">
        <f t="shared" si="7"/>
        <v>0.80508944118072323</v>
      </c>
      <c r="V12" s="6">
        <v>85</v>
      </c>
      <c r="W12" s="6">
        <v>77</v>
      </c>
      <c r="X12" s="6">
        <f t="shared" si="8"/>
        <v>0.52469135802469136</v>
      </c>
      <c r="Y12" s="6">
        <f t="shared" si="9"/>
        <v>1.6938245385880151</v>
      </c>
      <c r="Z12" s="1">
        <v>2135657</v>
      </c>
      <c r="AA12" s="1">
        <f t="shared" si="10"/>
        <v>26366.135802469136</v>
      </c>
      <c r="AB12" s="1">
        <v>41922</v>
      </c>
      <c r="AC12" s="7">
        <f t="shared" si="11"/>
        <v>0.62893315687393581</v>
      </c>
      <c r="AD12" s="6">
        <v>74</v>
      </c>
      <c r="AE12" s="6">
        <v>88</v>
      </c>
      <c r="AF12" s="6">
        <f t="shared" si="12"/>
        <v>0.4567901234567901</v>
      </c>
      <c r="AG12" s="6">
        <f t="shared" si="13"/>
        <v>1.157808766063382</v>
      </c>
      <c r="AH12" s="5">
        <v>812292</v>
      </c>
      <c r="AI12" s="5">
        <f t="shared" si="14"/>
        <v>19812</v>
      </c>
      <c r="AJ12" s="5">
        <v>19812</v>
      </c>
      <c r="AK12" s="7">
        <f t="shared" si="15"/>
        <v>1</v>
      </c>
      <c r="AL12" s="6">
        <v>37</v>
      </c>
      <c r="AM12" s="6">
        <v>45</v>
      </c>
      <c r="AN12" s="6">
        <f t="shared" si="16"/>
        <v>0.45121951219512196</v>
      </c>
      <c r="AO12" s="6">
        <f t="shared" si="17"/>
        <v>1.8222222222222222</v>
      </c>
      <c r="AP12" s="5">
        <v>707331</v>
      </c>
      <c r="AQ12" s="5">
        <f t="shared" si="18"/>
        <v>17251.975609756097</v>
      </c>
      <c r="AR12" s="5">
        <v>17732</v>
      </c>
      <c r="AS12" s="7">
        <f t="shared" si="19"/>
        <v>0.97292892001782638</v>
      </c>
      <c r="AT12" s="6">
        <v>44</v>
      </c>
      <c r="AU12" s="6">
        <v>38</v>
      </c>
      <c r="AV12" s="6">
        <f t="shared" si="20"/>
        <v>0.53658536585365857</v>
      </c>
      <c r="AW12" s="6">
        <f t="shared" si="21"/>
        <v>2.0994781958279414</v>
      </c>
      <c r="AY12">
        <f t="shared" si="22"/>
        <v>0.8852090913959193</v>
      </c>
      <c r="AZ12">
        <f t="shared" si="26"/>
        <v>0.4844643932550437</v>
      </c>
      <c r="BA12">
        <f t="shared" si="23"/>
        <v>1.7276754857701253</v>
      </c>
    </row>
    <row r="13" spans="1:57" x14ac:dyDescent="0.3">
      <c r="A13">
        <v>2012</v>
      </c>
      <c r="B13" s="3">
        <v>643964</v>
      </c>
      <c r="C13" s="3">
        <f t="shared" si="24"/>
        <v>80495.5</v>
      </c>
      <c r="D13" s="3">
        <v>82500</v>
      </c>
      <c r="E13" s="7">
        <f t="shared" si="0"/>
        <v>0.97570303030303029</v>
      </c>
      <c r="F13" s="6">
        <v>9</v>
      </c>
      <c r="G13" s="6">
        <v>7</v>
      </c>
      <c r="H13" s="6">
        <f t="shared" si="1"/>
        <v>0.5625</v>
      </c>
      <c r="I13" s="6">
        <f t="shared" si="2"/>
        <v>2.2301783549783547</v>
      </c>
      <c r="J13" s="3">
        <v>632704</v>
      </c>
      <c r="K13" s="3">
        <f t="shared" si="25"/>
        <v>79088</v>
      </c>
      <c r="L13" s="3">
        <v>82500</v>
      </c>
      <c r="M13" s="7">
        <f t="shared" si="3"/>
        <v>0.9586424242424243</v>
      </c>
      <c r="N13" s="6">
        <v>6</v>
      </c>
      <c r="O13" s="6">
        <v>10</v>
      </c>
      <c r="P13" s="6">
        <f t="shared" si="4"/>
        <v>0.375</v>
      </c>
      <c r="Q13" s="6">
        <f t="shared" si="5"/>
        <v>1.533827878787879</v>
      </c>
      <c r="R13" s="3">
        <v>3542406</v>
      </c>
      <c r="S13" s="3">
        <f t="shared" si="6"/>
        <v>43733.407407407409</v>
      </c>
      <c r="T13" s="3">
        <v>50291</v>
      </c>
      <c r="U13" s="7">
        <f t="shared" si="7"/>
        <v>0.86960703520326521</v>
      </c>
      <c r="V13" s="6">
        <v>95</v>
      </c>
      <c r="W13" s="6">
        <v>67</v>
      </c>
      <c r="X13" s="6">
        <f t="shared" si="8"/>
        <v>0.5864197530864198</v>
      </c>
      <c r="Y13" s="6">
        <f t="shared" si="9"/>
        <v>2.1026319358646117</v>
      </c>
      <c r="Z13" s="1">
        <v>2242803</v>
      </c>
      <c r="AA13" s="1">
        <f t="shared" si="10"/>
        <v>27688.925925925927</v>
      </c>
      <c r="AB13" s="1">
        <v>41922</v>
      </c>
      <c r="AC13" s="7">
        <f t="shared" si="11"/>
        <v>0.66048675936085888</v>
      </c>
      <c r="AD13" s="6">
        <v>74</v>
      </c>
      <c r="AE13" s="6">
        <v>88</v>
      </c>
      <c r="AF13" s="6">
        <f t="shared" si="12"/>
        <v>0.4567901234567901</v>
      </c>
      <c r="AG13" s="6">
        <f t="shared" si="13"/>
        <v>1.2158960797324903</v>
      </c>
      <c r="AH13" s="5">
        <v>780353</v>
      </c>
      <c r="AI13" s="5">
        <f t="shared" si="14"/>
        <v>19033</v>
      </c>
      <c r="AJ13" s="5">
        <v>19812</v>
      </c>
      <c r="AK13" s="7">
        <f t="shared" si="15"/>
        <v>0.96068039571976582</v>
      </c>
      <c r="AL13" s="6">
        <v>54</v>
      </c>
      <c r="AM13" s="6">
        <v>28</v>
      </c>
      <c r="AN13" s="6">
        <f t="shared" si="16"/>
        <v>0.65853658536585369</v>
      </c>
      <c r="AO13" s="6">
        <f t="shared" si="17"/>
        <v>2.8134211588936</v>
      </c>
      <c r="AP13" s="5">
        <v>704702</v>
      </c>
      <c r="AQ13" s="5">
        <f t="shared" si="18"/>
        <v>17187.853658536584</v>
      </c>
      <c r="AR13" s="5">
        <v>17732</v>
      </c>
      <c r="AS13" s="7">
        <f t="shared" si="19"/>
        <v>0.9693127486203803</v>
      </c>
      <c r="AT13" s="6">
        <v>49</v>
      </c>
      <c r="AU13" s="6">
        <v>33</v>
      </c>
      <c r="AV13" s="6">
        <f t="shared" si="20"/>
        <v>0.59756097560975607</v>
      </c>
      <c r="AW13" s="6">
        <f t="shared" si="21"/>
        <v>2.4085953147536725</v>
      </c>
      <c r="AY13">
        <f t="shared" si="22"/>
        <v>0.89907206557495423</v>
      </c>
      <c r="AZ13">
        <f t="shared" si="26"/>
        <v>0.53946790625313656</v>
      </c>
      <c r="BA13">
        <f t="shared" si="23"/>
        <v>2.0507584538351011</v>
      </c>
    </row>
    <row r="14" spans="1:57" x14ac:dyDescent="0.3">
      <c r="A14">
        <v>2011</v>
      </c>
      <c r="B14" s="3">
        <v>635800</v>
      </c>
      <c r="C14" s="3">
        <f t="shared" si="24"/>
        <v>79475</v>
      </c>
      <c r="D14" s="3">
        <v>82500</v>
      </c>
      <c r="E14" s="7">
        <f t="shared" si="0"/>
        <v>0.96333333333333337</v>
      </c>
      <c r="F14" s="6">
        <v>9</v>
      </c>
      <c r="G14" s="6">
        <v>7</v>
      </c>
      <c r="H14" s="6">
        <f t="shared" si="1"/>
        <v>0.5625</v>
      </c>
      <c r="I14" s="6">
        <f t="shared" si="2"/>
        <v>2.2019047619047618</v>
      </c>
      <c r="J14" s="3">
        <v>631888</v>
      </c>
      <c r="K14" s="3">
        <f t="shared" si="25"/>
        <v>78986</v>
      </c>
      <c r="L14" s="3">
        <v>82500</v>
      </c>
      <c r="M14" s="7">
        <f t="shared" si="3"/>
        <v>0.95740606060606059</v>
      </c>
      <c r="N14" s="6">
        <v>8</v>
      </c>
      <c r="O14" s="6">
        <v>8</v>
      </c>
      <c r="P14" s="6">
        <f t="shared" si="4"/>
        <v>0.5</v>
      </c>
      <c r="Q14" s="6">
        <f t="shared" si="5"/>
        <v>1.9148121212121212</v>
      </c>
      <c r="R14" s="3">
        <v>3653680</v>
      </c>
      <c r="S14" s="3">
        <f t="shared" si="6"/>
        <v>45107.160493827163</v>
      </c>
      <c r="T14" s="3">
        <v>50291</v>
      </c>
      <c r="U14" s="7">
        <f t="shared" si="7"/>
        <v>0.89692311733366137</v>
      </c>
      <c r="V14" s="6">
        <v>97</v>
      </c>
      <c r="W14" s="6">
        <v>65</v>
      </c>
      <c r="X14" s="6">
        <f t="shared" si="8"/>
        <v>0.59876543209876543</v>
      </c>
      <c r="Y14" s="6">
        <f t="shared" si="9"/>
        <v>2.2354083847392792</v>
      </c>
      <c r="Z14" s="1">
        <v>2352596</v>
      </c>
      <c r="AA14" s="1">
        <f t="shared" si="10"/>
        <v>29044.395061728395</v>
      </c>
      <c r="AB14" s="1">
        <v>41800</v>
      </c>
      <c r="AC14" s="7">
        <f t="shared" si="11"/>
        <v>0.69484198712268885</v>
      </c>
      <c r="AD14" s="6">
        <v>77</v>
      </c>
      <c r="AE14" s="6">
        <v>85</v>
      </c>
      <c r="AF14" s="6">
        <f t="shared" si="12"/>
        <v>0.47530864197530864</v>
      </c>
      <c r="AG14" s="6">
        <f t="shared" si="13"/>
        <v>1.324287081339713</v>
      </c>
      <c r="AH14" s="5">
        <v>652179</v>
      </c>
      <c r="AI14" s="5">
        <f t="shared" si="14"/>
        <v>15906.804878048781</v>
      </c>
      <c r="AJ14" s="5">
        <v>19812</v>
      </c>
      <c r="AK14" s="7">
        <f t="shared" si="15"/>
        <v>0.80288738532448922</v>
      </c>
      <c r="AL14" s="6">
        <v>36</v>
      </c>
      <c r="AM14" s="6">
        <v>30</v>
      </c>
      <c r="AN14" s="6">
        <f t="shared" si="16"/>
        <v>0.54545454545454541</v>
      </c>
      <c r="AO14" s="6">
        <f t="shared" si="17"/>
        <v>1.766352247713876</v>
      </c>
      <c r="AP14" s="5">
        <v>460719</v>
      </c>
      <c r="AQ14" s="5">
        <f t="shared" si="18"/>
        <v>11237.048780487805</v>
      </c>
      <c r="AR14" s="5">
        <v>18711</v>
      </c>
      <c r="AS14" s="7">
        <f t="shared" si="19"/>
        <v>0.60055842982672247</v>
      </c>
      <c r="AT14" s="6">
        <v>22</v>
      </c>
      <c r="AU14" s="6">
        <v>44</v>
      </c>
      <c r="AV14" s="6">
        <f t="shared" si="20"/>
        <v>0.33333333333333331</v>
      </c>
      <c r="AW14" s="6">
        <f t="shared" si="21"/>
        <v>0.90083764474008354</v>
      </c>
      <c r="AY14">
        <f t="shared" si="22"/>
        <v>0.81932505225782604</v>
      </c>
      <c r="AZ14">
        <f t="shared" si="26"/>
        <v>0.50256032547699214</v>
      </c>
      <c r="BA14">
        <f t="shared" si="23"/>
        <v>1.7239337069416392</v>
      </c>
    </row>
    <row r="15" spans="1:57" x14ac:dyDescent="0.3">
      <c r="A15">
        <v>2010</v>
      </c>
      <c r="B15" s="3">
        <v>631156</v>
      </c>
      <c r="C15" s="3">
        <f t="shared" si="24"/>
        <v>78894.5</v>
      </c>
      <c r="D15" s="3">
        <v>82500</v>
      </c>
      <c r="E15" s="7">
        <f t="shared" si="0"/>
        <v>0.95629696969696965</v>
      </c>
      <c r="F15" s="6">
        <v>10</v>
      </c>
      <c r="G15" s="6">
        <v>6</v>
      </c>
      <c r="H15" s="6">
        <f t="shared" si="1"/>
        <v>0.625</v>
      </c>
      <c r="I15" s="6">
        <f t="shared" si="2"/>
        <v>2.5501252525252522</v>
      </c>
      <c r="J15" s="3">
        <v>628768</v>
      </c>
      <c r="K15" s="3">
        <f t="shared" si="25"/>
        <v>78596</v>
      </c>
      <c r="L15" s="3">
        <v>82500</v>
      </c>
      <c r="M15" s="7">
        <f t="shared" si="3"/>
        <v>0.9526787878787879</v>
      </c>
      <c r="N15" s="6">
        <v>11</v>
      </c>
      <c r="O15" s="6">
        <v>5</v>
      </c>
      <c r="P15" s="6">
        <f t="shared" si="4"/>
        <v>0.6875</v>
      </c>
      <c r="Q15" s="6">
        <f t="shared" si="5"/>
        <v>3.0485721212121213</v>
      </c>
      <c r="R15" s="3">
        <v>3765807</v>
      </c>
      <c r="S15" s="3">
        <f t="shared" si="6"/>
        <v>46491.444444444445</v>
      </c>
      <c r="T15" s="3">
        <v>50287</v>
      </c>
      <c r="U15" s="7">
        <f t="shared" si="7"/>
        <v>0.92452213185205812</v>
      </c>
      <c r="V15" s="6">
        <v>95</v>
      </c>
      <c r="W15" s="6">
        <v>67</v>
      </c>
      <c r="X15" s="6">
        <f t="shared" si="8"/>
        <v>0.5864197530864198</v>
      </c>
      <c r="Y15" s="6">
        <f t="shared" si="9"/>
        <v>2.2354117217915439</v>
      </c>
      <c r="Z15" s="1">
        <v>2559738</v>
      </c>
      <c r="AA15" s="1">
        <f t="shared" si="10"/>
        <v>31601.703703703704</v>
      </c>
      <c r="AB15" s="1">
        <v>41800</v>
      </c>
      <c r="AC15" s="7">
        <f t="shared" si="11"/>
        <v>0.75602161970583026</v>
      </c>
      <c r="AD15" s="6">
        <v>79</v>
      </c>
      <c r="AE15" s="6">
        <v>83</v>
      </c>
      <c r="AF15" s="6">
        <f t="shared" si="12"/>
        <v>0.48765432098765432</v>
      </c>
      <c r="AG15" s="6">
        <f t="shared" si="13"/>
        <v>1.4756084625583674</v>
      </c>
      <c r="AH15" s="5">
        <v>808879</v>
      </c>
      <c r="AI15" s="5">
        <f t="shared" si="14"/>
        <v>19728.756097560974</v>
      </c>
      <c r="AJ15" s="5">
        <v>19812</v>
      </c>
      <c r="AK15" s="7">
        <f t="shared" si="15"/>
        <v>0.995798308982484</v>
      </c>
      <c r="AL15" s="6">
        <v>42</v>
      </c>
      <c r="AM15" s="6">
        <v>40</v>
      </c>
      <c r="AN15" s="6">
        <f t="shared" si="16"/>
        <v>0.51219512195121952</v>
      </c>
      <c r="AO15" s="6">
        <f t="shared" si="17"/>
        <v>2.0413865334140926</v>
      </c>
      <c r="AP15" s="5">
        <v>581378</v>
      </c>
      <c r="AQ15" s="5">
        <f t="shared" si="18"/>
        <v>14179.951219512195</v>
      </c>
      <c r="AR15" s="5">
        <v>18711</v>
      </c>
      <c r="AS15" s="7">
        <f t="shared" si="19"/>
        <v>0.75784037301652474</v>
      </c>
      <c r="AT15" s="6">
        <v>24</v>
      </c>
      <c r="AU15" s="6">
        <v>58</v>
      </c>
      <c r="AV15" s="6">
        <f t="shared" si="20"/>
        <v>0.29268292682926828</v>
      </c>
      <c r="AW15" s="6">
        <f t="shared" si="21"/>
        <v>1.0714294928854315</v>
      </c>
      <c r="AY15">
        <f t="shared" si="22"/>
        <v>0.89052636518877593</v>
      </c>
      <c r="AZ15">
        <f t="shared" si="26"/>
        <v>0.53190868714242689</v>
      </c>
      <c r="BA15">
        <f t="shared" si="23"/>
        <v>2.0704222640644683</v>
      </c>
    </row>
    <row r="16" spans="1:57" x14ac:dyDescent="0.3">
      <c r="A16">
        <v>2009</v>
      </c>
      <c r="B16" s="3">
        <v>629615</v>
      </c>
      <c r="C16" s="3">
        <f t="shared" si="24"/>
        <v>78701.875</v>
      </c>
      <c r="D16" s="3">
        <v>80242</v>
      </c>
      <c r="E16" s="7">
        <f t="shared" si="0"/>
        <v>0.98080649784402185</v>
      </c>
      <c r="F16" s="6">
        <v>8</v>
      </c>
      <c r="G16" s="6">
        <v>8</v>
      </c>
      <c r="H16" s="6">
        <f t="shared" si="1"/>
        <v>0.5</v>
      </c>
      <c r="I16" s="6">
        <f t="shared" si="2"/>
        <v>1.9616129956880437</v>
      </c>
      <c r="J16" s="3">
        <v>616420</v>
      </c>
      <c r="K16" s="3">
        <f t="shared" si="25"/>
        <v>77052.5</v>
      </c>
      <c r="L16" s="3">
        <v>80242</v>
      </c>
      <c r="M16" s="7">
        <f t="shared" si="3"/>
        <v>0.96025148924503378</v>
      </c>
      <c r="N16" s="6">
        <v>9</v>
      </c>
      <c r="O16" s="6">
        <v>7</v>
      </c>
      <c r="P16" s="6">
        <f t="shared" si="4"/>
        <v>0.5625</v>
      </c>
      <c r="Q16" s="6">
        <f t="shared" si="5"/>
        <v>2.1948605468457916</v>
      </c>
      <c r="R16" s="3">
        <v>3719358</v>
      </c>
      <c r="S16" s="3">
        <f t="shared" si="6"/>
        <v>45918</v>
      </c>
      <c r="T16" s="3">
        <v>50287</v>
      </c>
      <c r="U16" s="7">
        <f t="shared" si="7"/>
        <v>0.91311869866963624</v>
      </c>
      <c r="V16" s="6">
        <v>103</v>
      </c>
      <c r="W16" s="6">
        <v>59</v>
      </c>
      <c r="X16" s="6">
        <f t="shared" si="8"/>
        <v>0.63580246913580252</v>
      </c>
      <c r="Y16" s="6">
        <f t="shared" si="9"/>
        <v>2.5072072743132385</v>
      </c>
      <c r="Z16" s="1">
        <v>3168571</v>
      </c>
      <c r="AA16" s="1">
        <f t="shared" si="10"/>
        <v>39118.160493827163</v>
      </c>
      <c r="AB16" s="1">
        <v>41800</v>
      </c>
      <c r="AC16" s="7">
        <f t="shared" si="11"/>
        <v>0.93584116013940577</v>
      </c>
      <c r="AD16" s="6">
        <v>70</v>
      </c>
      <c r="AE16" s="6">
        <v>92</v>
      </c>
      <c r="AF16" s="6">
        <f t="shared" si="12"/>
        <v>0.43209876543209874</v>
      </c>
      <c r="AG16" s="6">
        <f t="shared" si="13"/>
        <v>1.6478942167672144</v>
      </c>
      <c r="AH16" s="5">
        <v>799550</v>
      </c>
      <c r="AI16" s="5">
        <f t="shared" si="14"/>
        <v>19501.219512195123</v>
      </c>
      <c r="AJ16" s="5">
        <v>19812</v>
      </c>
      <c r="AK16" s="7">
        <f t="shared" si="15"/>
        <v>0.9843135227233557</v>
      </c>
      <c r="AL16" s="6">
        <v>29</v>
      </c>
      <c r="AM16" s="6">
        <v>53</v>
      </c>
      <c r="AN16" s="6">
        <f t="shared" si="16"/>
        <v>0.35365853658536583</v>
      </c>
      <c r="AO16" s="6">
        <f t="shared" si="17"/>
        <v>1.5229001672323614</v>
      </c>
      <c r="AP16" s="5">
        <v>537230</v>
      </c>
      <c r="AQ16" s="5">
        <f t="shared" si="18"/>
        <v>13103.170731707318</v>
      </c>
      <c r="AR16" s="5">
        <v>20049</v>
      </c>
      <c r="AS16" s="7">
        <f t="shared" si="19"/>
        <v>0.65355732114855192</v>
      </c>
      <c r="AT16" s="6">
        <v>12</v>
      </c>
      <c r="AU16" s="6">
        <v>70</v>
      </c>
      <c r="AV16" s="6">
        <f t="shared" si="20"/>
        <v>0.14634146341463414</v>
      </c>
      <c r="AW16" s="6">
        <f t="shared" si="21"/>
        <v>0.76559571905973234</v>
      </c>
      <c r="AY16">
        <f t="shared" si="22"/>
        <v>0.90464811496166764</v>
      </c>
      <c r="AZ16">
        <f t="shared" si="26"/>
        <v>0.43840020576131694</v>
      </c>
      <c r="BA16">
        <f t="shared" si="23"/>
        <v>1.7666784866510639</v>
      </c>
    </row>
    <row r="17" spans="1:53" x14ac:dyDescent="0.3">
      <c r="A17">
        <v>2008</v>
      </c>
      <c r="B17" s="3">
        <v>632554</v>
      </c>
      <c r="C17" s="3">
        <f t="shared" si="24"/>
        <v>79069.25</v>
      </c>
      <c r="D17" s="3">
        <v>80242</v>
      </c>
      <c r="E17" s="7">
        <f t="shared" si="0"/>
        <v>0.98538483587148873</v>
      </c>
      <c r="F17" s="6">
        <v>12</v>
      </c>
      <c r="G17" s="6">
        <v>4</v>
      </c>
      <c r="H17" s="6">
        <f t="shared" si="1"/>
        <v>0.75</v>
      </c>
      <c r="I17" s="6">
        <f t="shared" si="2"/>
        <v>3.9415393434859549</v>
      </c>
      <c r="J17" s="3">
        <v>627858</v>
      </c>
      <c r="K17" s="3">
        <f t="shared" si="25"/>
        <v>78482.25</v>
      </c>
      <c r="L17" s="3">
        <v>80242</v>
      </c>
      <c r="M17" s="7">
        <f t="shared" si="3"/>
        <v>0.978069464868772</v>
      </c>
      <c r="N17" s="6">
        <v>9</v>
      </c>
      <c r="O17" s="6">
        <v>7</v>
      </c>
      <c r="P17" s="6">
        <f t="shared" si="4"/>
        <v>0.5625</v>
      </c>
      <c r="Q17" s="6">
        <f t="shared" si="5"/>
        <v>2.2355873482714785</v>
      </c>
      <c r="R17" s="3">
        <v>4298655</v>
      </c>
      <c r="S17" s="3">
        <f t="shared" si="6"/>
        <v>53069.814814814818</v>
      </c>
      <c r="T17" s="3">
        <v>56936</v>
      </c>
      <c r="U17" s="7">
        <f t="shared" si="7"/>
        <v>0.93209594658590023</v>
      </c>
      <c r="V17" s="6">
        <v>89</v>
      </c>
      <c r="W17" s="6">
        <v>73</v>
      </c>
      <c r="X17" s="6">
        <f t="shared" si="8"/>
        <v>0.54938271604938271</v>
      </c>
      <c r="Y17" s="6">
        <f t="shared" si="9"/>
        <v>2.0684868951632307</v>
      </c>
      <c r="Z17" s="1">
        <v>4042045</v>
      </c>
      <c r="AA17" s="1">
        <f t="shared" si="10"/>
        <v>49901.790123456791</v>
      </c>
      <c r="AB17" s="1">
        <v>55777</v>
      </c>
      <c r="AC17" s="7">
        <f t="shared" si="11"/>
        <v>0.89466608321452912</v>
      </c>
      <c r="AD17" s="6">
        <v>89</v>
      </c>
      <c r="AE17" s="6">
        <v>73</v>
      </c>
      <c r="AF17" s="6">
        <f t="shared" si="12"/>
        <v>0.54938271604938271</v>
      </c>
      <c r="AG17" s="6">
        <f t="shared" si="13"/>
        <v>1.9854233627500508</v>
      </c>
      <c r="AH17" s="5">
        <v>790801</v>
      </c>
      <c r="AI17" s="5">
        <f t="shared" si="14"/>
        <v>19287.829268292684</v>
      </c>
      <c r="AJ17" s="5">
        <v>19812</v>
      </c>
      <c r="AK17" s="7">
        <f t="shared" si="15"/>
        <v>0.97354276540948337</v>
      </c>
      <c r="AL17" s="6">
        <v>32</v>
      </c>
      <c r="AM17" s="6">
        <v>50</v>
      </c>
      <c r="AN17" s="6">
        <f t="shared" si="16"/>
        <v>0.3902439024390244</v>
      </c>
      <c r="AO17" s="6">
        <f t="shared" si="17"/>
        <v>1.5966101352715529</v>
      </c>
      <c r="AP17" s="5">
        <v>621062</v>
      </c>
      <c r="AQ17" s="5">
        <f t="shared" si="18"/>
        <v>15147.853658536585</v>
      </c>
      <c r="AR17" s="5">
        <v>20049</v>
      </c>
      <c r="AS17" s="7">
        <f t="shared" si="19"/>
        <v>0.75554160599214848</v>
      </c>
      <c r="AT17" s="6">
        <v>34</v>
      </c>
      <c r="AU17" s="6">
        <v>48</v>
      </c>
      <c r="AV17" s="6">
        <f t="shared" si="20"/>
        <v>0.41463414634146339</v>
      </c>
      <c r="AW17" s="6">
        <f t="shared" si="21"/>
        <v>1.2907169102365867</v>
      </c>
      <c r="AY17">
        <f t="shared" si="22"/>
        <v>0.91988345032372043</v>
      </c>
      <c r="AZ17">
        <f t="shared" si="26"/>
        <v>0.53602391347987555</v>
      </c>
      <c r="BA17">
        <f t="shared" si="23"/>
        <v>2.1863939991964756</v>
      </c>
    </row>
    <row r="18" spans="1:53" x14ac:dyDescent="0.3">
      <c r="A18">
        <v>2007</v>
      </c>
      <c r="B18" s="3">
        <v>629848</v>
      </c>
      <c r="C18" s="3">
        <f t="shared" si="24"/>
        <v>78731</v>
      </c>
      <c r="D18" s="3">
        <v>80242</v>
      </c>
      <c r="E18" s="7">
        <f t="shared" si="0"/>
        <v>0.98116946237631164</v>
      </c>
      <c r="F18" s="6">
        <v>10</v>
      </c>
      <c r="G18" s="6">
        <v>6</v>
      </c>
      <c r="H18" s="6">
        <f t="shared" si="1"/>
        <v>0.625</v>
      </c>
      <c r="I18" s="6">
        <f t="shared" si="2"/>
        <v>2.6164518996701642</v>
      </c>
      <c r="J18" s="3">
        <v>616855</v>
      </c>
      <c r="K18" s="3">
        <f t="shared" si="25"/>
        <v>77106.875</v>
      </c>
      <c r="L18" s="3">
        <v>80242</v>
      </c>
      <c r="M18" s="7">
        <f t="shared" si="3"/>
        <v>0.96092912689115428</v>
      </c>
      <c r="N18" s="6">
        <v>4</v>
      </c>
      <c r="O18" s="6">
        <v>12</v>
      </c>
      <c r="P18" s="6">
        <f t="shared" si="4"/>
        <v>0.25</v>
      </c>
      <c r="Q18" s="6">
        <f t="shared" si="5"/>
        <v>1.2812388358548723</v>
      </c>
      <c r="R18" s="3">
        <v>4271083</v>
      </c>
      <c r="S18" s="3">
        <f t="shared" si="6"/>
        <v>52729.419753086418</v>
      </c>
      <c r="T18" s="3">
        <v>56936</v>
      </c>
      <c r="U18" s="7">
        <f t="shared" si="7"/>
        <v>0.92611739063310416</v>
      </c>
      <c r="V18" s="6">
        <v>94</v>
      </c>
      <c r="W18" s="6">
        <v>68</v>
      </c>
      <c r="X18" s="6">
        <f t="shared" si="8"/>
        <v>0.58024691358024694</v>
      </c>
      <c r="Y18" s="6">
        <f t="shared" si="9"/>
        <v>2.206338489449454</v>
      </c>
      <c r="Z18" s="1">
        <v>3853955</v>
      </c>
      <c r="AA18" s="1">
        <f t="shared" si="10"/>
        <v>47579.691358024691</v>
      </c>
      <c r="AB18" s="1">
        <v>55777</v>
      </c>
      <c r="AC18" s="7">
        <f t="shared" si="11"/>
        <v>0.85303424992424637</v>
      </c>
      <c r="AD18" s="6">
        <v>88</v>
      </c>
      <c r="AE18" s="6">
        <v>74</v>
      </c>
      <c r="AF18" s="6">
        <f t="shared" si="12"/>
        <v>0.54320987654320985</v>
      </c>
      <c r="AG18" s="6">
        <f t="shared" si="13"/>
        <v>1.867453357942269</v>
      </c>
      <c r="AH18" s="5">
        <v>783739</v>
      </c>
      <c r="AI18" s="5">
        <f t="shared" si="14"/>
        <v>19115.585365853658</v>
      </c>
      <c r="AJ18" s="5">
        <v>19812</v>
      </c>
      <c r="AK18" s="7">
        <f t="shared" si="15"/>
        <v>0.96484884745879562</v>
      </c>
      <c r="AL18" s="6">
        <v>23</v>
      </c>
      <c r="AM18" s="6">
        <v>59</v>
      </c>
      <c r="AN18" s="6">
        <f t="shared" si="16"/>
        <v>0.28048780487804881</v>
      </c>
      <c r="AO18" s="6">
        <f t="shared" si="17"/>
        <v>1.340976364264767</v>
      </c>
      <c r="AP18" s="5">
        <v>641921</v>
      </c>
      <c r="AQ18" s="5">
        <f t="shared" si="18"/>
        <v>15656.609756097561</v>
      </c>
      <c r="AR18" s="5">
        <v>20049</v>
      </c>
      <c r="AS18" s="7">
        <f t="shared" si="19"/>
        <v>0.78091724056549261</v>
      </c>
      <c r="AT18" s="6">
        <v>34</v>
      </c>
      <c r="AU18" s="6">
        <v>48</v>
      </c>
      <c r="AV18" s="6">
        <f t="shared" si="20"/>
        <v>0.41463414634146339</v>
      </c>
      <c r="AW18" s="6">
        <f t="shared" si="21"/>
        <v>1.3340669526327162</v>
      </c>
      <c r="AY18">
        <f t="shared" si="22"/>
        <v>0.91116938630818423</v>
      </c>
      <c r="AZ18">
        <f t="shared" si="26"/>
        <v>0.44892979022382812</v>
      </c>
      <c r="BA18">
        <f t="shared" si="23"/>
        <v>1.7744209833023736</v>
      </c>
    </row>
    <row r="19" spans="1:53" x14ac:dyDescent="0.3">
      <c r="A19">
        <v>2006</v>
      </c>
      <c r="B19" s="3">
        <v>628910</v>
      </c>
      <c r="C19" s="3">
        <f t="shared" si="24"/>
        <v>78613.75</v>
      </c>
      <c r="D19" s="3">
        <v>80242</v>
      </c>
      <c r="E19" s="7">
        <f t="shared" si="0"/>
        <v>0.97970825752099899</v>
      </c>
      <c r="F19" s="6">
        <v>8</v>
      </c>
      <c r="G19" s="6">
        <v>8</v>
      </c>
      <c r="H19" s="6">
        <f t="shared" si="1"/>
        <v>0.5</v>
      </c>
      <c r="I19" s="6">
        <f t="shared" si="2"/>
        <v>1.959416515041998</v>
      </c>
      <c r="J19" s="3">
        <v>618575</v>
      </c>
      <c r="K19" s="3">
        <f t="shared" si="25"/>
        <v>77321.875</v>
      </c>
      <c r="L19" s="3">
        <v>80242</v>
      </c>
      <c r="M19" s="7">
        <f t="shared" si="3"/>
        <v>0.96360852172179157</v>
      </c>
      <c r="N19" s="6">
        <v>10</v>
      </c>
      <c r="O19" s="6">
        <v>6</v>
      </c>
      <c r="P19" s="6">
        <f t="shared" si="4"/>
        <v>0.625</v>
      </c>
      <c r="Q19" s="6">
        <f t="shared" si="5"/>
        <v>2.569622724591444</v>
      </c>
      <c r="R19" s="3">
        <v>4248067</v>
      </c>
      <c r="S19" s="3">
        <f t="shared" si="6"/>
        <v>52445.271604938273</v>
      </c>
      <c r="T19" s="3">
        <v>56936</v>
      </c>
      <c r="U19" s="7">
        <f t="shared" si="7"/>
        <v>0.92112673185573757</v>
      </c>
      <c r="V19" s="6">
        <v>97</v>
      </c>
      <c r="W19" s="6">
        <v>65</v>
      </c>
      <c r="X19" s="6">
        <f t="shared" si="8"/>
        <v>0.59876543209876543</v>
      </c>
      <c r="Y19" s="6">
        <f t="shared" si="9"/>
        <v>2.2957312393942999</v>
      </c>
      <c r="Z19" s="1">
        <v>3379535</v>
      </c>
      <c r="AA19" s="1">
        <f t="shared" si="10"/>
        <v>41722.654320987655</v>
      </c>
      <c r="AB19" s="1">
        <v>55777</v>
      </c>
      <c r="AC19" s="7">
        <f t="shared" si="11"/>
        <v>0.74802614556156932</v>
      </c>
      <c r="AD19" s="6">
        <v>97</v>
      </c>
      <c r="AE19" s="6">
        <v>65</v>
      </c>
      <c r="AF19" s="6">
        <f t="shared" si="12"/>
        <v>0.59876543209876543</v>
      </c>
      <c r="AG19" s="6">
        <f t="shared" si="13"/>
        <v>1.8643113166303729</v>
      </c>
      <c r="AH19" s="1">
        <v>771017</v>
      </c>
      <c r="AI19" s="5">
        <f t="shared" si="14"/>
        <v>18805.292682926829</v>
      </c>
      <c r="AJ19" s="5">
        <v>19812</v>
      </c>
      <c r="AK19" s="7">
        <f t="shared" si="15"/>
        <v>0.94918699186991873</v>
      </c>
      <c r="AL19" s="6">
        <v>33</v>
      </c>
      <c r="AM19" s="6">
        <v>49</v>
      </c>
      <c r="AN19" s="6">
        <f t="shared" si="16"/>
        <v>0.40243902439024393</v>
      </c>
      <c r="AO19" s="6">
        <f t="shared" si="17"/>
        <v>1.58843537414966</v>
      </c>
      <c r="AP19" s="1">
        <v>693955</v>
      </c>
      <c r="AQ19" s="5">
        <f t="shared" si="18"/>
        <v>16925.731707317074</v>
      </c>
      <c r="AR19" s="5">
        <v>20049</v>
      </c>
      <c r="AS19" s="7">
        <f t="shared" si="19"/>
        <v>0.84421825065175693</v>
      </c>
      <c r="AT19" s="6">
        <v>41</v>
      </c>
      <c r="AU19" s="6">
        <v>41</v>
      </c>
      <c r="AV19" s="6">
        <f t="shared" si="20"/>
        <v>0.5</v>
      </c>
      <c r="AW19" s="6">
        <f t="shared" si="21"/>
        <v>1.6884365013035139</v>
      </c>
      <c r="AY19">
        <f t="shared" si="22"/>
        <v>0.9009791498636287</v>
      </c>
      <c r="AZ19">
        <f t="shared" si="26"/>
        <v>0.53749498143129582</v>
      </c>
      <c r="BA19">
        <f t="shared" si="23"/>
        <v>1.9943256118518813</v>
      </c>
    </row>
    <row r="20" spans="1:53" x14ac:dyDescent="0.3">
      <c r="A20">
        <v>2005</v>
      </c>
      <c r="B20" s="3">
        <v>628519</v>
      </c>
      <c r="C20" s="3">
        <f t="shared" si="24"/>
        <v>78564.875</v>
      </c>
      <c r="D20" s="3">
        <v>80242</v>
      </c>
      <c r="E20" s="7">
        <f t="shared" si="0"/>
        <v>0.97909916253333662</v>
      </c>
      <c r="F20" s="6">
        <v>11</v>
      </c>
      <c r="G20" s="6">
        <v>5</v>
      </c>
      <c r="H20" s="6">
        <f t="shared" si="1"/>
        <v>0.6875</v>
      </c>
      <c r="I20" s="6">
        <f t="shared" si="2"/>
        <v>3.1331173201066775</v>
      </c>
      <c r="J20" s="3">
        <v>619958</v>
      </c>
      <c r="K20" s="3">
        <f t="shared" si="25"/>
        <v>77494.75</v>
      </c>
      <c r="L20" s="3">
        <v>80242</v>
      </c>
      <c r="M20" s="7">
        <f t="shared" si="3"/>
        <v>0.96576294210014701</v>
      </c>
      <c r="N20" s="6">
        <v>4</v>
      </c>
      <c r="O20" s="6">
        <v>12</v>
      </c>
      <c r="P20" s="6">
        <f t="shared" si="4"/>
        <v>0.25</v>
      </c>
      <c r="Q20" s="6">
        <f t="shared" si="5"/>
        <v>1.2876839228001959</v>
      </c>
      <c r="R20" s="3">
        <v>4090696</v>
      </c>
      <c r="S20" s="3">
        <f t="shared" si="6"/>
        <v>50502.419753086418</v>
      </c>
      <c r="T20" s="3">
        <v>56936</v>
      </c>
      <c r="U20" s="7">
        <f t="shared" si="7"/>
        <v>0.88700329761638363</v>
      </c>
      <c r="V20" s="6">
        <v>95</v>
      </c>
      <c r="W20" s="6">
        <v>67</v>
      </c>
      <c r="X20" s="6">
        <f t="shared" si="8"/>
        <v>0.5864197530864198</v>
      </c>
      <c r="Y20" s="6">
        <f t="shared" si="9"/>
        <v>2.1446945405052862</v>
      </c>
      <c r="Z20" s="1">
        <v>2829929</v>
      </c>
      <c r="AA20" s="1">
        <f t="shared" si="10"/>
        <v>34937.395061728392</v>
      </c>
      <c r="AB20" s="1">
        <v>55777</v>
      </c>
      <c r="AC20" s="7">
        <f t="shared" si="11"/>
        <v>0.62637637488083608</v>
      </c>
      <c r="AD20" s="6">
        <v>83</v>
      </c>
      <c r="AE20" s="6">
        <v>79</v>
      </c>
      <c r="AF20" s="6">
        <f t="shared" si="12"/>
        <v>0.51234567901234573</v>
      </c>
      <c r="AG20" s="6">
        <f t="shared" si="13"/>
        <v>1.2844680092493097</v>
      </c>
      <c r="AH20" s="5">
        <v>776176</v>
      </c>
      <c r="AI20" s="5">
        <f t="shared" si="14"/>
        <v>18931.121951219513</v>
      </c>
      <c r="AJ20" s="5">
        <v>19812</v>
      </c>
      <c r="AK20" s="7">
        <f t="shared" si="15"/>
        <v>0.95553815622953331</v>
      </c>
      <c r="AL20" s="6">
        <v>23</v>
      </c>
      <c r="AM20" s="6">
        <v>59</v>
      </c>
      <c r="AN20" s="6">
        <f t="shared" si="16"/>
        <v>0.28048780487804881</v>
      </c>
      <c r="AO20" s="6">
        <f t="shared" si="17"/>
        <v>1.3280360815393515</v>
      </c>
      <c r="AP20" s="5">
        <v>691543</v>
      </c>
      <c r="AQ20" s="5">
        <f t="shared" si="18"/>
        <v>16866.90243902439</v>
      </c>
      <c r="AR20" s="5">
        <v>20049</v>
      </c>
      <c r="AS20" s="7">
        <f t="shared" si="19"/>
        <v>0.84128397620950623</v>
      </c>
      <c r="AT20" s="6">
        <v>49</v>
      </c>
      <c r="AU20" s="6">
        <v>33</v>
      </c>
      <c r="AV20" s="6">
        <f t="shared" si="20"/>
        <v>0.59756097560975607</v>
      </c>
      <c r="AW20" s="6">
        <f t="shared" si="21"/>
        <v>2.0904632136115002</v>
      </c>
      <c r="AY20">
        <f t="shared" si="22"/>
        <v>0.87584398492829052</v>
      </c>
      <c r="AZ20">
        <f t="shared" si="26"/>
        <v>0.48571903543109513</v>
      </c>
      <c r="BA20">
        <f t="shared" si="23"/>
        <v>1.8780771813020536</v>
      </c>
    </row>
    <row r="21" spans="1:53" x14ac:dyDescent="0.3">
      <c r="A21">
        <v>2004</v>
      </c>
      <c r="B21" s="3">
        <v>629874</v>
      </c>
      <c r="C21" s="3">
        <f t="shared" si="24"/>
        <v>78734.25</v>
      </c>
      <c r="D21" s="3">
        <v>80242</v>
      </c>
      <c r="E21" s="7">
        <f t="shared" si="0"/>
        <v>0.98120996485630962</v>
      </c>
      <c r="F21" s="6">
        <v>6</v>
      </c>
      <c r="G21" s="6">
        <v>10</v>
      </c>
      <c r="H21" s="6">
        <f t="shared" si="1"/>
        <v>0.375</v>
      </c>
      <c r="I21" s="6">
        <f t="shared" si="2"/>
        <v>1.5699359437700955</v>
      </c>
      <c r="J21" s="3">
        <v>623181</v>
      </c>
      <c r="K21" s="3">
        <f t="shared" si="25"/>
        <v>77897.625</v>
      </c>
      <c r="L21" s="3">
        <v>80242</v>
      </c>
      <c r="M21" s="7">
        <f t="shared" si="3"/>
        <v>0.97078369183220758</v>
      </c>
      <c r="N21" s="6">
        <v>10</v>
      </c>
      <c r="O21" s="6">
        <v>6</v>
      </c>
      <c r="P21" s="6">
        <f t="shared" si="4"/>
        <v>0.625</v>
      </c>
      <c r="Q21" s="6">
        <f t="shared" si="5"/>
        <v>2.5887565115525533</v>
      </c>
      <c r="R21" s="3">
        <v>3775292</v>
      </c>
      <c r="S21" s="3">
        <f t="shared" si="6"/>
        <v>46608.543209876545</v>
      </c>
      <c r="T21" s="3">
        <v>57478</v>
      </c>
      <c r="U21" s="7">
        <f t="shared" si="7"/>
        <v>0.81089361512015978</v>
      </c>
      <c r="V21" s="6">
        <v>101</v>
      </c>
      <c r="W21" s="6">
        <v>61</v>
      </c>
      <c r="X21" s="6">
        <f t="shared" si="8"/>
        <v>0.62345679012345678</v>
      </c>
      <c r="Y21" s="6">
        <f t="shared" si="9"/>
        <v>2.1535207483518994</v>
      </c>
      <c r="Z21" s="1">
        <v>2318951</v>
      </c>
      <c r="AA21" s="1">
        <f t="shared" si="10"/>
        <v>28629.024691358023</v>
      </c>
      <c r="AB21" s="1">
        <v>55777</v>
      </c>
      <c r="AC21" s="7">
        <f t="shared" si="11"/>
        <v>0.5132765242189079</v>
      </c>
      <c r="AD21" s="6">
        <v>71</v>
      </c>
      <c r="AE21" s="6">
        <v>91</v>
      </c>
      <c r="AF21" s="6">
        <f t="shared" si="12"/>
        <v>0.43827160493827161</v>
      </c>
      <c r="AG21" s="6">
        <f t="shared" si="13"/>
        <v>0.91374502113695688</v>
      </c>
      <c r="AH21" s="5">
        <v>800144</v>
      </c>
      <c r="AI21" s="5">
        <f t="shared" si="14"/>
        <v>19515.707317073171</v>
      </c>
      <c r="AJ21" s="5">
        <v>19812</v>
      </c>
      <c r="AK21" s="7">
        <f t="shared" si="15"/>
        <v>0.98504478685004904</v>
      </c>
      <c r="AL21" s="6">
        <v>33</v>
      </c>
      <c r="AM21" s="6">
        <v>49</v>
      </c>
      <c r="AN21" s="6">
        <f t="shared" si="16"/>
        <v>0.40243902439024393</v>
      </c>
      <c r="AO21" s="6">
        <f t="shared" si="17"/>
        <v>1.6484422963613066</v>
      </c>
      <c r="AP21" s="5">
        <v>618681</v>
      </c>
      <c r="AQ21" s="5">
        <f t="shared" si="18"/>
        <v>15089.780487804877</v>
      </c>
      <c r="AR21" s="5">
        <v>20049</v>
      </c>
      <c r="AS21" s="7">
        <f t="shared" si="19"/>
        <v>0.75264504403236454</v>
      </c>
      <c r="AT21" s="6">
        <v>42</v>
      </c>
      <c r="AU21" s="6">
        <v>40</v>
      </c>
      <c r="AV21" s="6">
        <f t="shared" si="20"/>
        <v>0.51219512195121952</v>
      </c>
      <c r="AW21" s="6">
        <f t="shared" si="21"/>
        <v>1.5429223402663474</v>
      </c>
      <c r="AY21">
        <f t="shared" si="22"/>
        <v>0.83564227115166645</v>
      </c>
      <c r="AZ21">
        <f t="shared" si="26"/>
        <v>0.49606042356719865</v>
      </c>
      <c r="BA21">
        <f t="shared" si="23"/>
        <v>1.7362204769065264</v>
      </c>
    </row>
    <row r="22" spans="1:53" x14ac:dyDescent="0.3">
      <c r="A22">
        <v>2003</v>
      </c>
      <c r="B22" s="3">
        <v>628960</v>
      </c>
      <c r="C22" s="3">
        <f t="shared" si="24"/>
        <v>78620</v>
      </c>
      <c r="D22" s="3">
        <v>80242</v>
      </c>
      <c r="E22" s="7">
        <f t="shared" si="0"/>
        <v>0.9797861469056105</v>
      </c>
      <c r="F22" s="6">
        <v>4</v>
      </c>
      <c r="G22" s="6">
        <v>12</v>
      </c>
      <c r="H22" s="6">
        <f t="shared" si="1"/>
        <v>0.25</v>
      </c>
      <c r="I22" s="6">
        <f t="shared" si="2"/>
        <v>1.3063815292074805</v>
      </c>
      <c r="J22" s="3">
        <v>622255</v>
      </c>
      <c r="K22" s="3">
        <f t="shared" si="25"/>
        <v>77781.875</v>
      </c>
      <c r="L22" s="3">
        <v>80242</v>
      </c>
      <c r="M22" s="7">
        <f t="shared" si="3"/>
        <v>0.9693411804292017</v>
      </c>
      <c r="N22" s="6">
        <v>6</v>
      </c>
      <c r="O22" s="6">
        <v>10</v>
      </c>
      <c r="P22" s="6">
        <f t="shared" si="4"/>
        <v>0.375</v>
      </c>
      <c r="Q22" s="6">
        <f t="shared" si="5"/>
        <v>1.5509458886867229</v>
      </c>
      <c r="R22" s="3">
        <v>3465600</v>
      </c>
      <c r="S22" s="3">
        <f t="shared" si="6"/>
        <v>42785.185185185182</v>
      </c>
      <c r="T22" s="3">
        <v>57478</v>
      </c>
      <c r="U22" s="7">
        <f t="shared" si="7"/>
        <v>0.7443749814743934</v>
      </c>
      <c r="V22" s="6">
        <v>101</v>
      </c>
      <c r="W22" s="6">
        <v>61</v>
      </c>
      <c r="X22" s="6">
        <f t="shared" si="8"/>
        <v>0.62345679012345678</v>
      </c>
      <c r="Y22" s="6">
        <f t="shared" si="9"/>
        <v>1.9768647048992085</v>
      </c>
      <c r="Z22" s="1">
        <v>2140599</v>
      </c>
      <c r="AA22" s="1">
        <f t="shared" si="10"/>
        <v>26427.14814814815</v>
      </c>
      <c r="AB22" s="1">
        <v>55777</v>
      </c>
      <c r="AC22" s="7">
        <f t="shared" si="11"/>
        <v>0.47380009947017854</v>
      </c>
      <c r="AD22" s="6">
        <v>66</v>
      </c>
      <c r="AE22" s="6">
        <v>95</v>
      </c>
      <c r="AF22" s="6">
        <f t="shared" si="12"/>
        <v>0.40993788819875776</v>
      </c>
      <c r="AG22" s="6">
        <f t="shared" si="13"/>
        <v>0.80296648436524987</v>
      </c>
      <c r="AH22" s="5">
        <v>785739</v>
      </c>
      <c r="AI22" s="5">
        <f t="shared" si="14"/>
        <v>19164.365853658535</v>
      </c>
      <c r="AJ22" s="5">
        <v>19812</v>
      </c>
      <c r="AK22" s="7">
        <f t="shared" si="15"/>
        <v>0.96731101623554083</v>
      </c>
      <c r="AL22" s="6">
        <v>39</v>
      </c>
      <c r="AM22" s="6">
        <v>43</v>
      </c>
      <c r="AN22" s="6">
        <f t="shared" si="16"/>
        <v>0.47560975609756095</v>
      </c>
      <c r="AO22" s="6">
        <f t="shared" si="17"/>
        <v>1.8446396123561475</v>
      </c>
      <c r="AP22" s="5">
        <v>613051</v>
      </c>
      <c r="AQ22" s="5">
        <f t="shared" si="18"/>
        <v>14952.463414634147</v>
      </c>
      <c r="AR22" s="5">
        <v>20049</v>
      </c>
      <c r="AS22" s="7">
        <f t="shared" si="19"/>
        <v>0.74579597060372815</v>
      </c>
      <c r="AT22" s="6">
        <v>47</v>
      </c>
      <c r="AU22" s="6">
        <v>35</v>
      </c>
      <c r="AV22" s="6">
        <f t="shared" si="20"/>
        <v>0.57317073170731703</v>
      </c>
      <c r="AW22" s="6">
        <f t="shared" si="21"/>
        <v>1.7472934168430201</v>
      </c>
      <c r="AY22">
        <f t="shared" si="22"/>
        <v>0.81340156585310874</v>
      </c>
      <c r="AZ22">
        <f t="shared" si="26"/>
        <v>0.45119586102118214</v>
      </c>
      <c r="BA22">
        <f t="shared" si="23"/>
        <v>1.5381819393929714</v>
      </c>
    </row>
    <row r="23" spans="1:53" x14ac:dyDescent="0.3">
      <c r="A23">
        <v>2002</v>
      </c>
      <c r="B23" s="3">
        <v>629211</v>
      </c>
      <c r="C23" s="3">
        <f t="shared" si="24"/>
        <v>78651.375</v>
      </c>
      <c r="D23" s="3">
        <v>80242</v>
      </c>
      <c r="E23" s="7">
        <f t="shared" si="0"/>
        <v>0.98017715161636054</v>
      </c>
      <c r="F23" s="6">
        <v>10</v>
      </c>
      <c r="G23" s="6">
        <v>6</v>
      </c>
      <c r="H23" s="6">
        <f t="shared" si="1"/>
        <v>0.625</v>
      </c>
      <c r="I23" s="6">
        <f t="shared" si="2"/>
        <v>2.6138057376436281</v>
      </c>
      <c r="J23" s="3">
        <v>628812</v>
      </c>
      <c r="K23" s="3">
        <f t="shared" si="25"/>
        <v>78601.5</v>
      </c>
      <c r="L23" s="3">
        <v>80242</v>
      </c>
      <c r="M23" s="7">
        <f t="shared" si="3"/>
        <v>0.97955559432716033</v>
      </c>
      <c r="N23" s="6">
        <v>9</v>
      </c>
      <c r="O23" s="6">
        <v>7</v>
      </c>
      <c r="P23" s="6">
        <f t="shared" si="4"/>
        <v>0.5625</v>
      </c>
      <c r="Q23" s="6">
        <f t="shared" si="5"/>
        <v>2.2389842156049378</v>
      </c>
      <c r="R23" s="3">
        <v>3465807</v>
      </c>
      <c r="S23" s="3">
        <f t="shared" si="6"/>
        <v>42787.740740740737</v>
      </c>
      <c r="T23" s="3">
        <v>57545</v>
      </c>
      <c r="U23" s="7">
        <f t="shared" si="7"/>
        <v>0.7435527107609825</v>
      </c>
      <c r="V23" s="6">
        <v>103</v>
      </c>
      <c r="W23" s="6">
        <v>58</v>
      </c>
      <c r="X23" s="6">
        <f t="shared" si="8"/>
        <v>0.63975155279503104</v>
      </c>
      <c r="Y23" s="6">
        <f t="shared" si="9"/>
        <v>2.0639997660778997</v>
      </c>
      <c r="Z23" s="1">
        <v>2804838</v>
      </c>
      <c r="AA23" s="1">
        <f t="shared" si="10"/>
        <v>34627.629629629628</v>
      </c>
      <c r="AB23" s="1">
        <v>55777</v>
      </c>
      <c r="AC23" s="7">
        <f t="shared" si="11"/>
        <v>0.62082273391594434</v>
      </c>
      <c r="AD23" s="6">
        <v>75</v>
      </c>
      <c r="AE23" s="6">
        <v>86</v>
      </c>
      <c r="AF23" s="6">
        <f t="shared" si="12"/>
        <v>0.46583850931677018</v>
      </c>
      <c r="AG23" s="6">
        <f t="shared" si="13"/>
        <v>1.16223790884264</v>
      </c>
      <c r="AH23" s="5">
        <v>779479</v>
      </c>
      <c r="AI23" s="5">
        <f t="shared" si="14"/>
        <v>19011.682926829268</v>
      </c>
      <c r="AJ23" s="5">
        <v>19812</v>
      </c>
      <c r="AK23" s="7">
        <f t="shared" si="15"/>
        <v>0.9596044279643281</v>
      </c>
      <c r="AL23" s="6">
        <v>37</v>
      </c>
      <c r="AM23" s="6">
        <v>45</v>
      </c>
      <c r="AN23" s="6">
        <f t="shared" si="16"/>
        <v>0.45121951219512196</v>
      </c>
      <c r="AO23" s="6">
        <f t="shared" si="17"/>
        <v>1.7486125131794423</v>
      </c>
      <c r="AP23" s="5">
        <v>622574</v>
      </c>
      <c r="AQ23" s="5">
        <f t="shared" si="18"/>
        <v>15184.731707317073</v>
      </c>
      <c r="AR23" s="5">
        <v>20049</v>
      </c>
      <c r="AS23" s="7">
        <f t="shared" si="19"/>
        <v>0.7573810019111713</v>
      </c>
      <c r="AT23" s="6">
        <v>49</v>
      </c>
      <c r="AU23" s="6">
        <v>33</v>
      </c>
      <c r="AV23" s="6">
        <f t="shared" si="20"/>
        <v>0.59756097560975607</v>
      </c>
      <c r="AW23" s="6">
        <f t="shared" si="21"/>
        <v>1.8819770350520015</v>
      </c>
      <c r="AY23">
        <f t="shared" si="22"/>
        <v>0.84018227008265789</v>
      </c>
      <c r="AZ23">
        <f t="shared" si="26"/>
        <v>0.55697842498611327</v>
      </c>
      <c r="BA23">
        <f t="shared" si="23"/>
        <v>1.9516028627334248</v>
      </c>
    </row>
    <row r="24" spans="1:53" x14ac:dyDescent="0.3">
      <c r="A24">
        <v>2001</v>
      </c>
      <c r="B24" s="3">
        <v>627985</v>
      </c>
      <c r="C24" s="3">
        <f t="shared" si="24"/>
        <v>78498.125</v>
      </c>
      <c r="D24" s="3">
        <v>79469</v>
      </c>
      <c r="E24" s="7">
        <f t="shared" si="0"/>
        <v>0.98778297197649401</v>
      </c>
      <c r="F24" s="6">
        <v>7</v>
      </c>
      <c r="G24" s="6">
        <v>9</v>
      </c>
      <c r="H24" s="6">
        <f t="shared" si="1"/>
        <v>0.4375</v>
      </c>
      <c r="I24" s="6">
        <f t="shared" si="2"/>
        <v>1.7560586168471004</v>
      </c>
      <c r="J24" s="3">
        <v>627808</v>
      </c>
      <c r="K24" s="3">
        <f t="shared" si="25"/>
        <v>78476</v>
      </c>
      <c r="L24" s="3">
        <v>79469</v>
      </c>
      <c r="M24" s="7">
        <f t="shared" si="3"/>
        <v>0.98750456152713639</v>
      </c>
      <c r="N24" s="6">
        <v>10</v>
      </c>
      <c r="O24" s="6">
        <v>6</v>
      </c>
      <c r="P24" s="6">
        <f t="shared" si="4"/>
        <v>0.625</v>
      </c>
      <c r="Q24" s="6">
        <f t="shared" si="5"/>
        <v>2.6333454974056969</v>
      </c>
      <c r="R24" s="3">
        <v>3264907</v>
      </c>
      <c r="S24" s="3">
        <f t="shared" si="6"/>
        <v>40307.493827160491</v>
      </c>
      <c r="T24" s="3">
        <v>57545</v>
      </c>
      <c r="U24" s="7">
        <f t="shared" si="7"/>
        <v>0.70045171304475617</v>
      </c>
      <c r="V24" s="6">
        <v>95</v>
      </c>
      <c r="W24" s="6">
        <v>65</v>
      </c>
      <c r="X24" s="6">
        <f t="shared" si="8"/>
        <v>0.59375</v>
      </c>
      <c r="Y24" s="6">
        <f t="shared" si="9"/>
        <v>1.724188832110169</v>
      </c>
      <c r="Z24" s="1">
        <v>2658330</v>
      </c>
      <c r="AA24" s="1">
        <f t="shared" si="10"/>
        <v>32818.888888888891</v>
      </c>
      <c r="AB24" s="1">
        <v>55777</v>
      </c>
      <c r="AC24" s="7">
        <f t="shared" si="11"/>
        <v>0.5883946588896658</v>
      </c>
      <c r="AD24" s="6">
        <v>82</v>
      </c>
      <c r="AE24" s="6">
        <v>80</v>
      </c>
      <c r="AF24" s="6">
        <f t="shared" si="12"/>
        <v>0.50617283950617287</v>
      </c>
      <c r="AG24" s="6">
        <f t="shared" si="13"/>
        <v>1.1914991842515732</v>
      </c>
      <c r="AH24" s="5">
        <v>810283</v>
      </c>
      <c r="AI24" s="5">
        <f t="shared" si="14"/>
        <v>19763</v>
      </c>
      <c r="AJ24" s="5">
        <v>19812</v>
      </c>
      <c r="AK24" s="7">
        <f t="shared" si="15"/>
        <v>0.99752675146375935</v>
      </c>
      <c r="AL24" s="6">
        <v>30</v>
      </c>
      <c r="AM24" s="6">
        <v>52</v>
      </c>
      <c r="AN24" s="6">
        <f t="shared" si="16"/>
        <v>0.36585365853658536</v>
      </c>
      <c r="AO24" s="6">
        <f t="shared" si="17"/>
        <v>1.5730229542313128</v>
      </c>
      <c r="AP24" s="5">
        <v>564194</v>
      </c>
      <c r="AQ24" s="5">
        <f t="shared" si="18"/>
        <v>13760.829268292682</v>
      </c>
      <c r="AR24" s="5">
        <v>20049</v>
      </c>
      <c r="AS24" s="7">
        <f t="shared" si="19"/>
        <v>0.68635988170445816</v>
      </c>
      <c r="AT24" s="6">
        <v>52</v>
      </c>
      <c r="AU24" s="6">
        <v>30</v>
      </c>
      <c r="AV24" s="6">
        <f t="shared" si="20"/>
        <v>0.63414634146341464</v>
      </c>
      <c r="AW24" s="6">
        <f t="shared" si="21"/>
        <v>1.8760503433255191</v>
      </c>
      <c r="AY24">
        <f t="shared" si="22"/>
        <v>0.82467008976771161</v>
      </c>
      <c r="AZ24">
        <f t="shared" si="26"/>
        <v>0.52707047325102885</v>
      </c>
      <c r="BA24">
        <f t="shared" si="23"/>
        <v>1.7923609046952287</v>
      </c>
    </row>
    <row r="25" spans="1:53" x14ac:dyDescent="0.3">
      <c r="A25">
        <v>2000</v>
      </c>
      <c r="B25" s="3">
        <v>624085</v>
      </c>
      <c r="C25" s="3">
        <f t="shared" si="24"/>
        <v>78010.625</v>
      </c>
      <c r="D25" s="3">
        <v>79469</v>
      </c>
      <c r="E25" s="7">
        <f t="shared" si="0"/>
        <v>0.98164850444827545</v>
      </c>
      <c r="F25" s="6">
        <v>12</v>
      </c>
      <c r="G25" s="6">
        <v>4</v>
      </c>
      <c r="H25" s="6">
        <f t="shared" si="1"/>
        <v>0.75</v>
      </c>
      <c r="I25" s="6">
        <f t="shared" si="2"/>
        <v>3.9265940177931018</v>
      </c>
      <c r="J25" s="3">
        <v>623711</v>
      </c>
      <c r="K25" s="3">
        <f t="shared" si="25"/>
        <v>77963.875</v>
      </c>
      <c r="L25" s="3">
        <v>79469</v>
      </c>
      <c r="M25" s="7">
        <f t="shared" si="3"/>
        <v>0.98106022474172316</v>
      </c>
      <c r="N25" s="6">
        <v>9</v>
      </c>
      <c r="O25" s="6">
        <v>7</v>
      </c>
      <c r="P25" s="6">
        <f t="shared" si="4"/>
        <v>0.5625</v>
      </c>
      <c r="Q25" s="6">
        <f t="shared" si="5"/>
        <v>2.2424233708382242</v>
      </c>
      <c r="R25" s="3">
        <v>3055435</v>
      </c>
      <c r="S25" s="3">
        <f t="shared" si="6"/>
        <v>37721.419753086418</v>
      </c>
      <c r="T25" s="3">
        <v>57545</v>
      </c>
      <c r="U25" s="7">
        <f t="shared" si="7"/>
        <v>0.65551168221542133</v>
      </c>
      <c r="V25" s="6">
        <v>87</v>
      </c>
      <c r="W25" s="6">
        <v>74</v>
      </c>
      <c r="X25" s="6">
        <f t="shared" si="8"/>
        <v>0.54037267080745344</v>
      </c>
      <c r="Y25" s="6">
        <f t="shared" si="9"/>
        <v>1.4261808221173358</v>
      </c>
      <c r="Z25" s="1">
        <v>2820530</v>
      </c>
      <c r="AA25" s="1">
        <f t="shared" si="10"/>
        <v>34821.358024691355</v>
      </c>
      <c r="AB25" s="1">
        <v>55775</v>
      </c>
      <c r="AC25" s="7">
        <f t="shared" si="11"/>
        <v>0.62431838681651919</v>
      </c>
      <c r="AD25" s="6">
        <v>94</v>
      </c>
      <c r="AE25" s="6">
        <v>68</v>
      </c>
      <c r="AF25" s="6">
        <f t="shared" si="12"/>
        <v>0.58024691358024694</v>
      </c>
      <c r="AG25" s="6">
        <f t="shared" si="13"/>
        <v>1.4873467450628839</v>
      </c>
      <c r="AH25" s="5">
        <v>810283</v>
      </c>
      <c r="AI25" s="5">
        <f t="shared" si="14"/>
        <v>19763</v>
      </c>
      <c r="AJ25" s="5">
        <v>19812</v>
      </c>
      <c r="AK25" s="7">
        <f t="shared" si="15"/>
        <v>0.99752675146375935</v>
      </c>
      <c r="AL25" s="6">
        <v>48</v>
      </c>
      <c r="AM25" s="6">
        <v>34</v>
      </c>
      <c r="AN25" s="6">
        <f t="shared" si="16"/>
        <v>0.58536585365853655</v>
      </c>
      <c r="AO25" s="6">
        <f t="shared" si="17"/>
        <v>2.4057998123537723</v>
      </c>
      <c r="AP25" s="5">
        <v>566077</v>
      </c>
      <c r="AQ25" s="5">
        <f t="shared" si="18"/>
        <v>13806.756097560976</v>
      </c>
      <c r="AR25" s="5">
        <v>20049</v>
      </c>
      <c r="AS25" s="7">
        <f t="shared" si="19"/>
        <v>0.68865061088138935</v>
      </c>
      <c r="AT25" s="6">
        <v>26</v>
      </c>
      <c r="AU25" s="6">
        <v>56</v>
      </c>
      <c r="AV25" s="6">
        <f t="shared" si="20"/>
        <v>0.31707317073170732</v>
      </c>
      <c r="AW25" s="6">
        <f t="shared" si="21"/>
        <v>1.0083812516477488</v>
      </c>
      <c r="AY25">
        <f t="shared" si="22"/>
        <v>0.82145269342784799</v>
      </c>
      <c r="AZ25">
        <f t="shared" si="26"/>
        <v>0.55592643479632409</v>
      </c>
      <c r="BA25">
        <f t="shared" si="23"/>
        <v>2.0827876699688441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EE22-A5D9-433F-B019-8934EF5C380C}">
  <dimension ref="A1:AX25"/>
  <sheetViews>
    <sheetView workbookViewId="0">
      <selection activeCell="E2" sqref="E2"/>
    </sheetView>
  </sheetViews>
  <sheetFormatPr defaultRowHeight="14.4" x14ac:dyDescent="0.3"/>
  <cols>
    <col min="2" max="2" width="15.33203125" bestFit="1" customWidth="1"/>
    <col min="3" max="3" width="18.44140625" bestFit="1" customWidth="1"/>
    <col min="4" max="4" width="20" bestFit="1" customWidth="1"/>
    <col min="5" max="5" width="20" customWidth="1"/>
    <col min="6" max="6" width="10.5546875" bestFit="1" customWidth="1"/>
    <col min="7" max="7" width="12.109375" bestFit="1" customWidth="1"/>
    <col min="8" max="9" width="12.109375" customWidth="1"/>
    <col min="10" max="10" width="17.44140625" bestFit="1" customWidth="1"/>
    <col min="11" max="11" width="20.5546875" bestFit="1" customWidth="1"/>
    <col min="12" max="12" width="22.33203125" bestFit="1" customWidth="1"/>
    <col min="13" max="13" width="22.33203125" customWidth="1"/>
    <col min="14" max="14" width="12" bestFit="1" customWidth="1"/>
    <col min="15" max="15" width="13.6640625" bestFit="1" customWidth="1"/>
    <col min="16" max="17" width="13.6640625" customWidth="1"/>
    <col min="18" max="18" width="16" bestFit="1" customWidth="1"/>
    <col min="19" max="19" width="19.33203125" bestFit="1" customWidth="1"/>
    <col min="20" max="20" width="20.6640625" bestFit="1" customWidth="1"/>
    <col min="21" max="21" width="20.6640625" customWidth="1"/>
    <col min="22" max="22" width="10.6640625" bestFit="1" customWidth="1"/>
    <col min="23" max="23" width="12.33203125" bestFit="1" customWidth="1"/>
    <col min="24" max="25" width="12.33203125" customWidth="1"/>
    <col min="26" max="26" width="16" bestFit="1" customWidth="1"/>
    <col min="27" max="27" width="19.5546875" bestFit="1" customWidth="1"/>
    <col min="28" max="28" width="19" bestFit="1" customWidth="1"/>
    <col min="29" max="29" width="19" customWidth="1"/>
    <col min="30" max="30" width="10.6640625" bestFit="1" customWidth="1"/>
    <col min="31" max="31" width="12.33203125" bestFit="1" customWidth="1"/>
    <col min="32" max="33" width="12.33203125" customWidth="1"/>
    <col min="34" max="35" width="17.44140625" bestFit="1" customWidth="1"/>
    <col min="36" max="36" width="20.33203125" bestFit="1" customWidth="1"/>
    <col min="37" max="37" width="20.33203125" customWidth="1"/>
    <col min="38" max="38" width="12" bestFit="1" customWidth="1"/>
    <col min="39" max="39" width="13.6640625" bestFit="1" customWidth="1"/>
    <col min="40" max="40" width="13.6640625" customWidth="1"/>
    <col min="41" max="41" width="11.5546875" bestFit="1" customWidth="1"/>
    <col min="44" max="44" width="15.5546875" bestFit="1" customWidth="1"/>
    <col min="45" max="45" width="23.6640625" bestFit="1" customWidth="1"/>
    <col min="46" max="46" width="14.44140625" bestFit="1" customWidth="1"/>
    <col min="48" max="48" width="17.6640625" bestFit="1" customWidth="1"/>
    <col min="49" max="49" width="17.33203125" bestFit="1" customWidth="1"/>
    <col min="50" max="50" width="21.6640625" bestFit="1" customWidth="1"/>
  </cols>
  <sheetData>
    <row r="1" spans="1:50" x14ac:dyDescent="0.3">
      <c r="A1" t="s">
        <v>98</v>
      </c>
      <c r="B1" t="s">
        <v>490</v>
      </c>
      <c r="C1" t="s">
        <v>345</v>
      </c>
      <c r="D1" t="s">
        <v>228</v>
      </c>
      <c r="E1" t="s">
        <v>590</v>
      </c>
      <c r="F1" t="s">
        <v>220</v>
      </c>
      <c r="G1" t="s">
        <v>221</v>
      </c>
      <c r="H1" t="s">
        <v>229</v>
      </c>
      <c r="I1" t="s">
        <v>461</v>
      </c>
      <c r="J1" t="s">
        <v>491</v>
      </c>
      <c r="K1" t="s">
        <v>346</v>
      </c>
      <c r="L1" t="s">
        <v>284</v>
      </c>
      <c r="M1" t="s">
        <v>590</v>
      </c>
      <c r="N1" t="s">
        <v>119</v>
      </c>
      <c r="O1" t="s">
        <v>120</v>
      </c>
      <c r="P1" t="s">
        <v>230</v>
      </c>
      <c r="Q1" t="s">
        <v>462</v>
      </c>
      <c r="R1" t="s">
        <v>492</v>
      </c>
      <c r="S1" t="s">
        <v>347</v>
      </c>
      <c r="T1" t="s">
        <v>285</v>
      </c>
      <c r="U1" t="s">
        <v>590</v>
      </c>
      <c r="V1" t="s">
        <v>121</v>
      </c>
      <c r="W1" t="s">
        <v>122</v>
      </c>
      <c r="X1" t="s">
        <v>231</v>
      </c>
      <c r="Y1" t="s">
        <v>463</v>
      </c>
      <c r="Z1" t="s">
        <v>493</v>
      </c>
      <c r="AA1" t="s">
        <v>344</v>
      </c>
      <c r="AB1" t="s">
        <v>286</v>
      </c>
      <c r="AC1" t="s">
        <v>590</v>
      </c>
      <c r="AD1" t="s">
        <v>123</v>
      </c>
      <c r="AE1" t="s">
        <v>124</v>
      </c>
      <c r="AF1" t="s">
        <v>232</v>
      </c>
      <c r="AG1" t="s">
        <v>464</v>
      </c>
      <c r="AH1" t="s">
        <v>494</v>
      </c>
      <c r="AI1" t="s">
        <v>495</v>
      </c>
      <c r="AJ1" t="s">
        <v>287</v>
      </c>
      <c r="AK1" t="s">
        <v>590</v>
      </c>
      <c r="AL1" t="s">
        <v>125</v>
      </c>
      <c r="AM1" t="s">
        <v>126</v>
      </c>
      <c r="AN1" t="s">
        <v>233</v>
      </c>
      <c r="AO1" t="s">
        <v>465</v>
      </c>
      <c r="AR1" t="s">
        <v>591</v>
      </c>
      <c r="AS1" t="s">
        <v>496</v>
      </c>
      <c r="AT1" t="s">
        <v>497</v>
      </c>
      <c r="AV1" t="s">
        <v>498</v>
      </c>
      <c r="AW1" t="s">
        <v>589</v>
      </c>
      <c r="AX1" t="s">
        <v>593</v>
      </c>
    </row>
    <row r="2" spans="1:50" x14ac:dyDescent="0.3">
      <c r="A2">
        <v>2023</v>
      </c>
      <c r="B2" s="3">
        <v>585204</v>
      </c>
      <c r="C2" s="3">
        <f>B2/8</f>
        <v>73150.5</v>
      </c>
      <c r="D2" s="3">
        <v>70240</v>
      </c>
      <c r="E2" s="7">
        <f>C2/D2</f>
        <v>1.0414365034168565</v>
      </c>
      <c r="F2" s="2">
        <v>10</v>
      </c>
      <c r="G2" s="2">
        <v>7</v>
      </c>
      <c r="H2" s="2">
        <f>F2/(F2+G2)</f>
        <v>0.58823529411764708</v>
      </c>
      <c r="I2" s="6">
        <f>((C2/D2)*(1/(1-H2)))</f>
        <v>2.5292029368695088</v>
      </c>
      <c r="J2" s="3">
        <v>3837079</v>
      </c>
      <c r="K2" s="3">
        <f>J2/81</f>
        <v>47371.345679012345</v>
      </c>
      <c r="L2" s="3">
        <v>56000</v>
      </c>
      <c r="M2" s="7">
        <f>K2/L2</f>
        <v>0.84591688712522051</v>
      </c>
      <c r="N2" s="6">
        <v>100</v>
      </c>
      <c r="O2" s="6">
        <v>62</v>
      </c>
      <c r="P2" s="6">
        <f>N2/(O2+N2)</f>
        <v>0.61728395061728392</v>
      </c>
      <c r="Q2" s="6">
        <f>((K2/L2)*(1/(1-P2)))</f>
        <v>2.2102989631336407</v>
      </c>
      <c r="R2" s="3">
        <v>2640575</v>
      </c>
      <c r="S2" s="3">
        <f>R2/81</f>
        <v>32599.691358024691</v>
      </c>
      <c r="T2" s="3">
        <v>45517</v>
      </c>
      <c r="U2" s="7">
        <f>S2/T2</f>
        <v>0.71620913852021639</v>
      </c>
      <c r="V2" s="2">
        <v>73</v>
      </c>
      <c r="W2" s="2">
        <v>89</v>
      </c>
      <c r="X2" s="2">
        <f>V2/(W2+V2)</f>
        <v>0.45061728395061729</v>
      </c>
      <c r="Y2" s="6">
        <f>((S2/T2)*(1/(1-X2)))</f>
        <v>1.3036615779806187</v>
      </c>
      <c r="Z2" s="5">
        <v>793945</v>
      </c>
      <c r="AA2" s="5">
        <f>Z2/41</f>
        <v>19364.512195121952</v>
      </c>
      <c r="AB2" s="5">
        <v>19079</v>
      </c>
      <c r="AC2" s="7">
        <f>AA2/AB2</f>
        <v>1.0149647358416034</v>
      </c>
      <c r="AD2" s="6">
        <v>47</v>
      </c>
      <c r="AE2" s="6">
        <v>35</v>
      </c>
      <c r="AF2" s="6">
        <f>AD2/(AE2+AD2)</f>
        <v>0.57317073170731703</v>
      </c>
      <c r="AG2" s="6">
        <f>((AA2/AB2)*(1/(1-AF2)))</f>
        <v>2.3779173811146133</v>
      </c>
      <c r="AH2" s="5">
        <v>776782</v>
      </c>
      <c r="AI2" s="5">
        <f>AH2/41</f>
        <v>18945.90243902439</v>
      </c>
      <c r="AJ2" s="5">
        <v>19079</v>
      </c>
      <c r="AK2" s="7">
        <f>AI2/AJ2</f>
        <v>0.99302387122094393</v>
      </c>
      <c r="AL2" s="2">
        <v>51</v>
      </c>
      <c r="AM2" s="2">
        <v>31</v>
      </c>
      <c r="AN2" s="2">
        <f>AL2/(AM2+AL2)</f>
        <v>0.62195121951219512</v>
      </c>
      <c r="AO2" s="6">
        <f>((AI2/AJ2)*(1/(1-AN2)))</f>
        <v>2.6267083045199162</v>
      </c>
      <c r="AR2">
        <f>(AK2+AC2+U2+M2+E2)/5</f>
        <v>0.92231022722496814</v>
      </c>
      <c r="AS2">
        <f>(AN2+AF2+X2+P2+H2)/5</f>
        <v>0.57025169598101211</v>
      </c>
      <c r="AT2">
        <f>(AO2+AG2+Y2+Q2+I2)/5</f>
        <v>2.2095578327236596</v>
      </c>
      <c r="AV2">
        <f>SUM(AT2:AT25)/21</f>
        <v>2.1045477359056313</v>
      </c>
      <c r="AW2">
        <f>SUM(AS2:AS25)/22</f>
        <v>0.58592009581200977</v>
      </c>
      <c r="AX2">
        <f>SUM(AR2:AR25)/22</f>
        <v>0.7438481897156195</v>
      </c>
    </row>
    <row r="3" spans="1:50" x14ac:dyDescent="0.3">
      <c r="A3">
        <v>2022</v>
      </c>
      <c r="B3" s="3">
        <v>654606</v>
      </c>
      <c r="C3" s="3">
        <f>B3/9</f>
        <v>72734</v>
      </c>
      <c r="D3" s="3">
        <v>70240</v>
      </c>
      <c r="E3" s="7">
        <f t="shared" ref="E3:E9" si="0">C3/D3</f>
        <v>1.035506833712984</v>
      </c>
      <c r="F3" s="2">
        <v>5</v>
      </c>
      <c r="G3" s="2">
        <v>12</v>
      </c>
      <c r="H3" s="2">
        <f t="shared" ref="H3:H9" si="1">F3/(F3+G3)</f>
        <v>0.29411764705882354</v>
      </c>
      <c r="I3" s="6">
        <f t="shared" ref="I3:I9" si="2">((C3/D3)*(1/(1-H3)))</f>
        <v>1.4669680144267274</v>
      </c>
      <c r="J3" s="3">
        <v>3861408</v>
      </c>
      <c r="K3" s="3">
        <f t="shared" ref="K3:K25" si="3">J3/81</f>
        <v>47671.703703703701</v>
      </c>
      <c r="L3" s="3">
        <v>56000</v>
      </c>
      <c r="M3" s="7">
        <f t="shared" ref="M3:M25" si="4">K3/L3</f>
        <v>0.85128042328042319</v>
      </c>
      <c r="N3" s="6">
        <v>111</v>
      </c>
      <c r="O3" s="6">
        <v>51</v>
      </c>
      <c r="P3" s="6">
        <f t="shared" ref="P3:P25" si="5">N3/(O3+N3)</f>
        <v>0.68518518518518523</v>
      </c>
      <c r="Q3" s="6">
        <f t="shared" ref="Q3:Q25" si="6">((K3/L3)*(1/(1-P3)))</f>
        <v>2.7040672268907562</v>
      </c>
      <c r="R3" s="3">
        <v>2457461</v>
      </c>
      <c r="S3" s="3">
        <f t="shared" ref="S3:S25" si="7">R3/81</f>
        <v>30339.024691358023</v>
      </c>
      <c r="T3" s="3">
        <v>45517</v>
      </c>
      <c r="U3" s="7">
        <f t="shared" ref="U3:U25" si="8">S3/T3</f>
        <v>0.66654271352149796</v>
      </c>
      <c r="V3" s="2">
        <v>73</v>
      </c>
      <c r="W3" s="2">
        <v>89</v>
      </c>
      <c r="X3" s="2">
        <f t="shared" ref="X3:X25" si="9">V3/(W3+V3)</f>
        <v>0.45061728395061729</v>
      </c>
      <c r="Y3" s="6">
        <f t="shared" ref="Y3:Y25" si="10">((S3/T3)*(1/(1-X3)))</f>
        <v>1.2132575234885694</v>
      </c>
      <c r="Z3" s="5">
        <v>763168</v>
      </c>
      <c r="AA3" s="5">
        <f t="shared" ref="AA3:AA25" si="11">Z3/41</f>
        <v>18613.853658536584</v>
      </c>
      <c r="AB3" s="5">
        <v>19079</v>
      </c>
      <c r="AC3" s="7">
        <f t="shared" ref="AC3:AC25" si="12">AA3/AB3</f>
        <v>0.97561998315092946</v>
      </c>
      <c r="AD3" s="6">
        <v>43</v>
      </c>
      <c r="AE3" s="6">
        <v>39</v>
      </c>
      <c r="AF3" s="6">
        <f t="shared" ref="AF3:AF25" si="13">AD3/(AE3+AD3)</f>
        <v>0.52439024390243905</v>
      </c>
      <c r="AG3" s="6">
        <f t="shared" ref="AG3:AG25" si="14">((AA3/AB3)*(1/(1-AF3)))</f>
        <v>2.051303554317339</v>
      </c>
      <c r="AH3" s="5">
        <v>720543</v>
      </c>
      <c r="AI3" s="5">
        <f t="shared" ref="AI3:AI25" si="15">AH3/41</f>
        <v>17574.219512195123</v>
      </c>
      <c r="AJ3" s="5">
        <v>19079</v>
      </c>
      <c r="AK3" s="7">
        <f t="shared" ref="AK3:AK25" si="16">AI3/AJ3</f>
        <v>0.92112896442135972</v>
      </c>
      <c r="AL3" s="2">
        <v>44</v>
      </c>
      <c r="AM3" s="2">
        <v>38</v>
      </c>
      <c r="AN3" s="2">
        <f t="shared" ref="AN3:AN24" si="17">AL3/(AM3+AL3)</f>
        <v>0.53658536585365857</v>
      </c>
      <c r="AO3" s="6">
        <f t="shared" ref="AO3:AO25" si="18">((AI3/AJ3)*(1/(1-AN3)))</f>
        <v>1.9876993442776709</v>
      </c>
      <c r="AR3">
        <f t="shared" ref="AR3:AR25" si="19">(AK3+AC3+U3+M3+E3)/5</f>
        <v>0.89001578361743883</v>
      </c>
      <c r="AS3">
        <f t="shared" ref="AS3:AS8" si="20">(AN3+AF3+X3+P3+H3)/5</f>
        <v>0.49817914519014472</v>
      </c>
      <c r="AT3">
        <f t="shared" ref="AT3:AT9" si="21">(AO3+AG3+Y3+Q3+I3)/5</f>
        <v>1.8846591326802127</v>
      </c>
    </row>
    <row r="4" spans="1:50" x14ac:dyDescent="0.3">
      <c r="A4">
        <v>2021</v>
      </c>
      <c r="B4" s="3">
        <v>572791</v>
      </c>
      <c r="C4" s="3">
        <f>B4/8</f>
        <v>71598.875</v>
      </c>
      <c r="D4" s="3">
        <v>70240</v>
      </c>
      <c r="E4" s="7">
        <f t="shared" si="0"/>
        <v>1.0193461702733486</v>
      </c>
      <c r="F4" s="2">
        <v>12</v>
      </c>
      <c r="G4" s="2">
        <v>5</v>
      </c>
      <c r="H4" s="2">
        <f t="shared" si="1"/>
        <v>0.70588235294117652</v>
      </c>
      <c r="I4" s="6">
        <f t="shared" si="2"/>
        <v>3.4657769789293855</v>
      </c>
      <c r="J4" s="3">
        <v>2804693</v>
      </c>
      <c r="K4" s="3">
        <f t="shared" si="3"/>
        <v>34625.839506172837</v>
      </c>
      <c r="L4" s="3">
        <v>56000</v>
      </c>
      <c r="M4" s="7">
        <f t="shared" si="4"/>
        <v>0.61831856261022922</v>
      </c>
      <c r="N4" s="6">
        <v>106</v>
      </c>
      <c r="O4" s="6">
        <v>56</v>
      </c>
      <c r="P4" s="6">
        <f t="shared" si="5"/>
        <v>0.65432098765432101</v>
      </c>
      <c r="Q4" s="6">
        <f t="shared" si="6"/>
        <v>1.7887072704081632</v>
      </c>
      <c r="R4" s="3">
        <v>1515689</v>
      </c>
      <c r="S4" s="3">
        <f t="shared" si="7"/>
        <v>18712.209876543209</v>
      </c>
      <c r="T4" s="3">
        <v>45517</v>
      </c>
      <c r="U4" s="7">
        <f t="shared" si="8"/>
        <v>0.41110376071672583</v>
      </c>
      <c r="V4" s="2">
        <v>77</v>
      </c>
      <c r="W4" s="2">
        <v>85</v>
      </c>
      <c r="X4" s="2">
        <f t="shared" si="9"/>
        <v>0.47530864197530864</v>
      </c>
      <c r="Y4" s="6">
        <f t="shared" si="10"/>
        <v>0.78351540277775988</v>
      </c>
      <c r="Z4" s="5">
        <v>764631</v>
      </c>
      <c r="AA4" s="5">
        <f t="shared" si="11"/>
        <v>18649.536585365855</v>
      </c>
      <c r="AB4" s="5">
        <v>19079</v>
      </c>
      <c r="AC4" s="7">
        <f t="shared" si="12"/>
        <v>0.97749025553571234</v>
      </c>
      <c r="AD4" s="6">
        <v>33</v>
      </c>
      <c r="AE4" s="6">
        <v>49</v>
      </c>
      <c r="AF4" s="6">
        <f t="shared" si="13"/>
        <v>0.40243902439024393</v>
      </c>
      <c r="AG4" s="6">
        <f t="shared" si="14"/>
        <v>1.6358000194679267</v>
      </c>
      <c r="AH4" s="5">
        <v>694005</v>
      </c>
      <c r="AI4" s="5">
        <f t="shared" si="15"/>
        <v>16926.951219512193</v>
      </c>
      <c r="AJ4" s="5">
        <v>19079</v>
      </c>
      <c r="AK4" s="7">
        <f t="shared" si="16"/>
        <v>0.88720327163437251</v>
      </c>
      <c r="AL4" s="2">
        <v>42</v>
      </c>
      <c r="AM4" s="2">
        <v>40</v>
      </c>
      <c r="AN4" s="2">
        <f t="shared" si="17"/>
        <v>0.51219512195121952</v>
      </c>
      <c r="AO4" s="6">
        <f t="shared" si="18"/>
        <v>1.8187667068504638</v>
      </c>
      <c r="AR4">
        <f t="shared" si="19"/>
        <v>0.78269240415407781</v>
      </c>
      <c r="AS4">
        <f t="shared" si="20"/>
        <v>0.55002922578245395</v>
      </c>
      <c r="AT4">
        <f t="shared" si="21"/>
        <v>1.8985132756867398</v>
      </c>
    </row>
    <row r="5" spans="1:50" x14ac:dyDescent="0.3">
      <c r="A5">
        <v>2020</v>
      </c>
      <c r="B5" t="s">
        <v>44</v>
      </c>
      <c r="C5" s="3" t="s">
        <v>44</v>
      </c>
      <c r="D5" s="3">
        <v>77500</v>
      </c>
      <c r="E5" s="7" t="s">
        <v>44</v>
      </c>
      <c r="F5" s="2">
        <v>10</v>
      </c>
      <c r="G5" s="2">
        <v>6</v>
      </c>
      <c r="H5" s="2">
        <f t="shared" si="1"/>
        <v>0.625</v>
      </c>
      <c r="I5" s="6" t="s">
        <v>44</v>
      </c>
      <c r="J5" s="2" t="s">
        <v>44</v>
      </c>
      <c r="K5" s="3" t="s">
        <v>44</v>
      </c>
      <c r="L5" s="3">
        <v>56000</v>
      </c>
      <c r="M5" s="7" t="s">
        <v>44</v>
      </c>
      <c r="N5" s="6">
        <v>43</v>
      </c>
      <c r="O5" s="6">
        <v>17</v>
      </c>
      <c r="P5" s="6">
        <f t="shared" si="5"/>
        <v>0.71666666666666667</v>
      </c>
      <c r="Q5" s="6" t="s">
        <v>44</v>
      </c>
      <c r="R5" s="2" t="s">
        <v>44</v>
      </c>
      <c r="S5" s="3" t="s">
        <v>44</v>
      </c>
      <c r="T5" s="3">
        <v>45517</v>
      </c>
      <c r="U5" s="7" t="s">
        <v>44</v>
      </c>
      <c r="V5" s="2">
        <v>26</v>
      </c>
      <c r="W5" s="2">
        <v>34</v>
      </c>
      <c r="X5" s="2">
        <f t="shared" si="9"/>
        <v>0.43333333333333335</v>
      </c>
      <c r="Y5" s="6" t="s">
        <v>44</v>
      </c>
      <c r="Z5" t="s">
        <v>44</v>
      </c>
      <c r="AA5" s="5" t="s">
        <v>44</v>
      </c>
      <c r="AB5" s="5">
        <v>19079</v>
      </c>
      <c r="AC5" s="7" t="s">
        <v>44</v>
      </c>
      <c r="AD5" s="6">
        <v>42</v>
      </c>
      <c r="AE5" s="6">
        <v>30</v>
      </c>
      <c r="AF5" s="6">
        <f t="shared" si="13"/>
        <v>0.58333333333333337</v>
      </c>
      <c r="AG5" s="6" t="s">
        <v>44</v>
      </c>
      <c r="AH5" t="s">
        <v>44</v>
      </c>
      <c r="AI5" s="5" t="s">
        <v>44</v>
      </c>
      <c r="AJ5" s="5">
        <v>19079</v>
      </c>
      <c r="AK5" s="7" t="s">
        <v>44</v>
      </c>
      <c r="AL5" s="2">
        <v>47</v>
      </c>
      <c r="AM5" s="2">
        <v>25</v>
      </c>
      <c r="AN5" s="2">
        <f t="shared" si="17"/>
        <v>0.65277777777777779</v>
      </c>
      <c r="AO5" s="6" t="s">
        <v>44</v>
      </c>
      <c r="AR5" t="s">
        <v>44</v>
      </c>
      <c r="AS5">
        <f t="shared" si="20"/>
        <v>0.60222222222222221</v>
      </c>
      <c r="AT5" t="s">
        <v>44</v>
      </c>
    </row>
    <row r="6" spans="1:50" x14ac:dyDescent="0.3">
      <c r="A6">
        <v>2019</v>
      </c>
      <c r="B6" s="3">
        <v>582325</v>
      </c>
      <c r="C6" s="3">
        <f t="shared" ref="C6:C9" si="22">B6/8</f>
        <v>72790.625</v>
      </c>
      <c r="D6" s="3">
        <v>77500</v>
      </c>
      <c r="E6" s="7">
        <f t="shared" si="0"/>
        <v>0.93923387096774191</v>
      </c>
      <c r="F6" s="2">
        <v>9</v>
      </c>
      <c r="G6" s="2">
        <v>7</v>
      </c>
      <c r="H6" s="2">
        <f t="shared" si="1"/>
        <v>0.5625</v>
      </c>
      <c r="I6" s="6">
        <f t="shared" si="2"/>
        <v>2.1468202764976958</v>
      </c>
      <c r="J6" s="3">
        <v>3974309</v>
      </c>
      <c r="K6" s="3">
        <f t="shared" si="3"/>
        <v>49065.543209876545</v>
      </c>
      <c r="L6" s="3">
        <v>56000</v>
      </c>
      <c r="M6" s="7">
        <f t="shared" si="4"/>
        <v>0.87617041446208122</v>
      </c>
      <c r="N6" s="6">
        <v>106</v>
      </c>
      <c r="O6" s="6">
        <v>56</v>
      </c>
      <c r="P6" s="6">
        <f t="shared" si="5"/>
        <v>0.65432098765432101</v>
      </c>
      <c r="Q6" s="6">
        <f t="shared" si="6"/>
        <v>2.5346358418367352</v>
      </c>
      <c r="R6" s="3">
        <v>3023012</v>
      </c>
      <c r="S6" s="3">
        <f t="shared" si="7"/>
        <v>37321.135802469136</v>
      </c>
      <c r="T6" s="3">
        <v>45517</v>
      </c>
      <c r="U6" s="7">
        <f t="shared" si="8"/>
        <v>0.81993839230329624</v>
      </c>
      <c r="V6" s="2">
        <v>72</v>
      </c>
      <c r="W6" s="2">
        <v>90</v>
      </c>
      <c r="X6" s="2">
        <f t="shared" si="9"/>
        <v>0.44444444444444442</v>
      </c>
      <c r="Y6" s="6">
        <f t="shared" si="10"/>
        <v>1.4758891061459332</v>
      </c>
      <c r="Z6" t="s">
        <v>44</v>
      </c>
      <c r="AA6" s="5" t="s">
        <v>44</v>
      </c>
      <c r="AB6" s="5">
        <v>19079</v>
      </c>
      <c r="AC6" s="7" t="s">
        <v>44</v>
      </c>
      <c r="AD6" s="6">
        <v>52</v>
      </c>
      <c r="AE6" s="6">
        <v>19</v>
      </c>
      <c r="AF6" s="6">
        <f t="shared" si="13"/>
        <v>0.73239436619718312</v>
      </c>
      <c r="AG6" s="6" t="s">
        <v>44</v>
      </c>
      <c r="AH6" t="s">
        <v>44</v>
      </c>
      <c r="AI6" s="5" t="s">
        <v>44</v>
      </c>
      <c r="AJ6" s="5">
        <v>19079</v>
      </c>
      <c r="AK6" s="7" t="s">
        <v>44</v>
      </c>
      <c r="AL6" s="2">
        <v>49</v>
      </c>
      <c r="AM6" s="2">
        <v>23</v>
      </c>
      <c r="AN6" s="2">
        <f t="shared" si="17"/>
        <v>0.68055555555555558</v>
      </c>
      <c r="AO6" s="6" t="s">
        <v>44</v>
      </c>
      <c r="AR6" t="s">
        <v>44</v>
      </c>
      <c r="AS6">
        <f t="shared" si="20"/>
        <v>0.61484307077030087</v>
      </c>
      <c r="AT6" t="s">
        <v>44</v>
      </c>
    </row>
    <row r="7" spans="1:50" x14ac:dyDescent="0.3">
      <c r="A7">
        <v>2018</v>
      </c>
      <c r="B7" s="3">
        <v>579439</v>
      </c>
      <c r="C7" s="3">
        <f t="shared" si="22"/>
        <v>72429.875</v>
      </c>
      <c r="D7" s="3">
        <v>77500</v>
      </c>
      <c r="E7" s="7">
        <f t="shared" si="0"/>
        <v>0.93457903225806449</v>
      </c>
      <c r="F7" s="2">
        <v>13</v>
      </c>
      <c r="G7" s="2">
        <v>3</v>
      </c>
      <c r="H7" s="2">
        <f t="shared" si="1"/>
        <v>0.8125</v>
      </c>
      <c r="I7" s="6">
        <f t="shared" si="2"/>
        <v>4.9844215053763437</v>
      </c>
      <c r="J7" s="3">
        <v>3857500</v>
      </c>
      <c r="K7" s="3">
        <f t="shared" si="3"/>
        <v>47623.456790123455</v>
      </c>
      <c r="L7" s="3">
        <v>56000</v>
      </c>
      <c r="M7" s="7">
        <f t="shared" si="4"/>
        <v>0.8504188712522045</v>
      </c>
      <c r="N7" s="6">
        <v>92</v>
      </c>
      <c r="O7" s="6">
        <v>71</v>
      </c>
      <c r="P7" s="6">
        <f t="shared" si="5"/>
        <v>0.56441717791411039</v>
      </c>
      <c r="Q7" s="6">
        <f t="shared" si="6"/>
        <v>1.952370084705765</v>
      </c>
      <c r="R7" s="3">
        <v>3020216</v>
      </c>
      <c r="S7" s="3">
        <f t="shared" si="7"/>
        <v>37286.617283950618</v>
      </c>
      <c r="T7" s="3">
        <v>45477</v>
      </c>
      <c r="U7" s="7">
        <f t="shared" si="8"/>
        <v>0.81990054937552204</v>
      </c>
      <c r="V7" s="2">
        <v>80</v>
      </c>
      <c r="W7" s="2">
        <v>82</v>
      </c>
      <c r="X7" s="2">
        <f t="shared" si="9"/>
        <v>0.49382716049382713</v>
      </c>
      <c r="Y7" s="6">
        <f t="shared" si="10"/>
        <v>1.6198035243760314</v>
      </c>
      <c r="Z7" s="5">
        <v>778877</v>
      </c>
      <c r="AA7" s="5">
        <f t="shared" si="11"/>
        <v>18997</v>
      </c>
      <c r="AB7" s="5">
        <v>19079</v>
      </c>
      <c r="AC7" s="7">
        <f t="shared" si="12"/>
        <v>0.99570208082184597</v>
      </c>
      <c r="AD7" s="6">
        <v>37</v>
      </c>
      <c r="AE7" s="6">
        <v>45</v>
      </c>
      <c r="AF7" s="6">
        <f t="shared" si="13"/>
        <v>0.45121951219512196</v>
      </c>
      <c r="AG7" s="6">
        <f t="shared" si="14"/>
        <v>1.8143904583864749</v>
      </c>
      <c r="AH7" s="5">
        <v>710327</v>
      </c>
      <c r="AI7" s="5">
        <f t="shared" si="15"/>
        <v>17325.048780487807</v>
      </c>
      <c r="AJ7" s="5">
        <v>19079</v>
      </c>
      <c r="AK7" s="7">
        <f t="shared" si="16"/>
        <v>0.90806901726965805</v>
      </c>
      <c r="AL7" s="2">
        <v>48</v>
      </c>
      <c r="AM7" s="2">
        <v>34</v>
      </c>
      <c r="AN7" s="2">
        <f t="shared" si="17"/>
        <v>0.58536585365853655</v>
      </c>
      <c r="AO7" s="6">
        <f t="shared" si="18"/>
        <v>2.1900488063562342</v>
      </c>
      <c r="AR7">
        <f t="shared" si="19"/>
        <v>0.90173391019545901</v>
      </c>
      <c r="AS7">
        <f t="shared" si="20"/>
        <v>0.58146594085231917</v>
      </c>
      <c r="AT7">
        <f t="shared" si="21"/>
        <v>2.5122068758401701</v>
      </c>
    </row>
    <row r="8" spans="1:50" x14ac:dyDescent="0.3">
      <c r="A8">
        <v>2017</v>
      </c>
      <c r="B8" s="3">
        <v>507136</v>
      </c>
      <c r="C8" s="3">
        <f t="shared" si="22"/>
        <v>63392</v>
      </c>
      <c r="D8" s="3">
        <v>93607</v>
      </c>
      <c r="E8" s="7">
        <f t="shared" si="0"/>
        <v>0.67721431089555273</v>
      </c>
      <c r="F8" s="2">
        <v>11</v>
      </c>
      <c r="G8" s="2">
        <v>5</v>
      </c>
      <c r="H8" s="2">
        <f t="shared" si="1"/>
        <v>0.6875</v>
      </c>
      <c r="I8" s="6">
        <f t="shared" si="2"/>
        <v>2.1670857948657689</v>
      </c>
      <c r="J8" s="3">
        <v>3765856</v>
      </c>
      <c r="K8" s="3">
        <f t="shared" si="3"/>
        <v>46492.049382716046</v>
      </c>
      <c r="L8" s="3">
        <v>56000</v>
      </c>
      <c r="M8" s="7">
        <f t="shared" si="4"/>
        <v>0.83021516754850078</v>
      </c>
      <c r="N8" s="6">
        <v>104</v>
      </c>
      <c r="O8" s="6">
        <v>58</v>
      </c>
      <c r="P8" s="6">
        <f t="shared" si="5"/>
        <v>0.64197530864197527</v>
      </c>
      <c r="Q8" s="6">
        <f t="shared" si="6"/>
        <v>2.3188768472906398</v>
      </c>
      <c r="R8" s="3">
        <v>3019585</v>
      </c>
      <c r="S8" s="3">
        <f t="shared" si="7"/>
        <v>37278.827160493827</v>
      </c>
      <c r="T8" s="3">
        <v>45477</v>
      </c>
      <c r="U8" s="7">
        <f t="shared" si="8"/>
        <v>0.81972925128073149</v>
      </c>
      <c r="V8" s="2">
        <v>80</v>
      </c>
      <c r="W8" s="2">
        <v>82</v>
      </c>
      <c r="X8" s="2">
        <f t="shared" si="9"/>
        <v>0.49382716049382713</v>
      </c>
      <c r="Y8" s="6">
        <f t="shared" si="10"/>
        <v>1.6194651061887622</v>
      </c>
      <c r="Z8" s="5">
        <v>776327</v>
      </c>
      <c r="AA8" s="5">
        <f t="shared" si="11"/>
        <v>18934.804878048781</v>
      </c>
      <c r="AB8" s="5">
        <v>19079</v>
      </c>
      <c r="AC8" s="7">
        <f t="shared" si="12"/>
        <v>0.99244220756060486</v>
      </c>
      <c r="AD8" s="6">
        <v>35</v>
      </c>
      <c r="AE8" s="6">
        <v>47</v>
      </c>
      <c r="AF8" s="6">
        <f t="shared" si="13"/>
        <v>0.42682926829268292</v>
      </c>
      <c r="AG8" s="6">
        <f t="shared" si="14"/>
        <v>1.731494915318502</v>
      </c>
      <c r="AH8" s="5">
        <v>697812</v>
      </c>
      <c r="AI8" s="5">
        <f t="shared" si="15"/>
        <v>17019.804878048781</v>
      </c>
      <c r="AJ8" s="5">
        <v>19079</v>
      </c>
      <c r="AK8" s="7">
        <f t="shared" si="16"/>
        <v>0.89207007065615496</v>
      </c>
      <c r="AL8" s="2">
        <v>42</v>
      </c>
      <c r="AM8" s="2">
        <v>40</v>
      </c>
      <c r="AN8" s="2">
        <f t="shared" si="17"/>
        <v>0.51219512195121952</v>
      </c>
      <c r="AO8" s="6">
        <f t="shared" si="18"/>
        <v>1.828743644845118</v>
      </c>
      <c r="AR8">
        <f t="shared" si="19"/>
        <v>0.84233420158830907</v>
      </c>
      <c r="AS8">
        <f t="shared" si="20"/>
        <v>0.55246537187594102</v>
      </c>
      <c r="AT8">
        <f t="shared" si="21"/>
        <v>1.933133261701758</v>
      </c>
    </row>
    <row r="9" spans="1:50" x14ac:dyDescent="0.3">
      <c r="A9">
        <v>2016</v>
      </c>
      <c r="B9" s="3">
        <v>665318</v>
      </c>
      <c r="C9" s="3">
        <f t="shared" si="22"/>
        <v>83164.75</v>
      </c>
      <c r="D9" s="3">
        <v>93607</v>
      </c>
      <c r="E9" s="7">
        <f t="shared" si="0"/>
        <v>0.88844584272543725</v>
      </c>
      <c r="F9" s="2">
        <v>4</v>
      </c>
      <c r="G9" s="2">
        <v>12</v>
      </c>
      <c r="H9" s="2">
        <f t="shared" si="1"/>
        <v>0.25</v>
      </c>
      <c r="I9" s="6">
        <f t="shared" si="2"/>
        <v>1.1845944569672495</v>
      </c>
      <c r="J9" s="3">
        <v>3703312</v>
      </c>
      <c r="K9" s="3">
        <f t="shared" si="3"/>
        <v>45719.9012345679</v>
      </c>
      <c r="L9" s="3">
        <v>56000</v>
      </c>
      <c r="M9" s="7">
        <f t="shared" si="4"/>
        <v>0.81642680776014109</v>
      </c>
      <c r="N9" s="6">
        <v>91</v>
      </c>
      <c r="O9" s="6">
        <v>71</v>
      </c>
      <c r="P9" s="6">
        <f t="shared" si="5"/>
        <v>0.56172839506172845</v>
      </c>
      <c r="Q9" s="6">
        <f t="shared" si="6"/>
        <v>1.8628329979879277</v>
      </c>
      <c r="R9" s="3">
        <v>3016142</v>
      </c>
      <c r="S9" s="3">
        <f t="shared" si="7"/>
        <v>37236.320987654319</v>
      </c>
      <c r="T9" s="3">
        <v>45493</v>
      </c>
      <c r="U9" s="7">
        <f t="shared" si="8"/>
        <v>0.81850660514044615</v>
      </c>
      <c r="V9" s="2">
        <v>74</v>
      </c>
      <c r="W9" s="2">
        <v>88</v>
      </c>
      <c r="X9" s="2">
        <f t="shared" si="9"/>
        <v>0.4567901234567901</v>
      </c>
      <c r="Y9" s="6">
        <f t="shared" si="10"/>
        <v>1.506796250372185</v>
      </c>
      <c r="Z9" s="5">
        <v>776917</v>
      </c>
      <c r="AA9" s="5">
        <f t="shared" si="11"/>
        <v>18949.195121951219</v>
      </c>
      <c r="AB9" s="5">
        <v>19079</v>
      </c>
      <c r="AC9" s="7">
        <f t="shared" si="12"/>
        <v>0.99319645274653912</v>
      </c>
      <c r="AD9" s="6">
        <v>26</v>
      </c>
      <c r="AE9" s="6">
        <v>56</v>
      </c>
      <c r="AF9" s="6">
        <f t="shared" si="13"/>
        <v>0.31707317073170732</v>
      </c>
      <c r="AG9" s="6">
        <f t="shared" si="14"/>
        <v>1.4543233772360038</v>
      </c>
      <c r="AH9" s="5">
        <v>782609</v>
      </c>
      <c r="AI9" s="5">
        <f t="shared" si="15"/>
        <v>19088.024390243903</v>
      </c>
      <c r="AJ9" s="5">
        <v>19079</v>
      </c>
      <c r="AK9" s="7">
        <f t="shared" si="16"/>
        <v>1.0004730012182979</v>
      </c>
      <c r="AL9" s="2">
        <v>51</v>
      </c>
      <c r="AM9" s="2">
        <v>31</v>
      </c>
      <c r="AN9" s="2">
        <f t="shared" si="17"/>
        <v>0.62195121951219512</v>
      </c>
      <c r="AO9" s="6">
        <f t="shared" si="18"/>
        <v>2.6464124548354975</v>
      </c>
      <c r="AR9">
        <f t="shared" si="19"/>
        <v>0.90340974191817236</v>
      </c>
      <c r="AS9">
        <f>(AN9+AF9+X9+P9+H9)/5</f>
        <v>0.4415085817524842</v>
      </c>
      <c r="AT9">
        <f t="shared" si="21"/>
        <v>1.7309919074797726</v>
      </c>
    </row>
    <row r="10" spans="1:50" x14ac:dyDescent="0.3">
      <c r="A10">
        <v>2015</v>
      </c>
      <c r="B10" t="s">
        <v>44</v>
      </c>
      <c r="E10" s="7"/>
      <c r="F10" s="3"/>
      <c r="G10" s="3"/>
      <c r="H10" s="3"/>
      <c r="I10" s="6"/>
      <c r="J10" s="3">
        <v>3764815</v>
      </c>
      <c r="K10" s="3">
        <f t="shared" si="3"/>
        <v>46479.1975308642</v>
      </c>
      <c r="L10" s="3">
        <v>56000</v>
      </c>
      <c r="M10" s="7">
        <f t="shared" si="4"/>
        <v>0.8299856701940036</v>
      </c>
      <c r="N10" s="6">
        <v>92</v>
      </c>
      <c r="O10" s="6">
        <v>70</v>
      </c>
      <c r="P10" s="6">
        <f t="shared" si="5"/>
        <v>0.5679012345679012</v>
      </c>
      <c r="Q10" s="6">
        <f t="shared" si="6"/>
        <v>1.9208239795918367</v>
      </c>
      <c r="R10" s="3">
        <v>3012765</v>
      </c>
      <c r="S10" s="3">
        <f t="shared" si="7"/>
        <v>37194.629629629628</v>
      </c>
      <c r="T10" s="3">
        <v>45957</v>
      </c>
      <c r="U10" s="7">
        <f t="shared" si="8"/>
        <v>0.80933545770240933</v>
      </c>
      <c r="V10" s="2">
        <v>85</v>
      </c>
      <c r="W10" s="2">
        <v>77</v>
      </c>
      <c r="X10" s="2">
        <f t="shared" si="9"/>
        <v>0.52469135802469136</v>
      </c>
      <c r="Y10" s="6">
        <f t="shared" si="10"/>
        <v>1.7027577162050691</v>
      </c>
      <c r="Z10" s="5">
        <v>778877</v>
      </c>
      <c r="AA10" s="5">
        <f t="shared" si="11"/>
        <v>18997</v>
      </c>
      <c r="AB10" s="5">
        <v>19079</v>
      </c>
      <c r="AC10" s="7">
        <f t="shared" si="12"/>
        <v>0.99570208082184597</v>
      </c>
      <c r="AD10" s="6">
        <v>17</v>
      </c>
      <c r="AE10" s="6">
        <v>65</v>
      </c>
      <c r="AF10" s="6">
        <f t="shared" si="13"/>
        <v>0.2073170731707317</v>
      </c>
      <c r="AG10" s="6">
        <f t="shared" si="14"/>
        <v>1.2561164711906365</v>
      </c>
      <c r="AH10" s="5">
        <v>786910</v>
      </c>
      <c r="AI10" s="5">
        <f t="shared" si="15"/>
        <v>19192.926829268294</v>
      </c>
      <c r="AJ10" s="5">
        <v>19079</v>
      </c>
      <c r="AK10" s="7">
        <f t="shared" si="16"/>
        <v>1.0059713207855911</v>
      </c>
      <c r="AL10" s="2">
        <v>53</v>
      </c>
      <c r="AM10" s="2">
        <v>29</v>
      </c>
      <c r="AN10" s="2">
        <f t="shared" si="17"/>
        <v>0.64634146341463417</v>
      </c>
      <c r="AO10" s="6">
        <f t="shared" si="18"/>
        <v>2.8444706311868444</v>
      </c>
      <c r="AR10">
        <f t="shared" si="19"/>
        <v>0.72819890590077008</v>
      </c>
      <c r="AS10">
        <f>(AN10+AF10+X10+P10+H10)/4</f>
        <v>0.48656278229448957</v>
      </c>
      <c r="AT10">
        <f>(AO10+AG10+Y10+Q10)/4</f>
        <v>1.9310421995435967</v>
      </c>
    </row>
    <row r="11" spans="1:50" x14ac:dyDescent="0.3">
      <c r="A11">
        <v>2014</v>
      </c>
      <c r="B11" t="s">
        <v>44</v>
      </c>
      <c r="E11" s="7"/>
      <c r="F11" s="3"/>
      <c r="G11" s="3"/>
      <c r="H11" s="3"/>
      <c r="I11" s="6"/>
      <c r="J11" s="3">
        <v>3782337</v>
      </c>
      <c r="K11" s="3">
        <f t="shared" si="3"/>
        <v>46695.518518518518</v>
      </c>
      <c r="L11" s="3">
        <v>56000</v>
      </c>
      <c r="M11" s="7">
        <f t="shared" si="4"/>
        <v>0.83384854497354499</v>
      </c>
      <c r="N11" s="6">
        <v>94</v>
      </c>
      <c r="O11" s="6">
        <v>68</v>
      </c>
      <c r="P11" s="6">
        <f t="shared" si="5"/>
        <v>0.58024691358024694</v>
      </c>
      <c r="Q11" s="6">
        <f t="shared" si="6"/>
        <v>1.9865215336134454</v>
      </c>
      <c r="R11" s="3">
        <v>3095935</v>
      </c>
      <c r="S11" s="3">
        <f t="shared" si="7"/>
        <v>38221.419753086418</v>
      </c>
      <c r="T11" s="3">
        <v>45483</v>
      </c>
      <c r="U11" s="7">
        <f t="shared" si="8"/>
        <v>0.84034517848616885</v>
      </c>
      <c r="V11" s="2">
        <v>98</v>
      </c>
      <c r="W11" s="2">
        <v>64</v>
      </c>
      <c r="X11" s="2">
        <f t="shared" si="9"/>
        <v>0.60493827160493829</v>
      </c>
      <c r="Y11" s="6">
        <f t="shared" si="10"/>
        <v>2.1271237330431148</v>
      </c>
      <c r="Z11" s="5">
        <v>768244</v>
      </c>
      <c r="AA11" s="5">
        <f t="shared" si="11"/>
        <v>18737.658536585364</v>
      </c>
      <c r="AB11" s="5">
        <v>19079</v>
      </c>
      <c r="AC11" s="7">
        <f t="shared" si="12"/>
        <v>0.98210904851330594</v>
      </c>
      <c r="AD11" s="6">
        <v>21</v>
      </c>
      <c r="AE11" s="6">
        <v>61</v>
      </c>
      <c r="AF11" s="6">
        <f t="shared" si="13"/>
        <v>0.25609756097560976</v>
      </c>
      <c r="AG11" s="6">
        <f t="shared" si="14"/>
        <v>1.3202121635752637</v>
      </c>
      <c r="AH11" s="5">
        <v>785892</v>
      </c>
      <c r="AI11" s="5">
        <f t="shared" si="15"/>
        <v>19168.09756097561</v>
      </c>
      <c r="AJ11" s="5">
        <v>19079</v>
      </c>
      <c r="AK11" s="7">
        <f t="shared" si="16"/>
        <v>1.0046699282444369</v>
      </c>
      <c r="AL11" s="2">
        <v>56</v>
      </c>
      <c r="AM11" s="2">
        <v>26</v>
      </c>
      <c r="AN11" s="2">
        <f t="shared" si="17"/>
        <v>0.68292682926829273</v>
      </c>
      <c r="AO11" s="6">
        <f t="shared" si="18"/>
        <v>3.1685743890786089</v>
      </c>
      <c r="AR11">
        <f t="shared" si="19"/>
        <v>0.73219454004349127</v>
      </c>
      <c r="AS11">
        <f t="shared" ref="AS11:AS25" si="23">(AN11+AF11+X11+P11+H11)/4</f>
        <v>0.53105239385727188</v>
      </c>
      <c r="AT11">
        <f t="shared" ref="AT11:AT25" si="24">(AO11+AG11+Y11+Q11)/4</f>
        <v>2.150607954827608</v>
      </c>
    </row>
    <row r="12" spans="1:50" x14ac:dyDescent="0.3">
      <c r="A12">
        <v>2013</v>
      </c>
      <c r="B12" t="s">
        <v>44</v>
      </c>
      <c r="E12" s="7"/>
      <c r="F12" s="3"/>
      <c r="G12" s="3"/>
      <c r="H12" s="3"/>
      <c r="I12" s="6"/>
      <c r="J12" s="3">
        <v>3743527</v>
      </c>
      <c r="K12" s="3">
        <f t="shared" si="3"/>
        <v>46216.382716049382</v>
      </c>
      <c r="L12" s="3">
        <v>56000</v>
      </c>
      <c r="M12" s="7">
        <f t="shared" si="4"/>
        <v>0.82529254850088185</v>
      </c>
      <c r="N12" s="6">
        <v>92</v>
      </c>
      <c r="O12" s="6">
        <v>70</v>
      </c>
      <c r="P12" s="6">
        <f t="shared" si="5"/>
        <v>0.5679012345679012</v>
      </c>
      <c r="Q12" s="6">
        <f t="shared" si="6"/>
        <v>1.9099627551020406</v>
      </c>
      <c r="R12" s="3">
        <v>3019505</v>
      </c>
      <c r="S12" s="3">
        <f t="shared" si="7"/>
        <v>37277.839506172837</v>
      </c>
      <c r="T12" s="3">
        <v>45483</v>
      </c>
      <c r="U12" s="7">
        <f t="shared" si="8"/>
        <v>0.8195993999114578</v>
      </c>
      <c r="V12" s="2">
        <v>78</v>
      </c>
      <c r="W12" s="2">
        <v>84</v>
      </c>
      <c r="X12" s="2">
        <f t="shared" si="9"/>
        <v>0.48148148148148145</v>
      </c>
      <c r="Y12" s="6">
        <f t="shared" si="10"/>
        <v>1.5806559855435254</v>
      </c>
      <c r="Z12" s="5">
        <v>771974</v>
      </c>
      <c r="AA12" s="5">
        <f t="shared" si="11"/>
        <v>18828.634146341465</v>
      </c>
      <c r="AB12" s="5">
        <v>19079</v>
      </c>
      <c r="AC12" s="7">
        <f t="shared" si="12"/>
        <v>0.98687741214641567</v>
      </c>
      <c r="AD12" s="6">
        <v>27</v>
      </c>
      <c r="AE12" s="6">
        <v>55</v>
      </c>
      <c r="AF12" s="6">
        <f t="shared" si="13"/>
        <v>0.32926829268292684</v>
      </c>
      <c r="AG12" s="6">
        <f t="shared" si="14"/>
        <v>1.471344505381929</v>
      </c>
      <c r="AH12" s="5">
        <v>787692</v>
      </c>
      <c r="AI12" s="5">
        <f t="shared" si="15"/>
        <v>19212</v>
      </c>
      <c r="AJ12" s="5">
        <v>19079</v>
      </c>
      <c r="AK12" s="7">
        <f t="shared" si="16"/>
        <v>1.0069710152523716</v>
      </c>
      <c r="AL12" s="2">
        <v>57</v>
      </c>
      <c r="AM12" s="2">
        <v>25</v>
      </c>
      <c r="AN12" s="2">
        <f t="shared" si="17"/>
        <v>0.69512195121951215</v>
      </c>
      <c r="AO12" s="6">
        <f t="shared" si="18"/>
        <v>3.3028649300277784</v>
      </c>
      <c r="AR12">
        <f t="shared" si="19"/>
        <v>0.72774807516222539</v>
      </c>
      <c r="AS12">
        <f t="shared" si="23"/>
        <v>0.51844323998795538</v>
      </c>
      <c r="AT12">
        <f t="shared" si="24"/>
        <v>2.0662070440138183</v>
      </c>
    </row>
    <row r="13" spans="1:50" x14ac:dyDescent="0.3">
      <c r="A13">
        <v>2012</v>
      </c>
      <c r="B13" t="s">
        <v>44</v>
      </c>
      <c r="E13" s="7"/>
      <c r="F13" s="3"/>
      <c r="G13" s="3"/>
      <c r="H13" s="3"/>
      <c r="I13" s="6"/>
      <c r="J13" s="3">
        <v>3324246</v>
      </c>
      <c r="K13" s="3">
        <f t="shared" si="3"/>
        <v>41040.074074074073</v>
      </c>
      <c r="L13" s="3">
        <v>56000</v>
      </c>
      <c r="M13" s="7">
        <f t="shared" si="4"/>
        <v>0.73285846560846557</v>
      </c>
      <c r="N13" s="6">
        <v>86</v>
      </c>
      <c r="O13" s="6">
        <v>76</v>
      </c>
      <c r="P13" s="6">
        <f t="shared" si="5"/>
        <v>0.53086419753086422</v>
      </c>
      <c r="Q13" s="6">
        <f t="shared" si="6"/>
        <v>1.5621456766917294</v>
      </c>
      <c r="R13" s="3">
        <v>3061770</v>
      </c>
      <c r="S13" s="3">
        <f t="shared" si="7"/>
        <v>37799.629629629628</v>
      </c>
      <c r="T13" s="3">
        <v>45957</v>
      </c>
      <c r="U13" s="7">
        <f t="shared" si="8"/>
        <v>0.8224999375422597</v>
      </c>
      <c r="V13" s="2">
        <v>89</v>
      </c>
      <c r="W13" s="2">
        <v>73</v>
      </c>
      <c r="X13" s="2">
        <f t="shared" si="9"/>
        <v>0.54938271604938271</v>
      </c>
      <c r="Y13" s="6">
        <f t="shared" si="10"/>
        <v>1.8252738339978913</v>
      </c>
      <c r="Z13" s="5">
        <v>778877</v>
      </c>
      <c r="AA13" s="5">
        <f t="shared" si="11"/>
        <v>18997</v>
      </c>
      <c r="AB13" s="5">
        <v>19079</v>
      </c>
      <c r="AC13" s="7">
        <f t="shared" si="12"/>
        <v>0.99570208082184597</v>
      </c>
      <c r="AD13" s="6">
        <v>45</v>
      </c>
      <c r="AE13" s="6">
        <v>37</v>
      </c>
      <c r="AF13" s="6">
        <f t="shared" si="13"/>
        <v>0.54878048780487809</v>
      </c>
      <c r="AG13" s="6">
        <f t="shared" si="14"/>
        <v>2.2066910980376044</v>
      </c>
      <c r="AH13" s="5">
        <v>788293</v>
      </c>
      <c r="AI13" s="5">
        <f t="shared" si="15"/>
        <v>19226.658536585364</v>
      </c>
      <c r="AJ13" s="5">
        <v>19079</v>
      </c>
      <c r="AK13" s="7">
        <f t="shared" si="16"/>
        <v>1.0077393226366878</v>
      </c>
      <c r="AL13" s="2">
        <v>56</v>
      </c>
      <c r="AM13" s="2">
        <v>26</v>
      </c>
      <c r="AN13" s="2">
        <f t="shared" si="17"/>
        <v>0.68292682926829273</v>
      </c>
      <c r="AO13" s="6">
        <f t="shared" si="18"/>
        <v>3.1782547867772464</v>
      </c>
      <c r="AR13">
        <f t="shared" si="19"/>
        <v>0.71175996132185182</v>
      </c>
      <c r="AS13">
        <f t="shared" si="23"/>
        <v>0.57798855766335444</v>
      </c>
      <c r="AT13">
        <f t="shared" si="24"/>
        <v>2.1930913488761181</v>
      </c>
    </row>
    <row r="14" spans="1:50" x14ac:dyDescent="0.3">
      <c r="A14">
        <v>2011</v>
      </c>
      <c r="B14" t="s">
        <v>44</v>
      </c>
      <c r="E14" s="7"/>
      <c r="F14" s="3"/>
      <c r="G14" s="3"/>
      <c r="H14" s="3"/>
      <c r="I14" s="6"/>
      <c r="J14" s="3">
        <v>2935139</v>
      </c>
      <c r="K14" s="3">
        <f t="shared" si="3"/>
        <v>36236.283950617282</v>
      </c>
      <c r="L14" s="3">
        <v>56000</v>
      </c>
      <c r="M14" s="7">
        <f t="shared" si="4"/>
        <v>0.64707649911816578</v>
      </c>
      <c r="N14" s="6">
        <v>82</v>
      </c>
      <c r="O14" s="6">
        <v>79</v>
      </c>
      <c r="P14" s="6">
        <f t="shared" si="5"/>
        <v>0.50931677018633537</v>
      </c>
      <c r="Q14" s="6">
        <f t="shared" si="6"/>
        <v>1.3187255235192998</v>
      </c>
      <c r="R14" s="3">
        <v>3166321</v>
      </c>
      <c r="S14" s="3">
        <f t="shared" si="7"/>
        <v>39090.382716049382</v>
      </c>
      <c r="T14" s="3">
        <v>45389</v>
      </c>
      <c r="U14" s="7">
        <f t="shared" si="8"/>
        <v>0.86123031386568072</v>
      </c>
      <c r="V14" s="2">
        <v>86</v>
      </c>
      <c r="W14" s="2">
        <v>76</v>
      </c>
      <c r="X14" s="2">
        <f t="shared" si="9"/>
        <v>0.53086419753086422</v>
      </c>
      <c r="Y14" s="6">
        <f t="shared" si="10"/>
        <v>1.8357804058715828</v>
      </c>
      <c r="Z14" s="5">
        <v>626901</v>
      </c>
      <c r="AA14" s="5">
        <f t="shared" si="11"/>
        <v>15290.268292682927</v>
      </c>
      <c r="AB14" s="5">
        <v>19079</v>
      </c>
      <c r="AC14" s="7">
        <f t="shared" si="12"/>
        <v>0.80141874797855905</v>
      </c>
      <c r="AD14" s="6">
        <v>41</v>
      </c>
      <c r="AE14" s="6">
        <v>25</v>
      </c>
      <c r="AF14" s="6">
        <f t="shared" si="13"/>
        <v>0.62121212121212122</v>
      </c>
      <c r="AG14" s="6">
        <f t="shared" si="14"/>
        <v>2.115745494663396</v>
      </c>
      <c r="AH14" s="5">
        <v>634237</v>
      </c>
      <c r="AI14" s="5">
        <f t="shared" si="15"/>
        <v>15469.195121951219</v>
      </c>
      <c r="AJ14" s="5">
        <v>19079</v>
      </c>
      <c r="AK14" s="7">
        <f t="shared" si="16"/>
        <v>0.81079695591756484</v>
      </c>
      <c r="AL14" s="2">
        <v>40</v>
      </c>
      <c r="AM14" s="2">
        <v>26</v>
      </c>
      <c r="AN14" s="2">
        <f t="shared" si="17"/>
        <v>0.60606060606060608</v>
      </c>
      <c r="AO14" s="6">
        <f t="shared" si="18"/>
        <v>2.0581768880984339</v>
      </c>
      <c r="AR14">
        <f t="shared" si="19"/>
        <v>0.62410450337599399</v>
      </c>
      <c r="AS14">
        <f t="shared" si="23"/>
        <v>0.56686342374748167</v>
      </c>
      <c r="AT14">
        <f t="shared" si="24"/>
        <v>1.8321070780381783</v>
      </c>
    </row>
    <row r="15" spans="1:50" x14ac:dyDescent="0.3">
      <c r="A15">
        <v>2010</v>
      </c>
      <c r="B15" t="s">
        <v>44</v>
      </c>
      <c r="E15" s="7"/>
      <c r="F15" s="3"/>
      <c r="G15" s="3"/>
      <c r="H15" s="3"/>
      <c r="I15" s="6"/>
      <c r="J15" s="3">
        <v>3562320</v>
      </c>
      <c r="K15" s="3">
        <f t="shared" si="3"/>
        <v>43979.259259259263</v>
      </c>
      <c r="L15" s="3">
        <v>56000</v>
      </c>
      <c r="M15" s="7">
        <f t="shared" si="4"/>
        <v>0.78534391534391546</v>
      </c>
      <c r="N15" s="6">
        <v>80</v>
      </c>
      <c r="O15" s="6">
        <v>82</v>
      </c>
      <c r="P15" s="6">
        <f t="shared" si="5"/>
        <v>0.49382716049382713</v>
      </c>
      <c r="Q15" s="6">
        <f t="shared" si="6"/>
        <v>1.5515331010452964</v>
      </c>
      <c r="R15" s="3">
        <v>3250814</v>
      </c>
      <c r="S15" s="3">
        <f t="shared" si="7"/>
        <v>40133.506172839509</v>
      </c>
      <c r="T15" s="3">
        <v>45389</v>
      </c>
      <c r="U15" s="7">
        <f t="shared" si="8"/>
        <v>0.8842121697512505</v>
      </c>
      <c r="V15" s="2">
        <v>80</v>
      </c>
      <c r="W15" s="2">
        <v>82</v>
      </c>
      <c r="X15" s="2">
        <f t="shared" si="9"/>
        <v>0.49382716049382713</v>
      </c>
      <c r="Y15" s="6">
        <f t="shared" si="10"/>
        <v>1.7468581890207631</v>
      </c>
      <c r="Z15" s="5">
        <v>778877</v>
      </c>
      <c r="AA15" s="5">
        <f t="shared" si="11"/>
        <v>18997</v>
      </c>
      <c r="AB15" s="5">
        <v>19079</v>
      </c>
      <c r="AC15" s="7">
        <f t="shared" si="12"/>
        <v>0.99570208082184597</v>
      </c>
      <c r="AD15" s="6">
        <v>57</v>
      </c>
      <c r="AE15" s="6">
        <v>25</v>
      </c>
      <c r="AF15" s="6">
        <f t="shared" si="13"/>
        <v>0.69512195121951215</v>
      </c>
      <c r="AG15" s="6">
        <f t="shared" si="14"/>
        <v>3.2659028250956541</v>
      </c>
      <c r="AH15" s="5">
        <v>727462</v>
      </c>
      <c r="AI15" s="5">
        <f t="shared" si="15"/>
        <v>17742.975609756097</v>
      </c>
      <c r="AJ15" s="5">
        <v>19079</v>
      </c>
      <c r="AK15" s="7">
        <f t="shared" si="16"/>
        <v>0.92997408720352726</v>
      </c>
      <c r="AL15" s="2">
        <v>32</v>
      </c>
      <c r="AM15" s="2">
        <v>50</v>
      </c>
      <c r="AN15" s="2">
        <f t="shared" si="17"/>
        <v>0.3902439024390244</v>
      </c>
      <c r="AO15" s="6">
        <f t="shared" si="18"/>
        <v>1.5251575030137847</v>
      </c>
      <c r="AR15">
        <f t="shared" si="19"/>
        <v>0.71904645062410788</v>
      </c>
      <c r="AS15">
        <f t="shared" si="23"/>
        <v>0.51825504366154773</v>
      </c>
      <c r="AT15">
        <f t="shared" si="24"/>
        <v>2.0223629045438747</v>
      </c>
    </row>
    <row r="16" spans="1:50" x14ac:dyDescent="0.3">
      <c r="A16">
        <v>2009</v>
      </c>
      <c r="B16" t="s">
        <v>44</v>
      </c>
      <c r="E16" s="7"/>
      <c r="F16" s="3"/>
      <c r="G16" s="3"/>
      <c r="H16" s="3"/>
      <c r="I16" s="6"/>
      <c r="J16" s="3">
        <v>3761655</v>
      </c>
      <c r="K16" s="3">
        <f t="shared" si="3"/>
        <v>46440.185185185182</v>
      </c>
      <c r="L16" s="3">
        <v>56000</v>
      </c>
      <c r="M16" s="7">
        <f t="shared" si="4"/>
        <v>0.82928902116402115</v>
      </c>
      <c r="N16" s="6">
        <v>95</v>
      </c>
      <c r="O16" s="6">
        <v>67</v>
      </c>
      <c r="P16" s="6">
        <f t="shared" si="5"/>
        <v>0.5864197530864198</v>
      </c>
      <c r="Q16" s="6">
        <f t="shared" si="6"/>
        <v>2.005146588486141</v>
      </c>
      <c r="R16" s="3">
        <v>3240386</v>
      </c>
      <c r="S16" s="3">
        <f t="shared" si="7"/>
        <v>40004.765432098764</v>
      </c>
      <c r="T16" s="3">
        <v>45281</v>
      </c>
      <c r="U16" s="7">
        <f t="shared" si="8"/>
        <v>0.8834779583511575</v>
      </c>
      <c r="V16" s="2">
        <v>97</v>
      </c>
      <c r="W16" s="2">
        <v>65</v>
      </c>
      <c r="X16" s="2">
        <f t="shared" si="9"/>
        <v>0.59876543209876543</v>
      </c>
      <c r="Y16" s="6">
        <f t="shared" si="10"/>
        <v>2.2018989115828851</v>
      </c>
      <c r="Z16" s="5">
        <v>778877</v>
      </c>
      <c r="AA16" s="5">
        <f t="shared" si="11"/>
        <v>18997</v>
      </c>
      <c r="AB16" s="5">
        <v>19079</v>
      </c>
      <c r="AC16" s="7">
        <f t="shared" si="12"/>
        <v>0.99570208082184597</v>
      </c>
      <c r="AD16" s="6">
        <v>57</v>
      </c>
      <c r="AE16" s="6">
        <v>25</v>
      </c>
      <c r="AF16" s="6">
        <f t="shared" si="13"/>
        <v>0.69512195121951215</v>
      </c>
      <c r="AG16" s="6">
        <f t="shared" si="14"/>
        <v>3.2659028250956541</v>
      </c>
      <c r="AH16" s="5">
        <v>670063</v>
      </c>
      <c r="AI16" s="5">
        <f t="shared" si="15"/>
        <v>16343</v>
      </c>
      <c r="AJ16" s="5">
        <v>19079</v>
      </c>
      <c r="AK16" s="7">
        <f t="shared" si="16"/>
        <v>0.85659625766549607</v>
      </c>
      <c r="AL16" s="2">
        <v>29</v>
      </c>
      <c r="AM16" s="2">
        <v>53</v>
      </c>
      <c r="AN16" s="2">
        <f t="shared" si="17"/>
        <v>0.35365853658536583</v>
      </c>
      <c r="AO16" s="6">
        <f t="shared" si="18"/>
        <v>1.32529987035039</v>
      </c>
      <c r="AR16">
        <f t="shared" si="19"/>
        <v>0.7130130636005042</v>
      </c>
      <c r="AS16">
        <f t="shared" si="23"/>
        <v>0.5584914182475158</v>
      </c>
      <c r="AT16">
        <f t="shared" si="24"/>
        <v>2.1995620488787675</v>
      </c>
    </row>
    <row r="17" spans="1:46" x14ac:dyDescent="0.3">
      <c r="A17">
        <v>2008</v>
      </c>
      <c r="B17" t="s">
        <v>44</v>
      </c>
      <c r="E17" s="7"/>
      <c r="F17" s="3"/>
      <c r="G17" s="3"/>
      <c r="H17" s="3"/>
      <c r="I17" s="6"/>
      <c r="J17" s="3">
        <v>3730553</v>
      </c>
      <c r="K17" s="3">
        <f t="shared" si="3"/>
        <v>46056.209876543209</v>
      </c>
      <c r="L17" s="3">
        <v>56000</v>
      </c>
      <c r="M17" s="7">
        <f t="shared" si="4"/>
        <v>0.82243231922398585</v>
      </c>
      <c r="N17" s="6">
        <v>84</v>
      </c>
      <c r="O17" s="6">
        <v>78</v>
      </c>
      <c r="P17" s="6">
        <f t="shared" si="5"/>
        <v>0.51851851851851849</v>
      </c>
      <c r="Q17" s="6">
        <f t="shared" si="6"/>
        <v>1.7081286630036627</v>
      </c>
      <c r="R17" s="3">
        <v>3336747</v>
      </c>
      <c r="S17" s="3">
        <f t="shared" si="7"/>
        <v>41194.407407407409</v>
      </c>
      <c r="T17" s="3">
        <v>45281</v>
      </c>
      <c r="U17" s="7">
        <f t="shared" si="8"/>
        <v>0.90975038995179891</v>
      </c>
      <c r="V17" s="2">
        <v>100</v>
      </c>
      <c r="W17" s="2">
        <v>62</v>
      </c>
      <c r="X17" s="2">
        <f t="shared" si="9"/>
        <v>0.61728395061728392</v>
      </c>
      <c r="Y17" s="6">
        <f t="shared" si="10"/>
        <v>2.3770897285837327</v>
      </c>
      <c r="Z17" s="5">
        <v>778877</v>
      </c>
      <c r="AA17" s="5">
        <f t="shared" si="11"/>
        <v>18997</v>
      </c>
      <c r="AB17" s="5">
        <v>19079</v>
      </c>
      <c r="AC17" s="7">
        <f t="shared" si="12"/>
        <v>0.99570208082184597</v>
      </c>
      <c r="AD17" s="6">
        <v>65</v>
      </c>
      <c r="AE17" s="6">
        <v>17</v>
      </c>
      <c r="AF17" s="6">
        <f t="shared" si="13"/>
        <v>0.79268292682926833</v>
      </c>
      <c r="AG17" s="6">
        <f t="shared" si="14"/>
        <v>4.8027982721994933</v>
      </c>
      <c r="AH17" s="5">
        <v>646830</v>
      </c>
      <c r="AI17" s="5">
        <f t="shared" si="15"/>
        <v>15776.341463414634</v>
      </c>
      <c r="AJ17" s="5">
        <v>19079</v>
      </c>
      <c r="AK17" s="7">
        <f t="shared" si="16"/>
        <v>0.82689561630141173</v>
      </c>
      <c r="AL17" s="2">
        <v>19</v>
      </c>
      <c r="AM17" s="2">
        <v>63</v>
      </c>
      <c r="AN17" s="2">
        <f t="shared" si="17"/>
        <v>0.23170731707317074</v>
      </c>
      <c r="AO17" s="6">
        <f t="shared" si="18"/>
        <v>1.0762768339161233</v>
      </c>
      <c r="AR17">
        <f t="shared" si="19"/>
        <v>0.71095608125980847</v>
      </c>
      <c r="AS17">
        <f t="shared" si="23"/>
        <v>0.54004817825956042</v>
      </c>
      <c r="AT17">
        <f t="shared" si="24"/>
        <v>2.4910733744257527</v>
      </c>
    </row>
    <row r="18" spans="1:46" x14ac:dyDescent="0.3">
      <c r="A18">
        <v>2007</v>
      </c>
      <c r="B18" t="s">
        <v>44</v>
      </c>
      <c r="E18" s="7"/>
      <c r="F18" s="3"/>
      <c r="G18" s="3"/>
      <c r="H18" s="3"/>
      <c r="I18" s="6"/>
      <c r="J18" s="3">
        <v>3857036</v>
      </c>
      <c r="K18" s="3">
        <f t="shared" si="3"/>
        <v>47617.728395061727</v>
      </c>
      <c r="L18" s="3">
        <v>56000</v>
      </c>
      <c r="M18" s="7">
        <f t="shared" si="4"/>
        <v>0.85031657848324516</v>
      </c>
      <c r="N18" s="6">
        <v>82</v>
      </c>
      <c r="O18" s="6">
        <v>80</v>
      </c>
      <c r="P18" s="6">
        <f t="shared" si="5"/>
        <v>0.50617283950617287</v>
      </c>
      <c r="Q18" s="6">
        <f t="shared" si="6"/>
        <v>1.7218910714285713</v>
      </c>
      <c r="R18" s="3">
        <v>3365632</v>
      </c>
      <c r="S18" s="3">
        <f t="shared" si="7"/>
        <v>41551.01234567901</v>
      </c>
      <c r="T18" s="3">
        <v>45262</v>
      </c>
      <c r="U18" s="7">
        <f t="shared" si="8"/>
        <v>0.91801096605715637</v>
      </c>
      <c r="V18" s="2">
        <v>94</v>
      </c>
      <c r="W18" s="2">
        <v>68</v>
      </c>
      <c r="X18" s="2">
        <f t="shared" si="9"/>
        <v>0.58024691358024694</v>
      </c>
      <c r="Y18" s="6">
        <f t="shared" si="10"/>
        <v>2.1870261250185195</v>
      </c>
      <c r="Z18" s="5">
        <v>778877</v>
      </c>
      <c r="AA18" s="5">
        <f t="shared" si="11"/>
        <v>18997</v>
      </c>
      <c r="AB18" s="5">
        <v>19079</v>
      </c>
      <c r="AC18" s="7">
        <f t="shared" si="12"/>
        <v>0.99570208082184597</v>
      </c>
      <c r="AD18" s="6">
        <v>57</v>
      </c>
      <c r="AE18" s="6">
        <v>25</v>
      </c>
      <c r="AF18" s="6">
        <f t="shared" si="13"/>
        <v>0.69512195121951215</v>
      </c>
      <c r="AG18" s="6">
        <f t="shared" si="14"/>
        <v>3.2659028250956541</v>
      </c>
      <c r="AH18" s="5">
        <v>692408</v>
      </c>
      <c r="AI18" s="5">
        <f t="shared" si="15"/>
        <v>16888</v>
      </c>
      <c r="AJ18" s="5">
        <v>19079</v>
      </c>
      <c r="AK18" s="7">
        <f t="shared" si="16"/>
        <v>0.88516169610566586</v>
      </c>
      <c r="AL18" s="2">
        <v>23</v>
      </c>
      <c r="AM18" s="2">
        <v>59</v>
      </c>
      <c r="AN18" s="2">
        <f t="shared" si="17"/>
        <v>0.28048780487804881</v>
      </c>
      <c r="AO18" s="6">
        <f t="shared" si="18"/>
        <v>1.2302247301807561</v>
      </c>
      <c r="AR18">
        <f t="shared" si="19"/>
        <v>0.72983826429358267</v>
      </c>
      <c r="AS18">
        <f t="shared" si="23"/>
        <v>0.51550737729599516</v>
      </c>
      <c r="AT18">
        <f t="shared" si="24"/>
        <v>2.1012611879308754</v>
      </c>
    </row>
    <row r="19" spans="1:46" x14ac:dyDescent="0.3">
      <c r="A19">
        <v>2006</v>
      </c>
      <c r="B19" t="s">
        <v>44</v>
      </c>
      <c r="E19" s="7"/>
      <c r="F19" s="3"/>
      <c r="G19" s="3"/>
      <c r="H19" s="3"/>
      <c r="I19" s="6"/>
      <c r="J19" s="3">
        <v>3758545</v>
      </c>
      <c r="K19" s="3">
        <f t="shared" si="3"/>
        <v>46401.790123456791</v>
      </c>
      <c r="L19" s="3">
        <v>56000</v>
      </c>
      <c r="M19" s="7">
        <f t="shared" si="4"/>
        <v>0.82860339506172842</v>
      </c>
      <c r="N19" s="6">
        <v>88</v>
      </c>
      <c r="O19" s="6">
        <v>74</v>
      </c>
      <c r="P19" s="6">
        <f t="shared" si="5"/>
        <v>0.54320987654320985</v>
      </c>
      <c r="Q19" s="6">
        <f t="shared" si="6"/>
        <v>1.8139695945945946</v>
      </c>
      <c r="R19" s="3">
        <v>3406790</v>
      </c>
      <c r="S19" s="3">
        <f t="shared" si="7"/>
        <v>42059.135802469136</v>
      </c>
      <c r="T19" s="3">
        <v>45262</v>
      </c>
      <c r="U19" s="7">
        <f t="shared" si="8"/>
        <v>0.92923723658850987</v>
      </c>
      <c r="V19" s="2">
        <v>89</v>
      </c>
      <c r="W19" s="2">
        <v>73</v>
      </c>
      <c r="X19" s="2">
        <f t="shared" si="9"/>
        <v>0.54938271604938271</v>
      </c>
      <c r="Y19" s="6">
        <f t="shared" si="10"/>
        <v>2.0621429085936795</v>
      </c>
      <c r="Z19" s="1">
        <v>778415</v>
      </c>
      <c r="AA19" s="5">
        <f t="shared" si="11"/>
        <v>18985.731707317074</v>
      </c>
      <c r="AB19" s="5">
        <v>19079</v>
      </c>
      <c r="AC19" s="7">
        <f t="shared" si="12"/>
        <v>0.99511146848980947</v>
      </c>
      <c r="AD19" s="6">
        <v>42</v>
      </c>
      <c r="AE19" s="6">
        <v>40</v>
      </c>
      <c r="AF19" s="6">
        <f t="shared" si="13"/>
        <v>0.51219512195121952</v>
      </c>
      <c r="AG19" s="6">
        <f t="shared" si="14"/>
        <v>2.0399785104041097</v>
      </c>
      <c r="AH19" s="1">
        <v>755261</v>
      </c>
      <c r="AI19" s="5">
        <f t="shared" si="15"/>
        <v>18421</v>
      </c>
      <c r="AJ19" s="5">
        <v>19079</v>
      </c>
      <c r="AK19" s="7">
        <f t="shared" si="16"/>
        <v>0.96551181927773988</v>
      </c>
      <c r="AL19" s="2">
        <v>40</v>
      </c>
      <c r="AM19" s="2">
        <v>42</v>
      </c>
      <c r="AN19" s="2">
        <f t="shared" si="17"/>
        <v>0.48780487804878048</v>
      </c>
      <c r="AO19" s="6">
        <f t="shared" si="18"/>
        <v>1.8850468852565396</v>
      </c>
      <c r="AR19">
        <f t="shared" si="19"/>
        <v>0.74369278388355753</v>
      </c>
      <c r="AS19">
        <f t="shared" si="23"/>
        <v>0.52314814814814814</v>
      </c>
      <c r="AT19">
        <f t="shared" si="24"/>
        <v>1.9502844747122308</v>
      </c>
    </row>
    <row r="20" spans="1:46" x14ac:dyDescent="0.3">
      <c r="A20">
        <v>2005</v>
      </c>
      <c r="B20" t="s">
        <v>44</v>
      </c>
      <c r="E20" s="7"/>
      <c r="F20" s="3"/>
      <c r="G20" s="3"/>
      <c r="H20" s="3"/>
      <c r="I20" s="6"/>
      <c r="J20" s="3">
        <v>3603646</v>
      </c>
      <c r="K20" s="3">
        <f t="shared" si="3"/>
        <v>44489.456790123455</v>
      </c>
      <c r="L20" s="3">
        <v>56000</v>
      </c>
      <c r="M20" s="7">
        <f t="shared" si="4"/>
        <v>0.79445458553791881</v>
      </c>
      <c r="N20" s="6">
        <v>71</v>
      </c>
      <c r="O20" s="6">
        <v>91</v>
      </c>
      <c r="P20" s="6">
        <f t="shared" si="5"/>
        <v>0.43827160493827161</v>
      </c>
      <c r="Q20" s="6">
        <f t="shared" si="6"/>
        <v>1.4143037676609103</v>
      </c>
      <c r="R20" s="3">
        <v>3404686</v>
      </c>
      <c r="S20" s="3">
        <f t="shared" si="7"/>
        <v>42033.160493827163</v>
      </c>
      <c r="T20" s="3">
        <v>45050</v>
      </c>
      <c r="U20" s="7">
        <f t="shared" si="8"/>
        <v>0.93303352927474281</v>
      </c>
      <c r="V20" s="2">
        <v>95</v>
      </c>
      <c r="W20" s="2">
        <v>67</v>
      </c>
      <c r="X20" s="2">
        <f t="shared" si="9"/>
        <v>0.5864197530864198</v>
      </c>
      <c r="Y20" s="6">
        <f t="shared" si="10"/>
        <v>2.2559915185449007</v>
      </c>
      <c r="Z20" s="5">
        <v>774189</v>
      </c>
      <c r="AA20" s="5">
        <f t="shared" si="11"/>
        <v>18882.658536585364</v>
      </c>
      <c r="AB20" s="5">
        <v>19079</v>
      </c>
      <c r="AC20" s="7">
        <f t="shared" si="12"/>
        <v>0.98970902754784651</v>
      </c>
      <c r="AD20" s="6">
        <v>45</v>
      </c>
      <c r="AE20" s="6">
        <v>37</v>
      </c>
      <c r="AF20" s="6">
        <f t="shared" si="13"/>
        <v>0.54878048780487809</v>
      </c>
      <c r="AG20" s="6">
        <f t="shared" si="14"/>
        <v>2.1934091961871194</v>
      </c>
      <c r="AH20" s="5">
        <v>712409</v>
      </c>
      <c r="AI20" s="5">
        <f t="shared" si="15"/>
        <v>17375.829268292684</v>
      </c>
      <c r="AJ20" s="5">
        <v>19079</v>
      </c>
      <c r="AK20" s="7">
        <f t="shared" si="16"/>
        <v>0.91073060790883609</v>
      </c>
      <c r="AL20" s="2">
        <v>47</v>
      </c>
      <c r="AM20" s="2">
        <v>35</v>
      </c>
      <c r="AN20" s="2">
        <f t="shared" si="17"/>
        <v>0.57317073170731703</v>
      </c>
      <c r="AO20" s="6">
        <f t="shared" si="18"/>
        <v>2.1337117099578444</v>
      </c>
      <c r="AR20">
        <f t="shared" si="19"/>
        <v>0.72558555005386882</v>
      </c>
      <c r="AS20">
        <f t="shared" si="23"/>
        <v>0.53666064438422167</v>
      </c>
      <c r="AT20">
        <f t="shared" si="24"/>
        <v>1.9993540480876939</v>
      </c>
    </row>
    <row r="21" spans="1:46" x14ac:dyDescent="0.3">
      <c r="A21">
        <v>2004</v>
      </c>
      <c r="B21" t="s">
        <v>44</v>
      </c>
      <c r="E21" s="7"/>
      <c r="F21" s="3"/>
      <c r="G21" s="3"/>
      <c r="H21" s="3"/>
      <c r="I21" s="6"/>
      <c r="J21" s="3">
        <v>3488283</v>
      </c>
      <c r="K21" s="3">
        <f t="shared" si="3"/>
        <v>43065.222222222219</v>
      </c>
      <c r="L21" s="3">
        <v>56000</v>
      </c>
      <c r="M21" s="7">
        <f t="shared" si="4"/>
        <v>0.76902182539682529</v>
      </c>
      <c r="N21" s="6">
        <v>93</v>
      </c>
      <c r="O21" s="6">
        <v>69</v>
      </c>
      <c r="P21" s="6">
        <f t="shared" si="5"/>
        <v>0.57407407407407407</v>
      </c>
      <c r="Q21" s="6">
        <f t="shared" si="6"/>
        <v>1.8055295031055896</v>
      </c>
      <c r="R21" s="3">
        <v>3375677</v>
      </c>
      <c r="S21" s="3">
        <f t="shared" si="7"/>
        <v>41675.024691358027</v>
      </c>
      <c r="T21" s="3">
        <v>45050</v>
      </c>
      <c r="U21" s="7">
        <f t="shared" si="8"/>
        <v>0.92508378893136578</v>
      </c>
      <c r="V21" s="2">
        <v>92</v>
      </c>
      <c r="W21" s="2">
        <v>70</v>
      </c>
      <c r="X21" s="2">
        <f t="shared" si="9"/>
        <v>0.5679012345679012</v>
      </c>
      <c r="Y21" s="6">
        <f t="shared" si="10"/>
        <v>2.1409081972411608</v>
      </c>
      <c r="Z21" s="5">
        <v>770494</v>
      </c>
      <c r="AA21" s="5">
        <f t="shared" si="11"/>
        <v>18792.536585365855</v>
      </c>
      <c r="AB21" s="5">
        <v>19079</v>
      </c>
      <c r="AC21" s="7">
        <f t="shared" si="12"/>
        <v>0.9849854072732247</v>
      </c>
      <c r="AD21" s="6">
        <v>34</v>
      </c>
      <c r="AE21" s="6">
        <v>48</v>
      </c>
      <c r="AF21" s="6">
        <f t="shared" si="13"/>
        <v>0.41463414634146339</v>
      </c>
      <c r="AG21" s="6">
        <f t="shared" si="14"/>
        <v>1.6826834040917586</v>
      </c>
      <c r="AH21" s="5">
        <v>696181</v>
      </c>
      <c r="AI21" s="5">
        <f t="shared" si="15"/>
        <v>16980.024390243903</v>
      </c>
      <c r="AJ21" s="5">
        <v>19079</v>
      </c>
      <c r="AK21" s="7">
        <f t="shared" si="16"/>
        <v>0.8899850301506318</v>
      </c>
      <c r="AL21" s="2">
        <v>37</v>
      </c>
      <c r="AM21" s="2">
        <v>45</v>
      </c>
      <c r="AN21" s="2">
        <f t="shared" si="17"/>
        <v>0.45121951219512196</v>
      </c>
      <c r="AO21" s="6">
        <f t="shared" si="18"/>
        <v>1.6217504993855958</v>
      </c>
      <c r="AR21">
        <f t="shared" si="19"/>
        <v>0.71381521035040962</v>
      </c>
      <c r="AS21">
        <f t="shared" si="23"/>
        <v>0.50195724179464019</v>
      </c>
      <c r="AT21">
        <f t="shared" si="24"/>
        <v>1.8127179009560264</v>
      </c>
    </row>
    <row r="22" spans="1:46" x14ac:dyDescent="0.3">
      <c r="A22">
        <v>2003</v>
      </c>
      <c r="B22" t="s">
        <v>44</v>
      </c>
      <c r="E22" s="7"/>
      <c r="F22" s="3"/>
      <c r="G22" s="3"/>
      <c r="H22" s="3"/>
      <c r="I22" s="6"/>
      <c r="J22" s="3">
        <v>3138626</v>
      </c>
      <c r="K22" s="3">
        <f t="shared" si="3"/>
        <v>38748.469135802472</v>
      </c>
      <c r="L22" s="3">
        <v>56000</v>
      </c>
      <c r="M22" s="7">
        <f t="shared" si="4"/>
        <v>0.69193694885361556</v>
      </c>
      <c r="N22" s="6">
        <v>85</v>
      </c>
      <c r="O22" s="6">
        <v>77</v>
      </c>
      <c r="P22" s="6">
        <f t="shared" si="5"/>
        <v>0.52469135802469136</v>
      </c>
      <c r="Q22" s="6">
        <f t="shared" si="6"/>
        <v>1.4557634508348796</v>
      </c>
      <c r="R22" s="3">
        <v>3061094</v>
      </c>
      <c r="S22" s="3">
        <f t="shared" si="7"/>
        <v>37791.283950617282</v>
      </c>
      <c r="T22" s="3">
        <v>45050</v>
      </c>
      <c r="U22" s="7">
        <f t="shared" si="8"/>
        <v>0.83887422753867447</v>
      </c>
      <c r="V22" s="2">
        <v>77</v>
      </c>
      <c r="W22" s="2">
        <v>85</v>
      </c>
      <c r="X22" s="2">
        <f t="shared" si="9"/>
        <v>0.47530864197530864</v>
      </c>
      <c r="Y22" s="6">
        <f t="shared" si="10"/>
        <v>1.5987955866031209</v>
      </c>
      <c r="Z22" s="5">
        <v>777757</v>
      </c>
      <c r="AA22" s="5">
        <f t="shared" si="11"/>
        <v>18969.682926829268</v>
      </c>
      <c r="AB22" s="5">
        <v>19079</v>
      </c>
      <c r="AC22" s="7">
        <f t="shared" si="12"/>
        <v>0.99427029335024197</v>
      </c>
      <c r="AD22" s="6">
        <v>56</v>
      </c>
      <c r="AE22" s="6">
        <v>26</v>
      </c>
      <c r="AF22" s="6">
        <f t="shared" si="13"/>
        <v>0.68292682926829273</v>
      </c>
      <c r="AG22" s="6">
        <f t="shared" si="14"/>
        <v>3.135775540566148</v>
      </c>
      <c r="AH22" s="5">
        <v>665396</v>
      </c>
      <c r="AI22" s="5">
        <f t="shared" si="15"/>
        <v>16229.170731707318</v>
      </c>
      <c r="AJ22" s="5">
        <v>19079</v>
      </c>
      <c r="AK22" s="7">
        <f t="shared" si="16"/>
        <v>0.85063005040658934</v>
      </c>
      <c r="AL22" s="2">
        <v>28</v>
      </c>
      <c r="AM22" s="2">
        <v>54</v>
      </c>
      <c r="AN22" s="2">
        <f t="shared" si="17"/>
        <v>0.34146341463414637</v>
      </c>
      <c r="AO22" s="6">
        <f t="shared" si="18"/>
        <v>1.2916974839507469</v>
      </c>
      <c r="AR22">
        <f t="shared" si="19"/>
        <v>0.67514230402982423</v>
      </c>
      <c r="AS22">
        <f t="shared" si="23"/>
        <v>0.50609756097560976</v>
      </c>
      <c r="AT22">
        <f t="shared" si="24"/>
        <v>1.8705080154887239</v>
      </c>
    </row>
    <row r="23" spans="1:46" x14ac:dyDescent="0.3">
      <c r="A23">
        <v>2002</v>
      </c>
      <c r="B23" t="s">
        <v>44</v>
      </c>
      <c r="E23" s="7"/>
      <c r="F23" s="3"/>
      <c r="G23" s="3"/>
      <c r="H23" s="3"/>
      <c r="I23" s="6"/>
      <c r="J23" s="3">
        <v>3131255</v>
      </c>
      <c r="K23" s="3">
        <f t="shared" si="3"/>
        <v>38657.469135802472</v>
      </c>
      <c r="L23" s="3">
        <v>56000</v>
      </c>
      <c r="M23" s="7">
        <f t="shared" si="4"/>
        <v>0.69031194885361558</v>
      </c>
      <c r="N23" s="6">
        <v>92</v>
      </c>
      <c r="O23" s="6">
        <v>70</v>
      </c>
      <c r="P23" s="6">
        <f t="shared" si="5"/>
        <v>0.5679012345679012</v>
      </c>
      <c r="Q23" s="6">
        <f t="shared" si="6"/>
        <v>1.5975790816326529</v>
      </c>
      <c r="R23" s="3">
        <v>2305547</v>
      </c>
      <c r="S23" s="3">
        <f t="shared" si="7"/>
        <v>28463.543209876545</v>
      </c>
      <c r="T23" s="3">
        <v>45050</v>
      </c>
      <c r="U23" s="7">
        <f t="shared" si="8"/>
        <v>0.63182115893177682</v>
      </c>
      <c r="V23" s="2">
        <v>99</v>
      </c>
      <c r="W23" s="2">
        <v>63</v>
      </c>
      <c r="X23" s="2">
        <f t="shared" si="9"/>
        <v>0.61111111111111116</v>
      </c>
      <c r="Y23" s="6">
        <f t="shared" si="10"/>
        <v>1.6246829801102833</v>
      </c>
      <c r="Z23" s="5">
        <v>777888</v>
      </c>
      <c r="AA23" s="5">
        <f t="shared" si="11"/>
        <v>18972.878048780487</v>
      </c>
      <c r="AB23" s="5">
        <v>19079</v>
      </c>
      <c r="AC23" s="7">
        <f t="shared" si="12"/>
        <v>0.99443776134915285</v>
      </c>
      <c r="AD23" s="6">
        <v>50</v>
      </c>
      <c r="AE23" s="6">
        <v>32</v>
      </c>
      <c r="AF23" s="6">
        <f t="shared" si="13"/>
        <v>0.6097560975609756</v>
      </c>
      <c r="AG23" s="6">
        <f t="shared" si="14"/>
        <v>2.5482467634572044</v>
      </c>
      <c r="AH23" s="5">
        <v>706471</v>
      </c>
      <c r="AI23" s="5">
        <f t="shared" si="15"/>
        <v>17231</v>
      </c>
      <c r="AJ23" s="5">
        <v>19079</v>
      </c>
      <c r="AK23" s="7">
        <f t="shared" si="16"/>
        <v>0.90313957754599294</v>
      </c>
      <c r="AL23" s="2">
        <v>27</v>
      </c>
      <c r="AM23" s="2">
        <v>55</v>
      </c>
      <c r="AN23" s="2">
        <f t="shared" si="17"/>
        <v>0.32926829268292684</v>
      </c>
      <c r="AO23" s="6">
        <f t="shared" si="18"/>
        <v>1.3464990065231168</v>
      </c>
      <c r="AR23">
        <f t="shared" si="19"/>
        <v>0.64394208933610764</v>
      </c>
      <c r="AS23">
        <f t="shared" si="23"/>
        <v>0.52950918398072866</v>
      </c>
      <c r="AT23">
        <f t="shared" si="24"/>
        <v>1.7792519579308144</v>
      </c>
    </row>
    <row r="24" spans="1:46" x14ac:dyDescent="0.3">
      <c r="A24">
        <v>2001</v>
      </c>
      <c r="B24" t="s">
        <v>44</v>
      </c>
      <c r="E24" s="7"/>
      <c r="F24" s="3"/>
      <c r="G24" s="3"/>
      <c r="H24" s="3"/>
      <c r="I24" s="6"/>
      <c r="J24" s="3">
        <v>3017143</v>
      </c>
      <c r="K24" s="3">
        <f t="shared" si="3"/>
        <v>37248.679012345681</v>
      </c>
      <c r="L24" s="3">
        <v>56000</v>
      </c>
      <c r="M24" s="7">
        <f t="shared" si="4"/>
        <v>0.66515498236331572</v>
      </c>
      <c r="N24" s="6">
        <v>86</v>
      </c>
      <c r="O24" s="6">
        <v>76</v>
      </c>
      <c r="P24" s="6">
        <f t="shared" si="5"/>
        <v>0.53086419753086422</v>
      </c>
      <c r="Q24" s="6">
        <f t="shared" si="6"/>
        <v>1.4178303571428572</v>
      </c>
      <c r="R24" s="3">
        <v>2000919</v>
      </c>
      <c r="S24" s="3">
        <f t="shared" si="7"/>
        <v>24702.703703703704</v>
      </c>
      <c r="T24" s="3">
        <v>45050</v>
      </c>
      <c r="U24" s="7">
        <f t="shared" si="8"/>
        <v>0.54833970485468819</v>
      </c>
      <c r="V24" s="2">
        <v>75</v>
      </c>
      <c r="W24" s="2">
        <v>87</v>
      </c>
      <c r="X24" s="2">
        <f t="shared" si="9"/>
        <v>0.46296296296296297</v>
      </c>
      <c r="Y24" s="6">
        <f t="shared" si="10"/>
        <v>1.0210463469707989</v>
      </c>
      <c r="Z24" s="5">
        <v>778877</v>
      </c>
      <c r="AA24" s="5">
        <f t="shared" si="11"/>
        <v>18997</v>
      </c>
      <c r="AB24" s="5">
        <v>19079</v>
      </c>
      <c r="AC24" s="7">
        <f t="shared" si="12"/>
        <v>0.99570208082184597</v>
      </c>
      <c r="AD24" s="6">
        <v>58</v>
      </c>
      <c r="AE24" s="6">
        <v>24</v>
      </c>
      <c r="AF24" s="6">
        <f t="shared" si="13"/>
        <v>0.70731707317073167</v>
      </c>
      <c r="AG24" s="6">
        <f t="shared" si="14"/>
        <v>3.4019821094746399</v>
      </c>
      <c r="AH24" s="5">
        <v>740185</v>
      </c>
      <c r="AI24" s="5">
        <f t="shared" si="15"/>
        <v>18053.292682926829</v>
      </c>
      <c r="AJ24" s="5">
        <v>19079</v>
      </c>
      <c r="AK24" s="7">
        <f t="shared" si="16"/>
        <v>0.94623893720461394</v>
      </c>
      <c r="AL24" s="2">
        <v>39</v>
      </c>
      <c r="AM24" s="2">
        <v>43</v>
      </c>
      <c r="AN24" s="2">
        <f t="shared" si="17"/>
        <v>0.47560975609756095</v>
      </c>
      <c r="AO24" s="6">
        <f t="shared" si="18"/>
        <v>1.8044556476925195</v>
      </c>
      <c r="AR24">
        <f t="shared" si="19"/>
        <v>0.63108714104889274</v>
      </c>
      <c r="AS24">
        <f t="shared" si="23"/>
        <v>0.54418849744052999</v>
      </c>
      <c r="AT24">
        <f t="shared" si="24"/>
        <v>1.9113286153202038</v>
      </c>
    </row>
    <row r="25" spans="1:46" x14ac:dyDescent="0.3">
      <c r="A25">
        <v>2000</v>
      </c>
      <c r="B25" t="s">
        <v>44</v>
      </c>
      <c r="E25" s="7"/>
      <c r="I25" s="6"/>
      <c r="J25" s="3">
        <v>2880242</v>
      </c>
      <c r="K25" s="3">
        <f t="shared" si="3"/>
        <v>35558.543209876545</v>
      </c>
      <c r="L25" s="3">
        <v>56000</v>
      </c>
      <c r="M25" s="7">
        <f t="shared" si="4"/>
        <v>0.63497398589065257</v>
      </c>
      <c r="N25" s="6">
        <v>86</v>
      </c>
      <c r="O25" s="6">
        <v>76</v>
      </c>
      <c r="P25" s="6">
        <f t="shared" si="5"/>
        <v>0.53086419753086422</v>
      </c>
      <c r="Q25" s="6">
        <f t="shared" si="6"/>
        <v>1.353497180451128</v>
      </c>
      <c r="R25" s="3">
        <v>2066982</v>
      </c>
      <c r="S25" s="3">
        <f t="shared" si="7"/>
        <v>25518.296296296296</v>
      </c>
      <c r="T25" s="3">
        <v>45050</v>
      </c>
      <c r="U25" s="7">
        <f t="shared" si="8"/>
        <v>0.56644386895219301</v>
      </c>
      <c r="V25" s="2">
        <v>82</v>
      </c>
      <c r="W25" s="2">
        <v>80</v>
      </c>
      <c r="X25" s="2">
        <f t="shared" si="9"/>
        <v>0.50617283950617287</v>
      </c>
      <c r="Y25" s="6">
        <f t="shared" si="10"/>
        <v>1.1470488346281908</v>
      </c>
      <c r="Z25" s="5">
        <v>776336</v>
      </c>
      <c r="AA25" s="5">
        <f t="shared" si="11"/>
        <v>18935.024390243903</v>
      </c>
      <c r="AB25" s="5">
        <v>19079</v>
      </c>
      <c r="AC25" s="7">
        <f t="shared" si="12"/>
        <v>0.99245371299564455</v>
      </c>
      <c r="AD25" s="6">
        <v>56</v>
      </c>
      <c r="AE25" s="6">
        <v>26</v>
      </c>
      <c r="AF25" s="6">
        <f t="shared" si="13"/>
        <v>0.68292682926829273</v>
      </c>
      <c r="AG25" s="6">
        <f t="shared" si="14"/>
        <v>3.1300463256016484</v>
      </c>
      <c r="AH25" s="5">
        <v>599448</v>
      </c>
      <c r="AI25" s="5">
        <f t="shared" si="15"/>
        <v>14620.682926829268</v>
      </c>
      <c r="AJ25" s="5">
        <v>19079</v>
      </c>
      <c r="AK25" s="7">
        <f t="shared" si="16"/>
        <v>0.76632333596253832</v>
      </c>
      <c r="AL25" s="2">
        <v>31</v>
      </c>
      <c r="AM25" s="2">
        <v>51</v>
      </c>
      <c r="AN25" s="2">
        <f>AL25/(AM25+AL25)</f>
        <v>0.37804878048780488</v>
      </c>
      <c r="AO25" s="6">
        <f t="shared" si="18"/>
        <v>1.2321277166456499</v>
      </c>
      <c r="AR25">
        <f t="shared" si="19"/>
        <v>0.59203898076020578</v>
      </c>
      <c r="AS25">
        <f t="shared" si="23"/>
        <v>0.5245031616982837</v>
      </c>
      <c r="AT25">
        <f t="shared" si="24"/>
        <v>1.7156800143316542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FFE-18E5-4207-A5E9-588386872640}">
  <dimension ref="A1:AG25"/>
  <sheetViews>
    <sheetView topLeftCell="W1" workbookViewId="0">
      <selection activeCell="AG2" sqref="AG2"/>
    </sheetView>
  </sheetViews>
  <sheetFormatPr defaultRowHeight="14.4" x14ac:dyDescent="0.3"/>
  <cols>
    <col min="2" max="2" width="21.6640625" bestFit="1" customWidth="1"/>
    <col min="3" max="3" width="24.88671875" bestFit="1" customWidth="1"/>
    <col min="4" max="4" width="26.5546875" bestFit="1" customWidth="1"/>
    <col min="5" max="5" width="26.5546875" customWidth="1"/>
    <col min="6" max="6" width="16.33203125" bestFit="1" customWidth="1"/>
    <col min="7" max="7" width="18" bestFit="1" customWidth="1"/>
    <col min="8" max="9" width="18" customWidth="1"/>
    <col min="10" max="10" width="18.44140625" bestFit="1" customWidth="1"/>
    <col min="11" max="11" width="21.6640625" bestFit="1" customWidth="1"/>
    <col min="12" max="12" width="23.33203125" bestFit="1" customWidth="1"/>
    <col min="13" max="13" width="23.33203125" customWidth="1"/>
    <col min="14" max="14" width="13.109375" bestFit="1" customWidth="1"/>
    <col min="15" max="15" width="14.6640625" bestFit="1" customWidth="1"/>
    <col min="16" max="17" width="14.6640625" customWidth="1"/>
    <col min="18" max="18" width="17.33203125" bestFit="1" customWidth="1"/>
    <col min="19" max="19" width="18.109375" bestFit="1" customWidth="1"/>
    <col min="20" max="20" width="20.109375" bestFit="1" customWidth="1"/>
    <col min="21" max="21" width="20.109375" customWidth="1"/>
    <col min="22" max="22" width="11.6640625" bestFit="1" customWidth="1"/>
    <col min="23" max="23" width="13.44140625" bestFit="1" customWidth="1"/>
    <col min="24" max="24" width="13.44140625" customWidth="1"/>
    <col min="25" max="25" width="11.33203125" bestFit="1" customWidth="1"/>
    <col min="27" max="27" width="23.44140625" bestFit="1" customWidth="1"/>
    <col min="28" max="28" width="17.6640625" bestFit="1" customWidth="1"/>
    <col min="31" max="31" width="12" bestFit="1" customWidth="1"/>
    <col min="32" max="32" width="17.33203125" bestFit="1" customWidth="1"/>
    <col min="33" max="33" width="21.6640625" bestFit="1" customWidth="1"/>
  </cols>
  <sheetData>
    <row r="1" spans="1:33" x14ac:dyDescent="0.3">
      <c r="A1" t="s">
        <v>98</v>
      </c>
      <c r="B1" t="s">
        <v>499</v>
      </c>
      <c r="C1" t="s">
        <v>348</v>
      </c>
      <c r="D1" t="s">
        <v>288</v>
      </c>
      <c r="E1" t="s">
        <v>590</v>
      </c>
      <c r="F1" t="s">
        <v>127</v>
      </c>
      <c r="G1" t="s">
        <v>128</v>
      </c>
      <c r="H1" t="s">
        <v>234</v>
      </c>
      <c r="I1" t="s">
        <v>457</v>
      </c>
      <c r="J1" t="s">
        <v>500</v>
      </c>
      <c r="K1" t="s">
        <v>349</v>
      </c>
      <c r="L1" t="s">
        <v>289</v>
      </c>
      <c r="M1" t="s">
        <v>590</v>
      </c>
      <c r="N1" t="s">
        <v>129</v>
      </c>
      <c r="O1" t="s">
        <v>130</v>
      </c>
      <c r="P1" t="s">
        <v>235</v>
      </c>
      <c r="Q1" t="s">
        <v>458</v>
      </c>
      <c r="R1" t="s">
        <v>501</v>
      </c>
      <c r="S1" t="s">
        <v>350</v>
      </c>
      <c r="T1" t="s">
        <v>290</v>
      </c>
      <c r="U1" t="s">
        <v>590</v>
      </c>
      <c r="V1" t="s">
        <v>131</v>
      </c>
      <c r="W1" t="s">
        <v>132</v>
      </c>
      <c r="X1" t="s">
        <v>236</v>
      </c>
      <c r="Y1" t="s">
        <v>459</v>
      </c>
      <c r="AA1" t="s">
        <v>592</v>
      </c>
      <c r="AB1" t="s">
        <v>473</v>
      </c>
      <c r="AC1" t="s">
        <v>460</v>
      </c>
      <c r="AE1" t="s">
        <v>502</v>
      </c>
      <c r="AF1" t="s">
        <v>589</v>
      </c>
      <c r="AG1" t="s">
        <v>593</v>
      </c>
    </row>
    <row r="2" spans="1:33" x14ac:dyDescent="0.3">
      <c r="A2">
        <v>2023</v>
      </c>
      <c r="B2" s="3">
        <v>511606</v>
      </c>
      <c r="C2" s="3">
        <f>B2/8</f>
        <v>63950.75</v>
      </c>
      <c r="D2" s="3">
        <v>67617</v>
      </c>
      <c r="E2" s="7">
        <f>C2/D2</f>
        <v>0.94577916796071992</v>
      </c>
      <c r="F2" s="6">
        <v>4</v>
      </c>
      <c r="G2" s="6">
        <v>13</v>
      </c>
      <c r="H2" s="6">
        <f>F2/(G2+F2)</f>
        <v>0.23529411764705882</v>
      </c>
      <c r="I2" s="6">
        <f>((C2/D2)*(1/(1-H2)))</f>
        <v>1.2367881427178646</v>
      </c>
      <c r="J2" s="3">
        <v>1865832</v>
      </c>
      <c r="K2" s="3">
        <f>J2/81</f>
        <v>23034.962962962964</v>
      </c>
      <c r="L2" s="3">
        <v>41922</v>
      </c>
      <c r="M2" s="7">
        <f>K2/L2</f>
        <v>0.54947194701977398</v>
      </c>
      <c r="N2" s="6">
        <v>71</v>
      </c>
      <c r="O2" s="6">
        <v>91</v>
      </c>
      <c r="P2" s="6">
        <f>N2/(O2+N2)</f>
        <v>0.43827160493827161</v>
      </c>
      <c r="Q2" s="6">
        <f>((K2/L2)*(1/(1-P2)))</f>
        <v>0.97818082876047674</v>
      </c>
      <c r="R2" s="5">
        <v>692851</v>
      </c>
      <c r="S2" s="5">
        <f>R2/41</f>
        <v>16898.804878048781</v>
      </c>
      <c r="T2" s="5">
        <v>20356</v>
      </c>
      <c r="U2" s="7">
        <f>S2/T2</f>
        <v>0.83016333651251628</v>
      </c>
      <c r="V2" s="6">
        <v>15</v>
      </c>
      <c r="W2" s="6">
        <v>67</v>
      </c>
      <c r="X2" s="6">
        <f>V2/(W2+V2)</f>
        <v>0.18292682926829268</v>
      </c>
      <c r="Y2" s="6">
        <f>((S2/T2)*(1/(1-X2)))</f>
        <v>1.0160207999108408</v>
      </c>
      <c r="AA2">
        <f>(U2+M2+E2)/3</f>
        <v>0.7751381504976701</v>
      </c>
      <c r="AB2">
        <f>(X2+P2+H2)/3</f>
        <v>0.28549751728454104</v>
      </c>
      <c r="AC2">
        <f>(Y2+Q2+I2)/3</f>
        <v>1.0769965904630607</v>
      </c>
      <c r="AE2">
        <f>SUM(AC2:AC25)/21</f>
        <v>1.6105319273693606</v>
      </c>
      <c r="AF2">
        <f>SUM(AB2:AB25)/22</f>
        <v>0.47062595123351314</v>
      </c>
      <c r="AG2">
        <f>SUM(AA2:AA25)/22</f>
        <v>0.83350607097757601</v>
      </c>
    </row>
    <row r="3" spans="1:33" x14ac:dyDescent="0.3">
      <c r="A3">
        <v>2022</v>
      </c>
      <c r="B3" s="3">
        <v>522954</v>
      </c>
      <c r="C3" s="3">
        <f>B3/9</f>
        <v>58106</v>
      </c>
      <c r="D3" s="3">
        <v>67617</v>
      </c>
      <c r="E3" s="7">
        <f t="shared" ref="E3:E25" si="0">C3/D3</f>
        <v>0.85934010677788131</v>
      </c>
      <c r="F3" s="6">
        <v>8</v>
      </c>
      <c r="G3" s="6">
        <v>8</v>
      </c>
      <c r="H3" s="6">
        <f t="shared" ref="H3:H25" si="1">F3/(G3+F3)</f>
        <v>0.5</v>
      </c>
      <c r="I3" s="6">
        <f t="shared" ref="I3:I25" si="2">((C3/D3)*(1/(1-H3)))</f>
        <v>1.7186802135557626</v>
      </c>
      <c r="J3" s="3">
        <v>2026401</v>
      </c>
      <c r="K3" s="3">
        <f t="shared" ref="K3:K20" si="3">J3/81</f>
        <v>25017.296296296296</v>
      </c>
      <c r="L3" s="3">
        <v>41922</v>
      </c>
      <c r="M3" s="7">
        <f t="shared" ref="M3:M20" si="4">K3/L3</f>
        <v>0.59675817700244016</v>
      </c>
      <c r="N3" s="6">
        <v>55</v>
      </c>
      <c r="O3" s="6">
        <v>107</v>
      </c>
      <c r="P3" s="6">
        <f t="shared" ref="P3:P20" si="5">N3/(O3+N3)</f>
        <v>0.33950617283950618</v>
      </c>
      <c r="Q3" s="6">
        <f t="shared" ref="Q3:Q20" si="6">((K3/L3)*(1/(1-P3)))</f>
        <v>0.90350303434014301</v>
      </c>
      <c r="R3" s="5">
        <v>710481</v>
      </c>
      <c r="S3" s="5">
        <f t="shared" ref="S3:S25" si="7">R3/41</f>
        <v>17328.804878048781</v>
      </c>
      <c r="T3" s="5">
        <v>20356</v>
      </c>
      <c r="U3" s="7">
        <f t="shared" ref="U3:U25" si="8">S3/T3</f>
        <v>0.85128732943843488</v>
      </c>
      <c r="V3" s="6">
        <v>35</v>
      </c>
      <c r="W3" s="6">
        <v>47</v>
      </c>
      <c r="X3" s="6">
        <f t="shared" ref="X3:X25" si="9">V3/(W3+V3)</f>
        <v>0.42682926829268292</v>
      </c>
      <c r="Y3" s="6">
        <f t="shared" ref="Y3:Y25" si="10">((S3/T3)*(1/(1-X3)))</f>
        <v>1.4852247024245033</v>
      </c>
      <c r="AA3">
        <f t="shared" ref="AA3:AA20" si="11">(U3+M3+E3)/3</f>
        <v>0.76912853773958545</v>
      </c>
      <c r="AB3">
        <f t="shared" ref="AB3:AB20" si="12">(X3+P3+H3)/3</f>
        <v>0.42211181371072976</v>
      </c>
      <c r="AC3">
        <f t="shared" ref="AC3:AC20" si="13">(Y3+Q3+I3)/3</f>
        <v>1.3691359834401364</v>
      </c>
    </row>
    <row r="4" spans="1:33" x14ac:dyDescent="0.3">
      <c r="A4">
        <v>2021</v>
      </c>
      <c r="B4" s="3">
        <v>422009</v>
      </c>
      <c r="C4" s="3">
        <f>B4/8</f>
        <v>52751.125</v>
      </c>
      <c r="D4" s="3">
        <v>67617</v>
      </c>
      <c r="E4" s="7">
        <f t="shared" si="0"/>
        <v>0.78014589526302558</v>
      </c>
      <c r="F4" s="6">
        <v>7</v>
      </c>
      <c r="G4" s="6">
        <v>10</v>
      </c>
      <c r="H4" s="6">
        <f t="shared" si="1"/>
        <v>0.41176470588235292</v>
      </c>
      <c r="I4" s="6">
        <f t="shared" si="2"/>
        <v>1.3262480219471435</v>
      </c>
      <c r="J4" s="3">
        <v>1465543</v>
      </c>
      <c r="K4" s="3">
        <f t="shared" si="3"/>
        <v>18093.123456790123</v>
      </c>
      <c r="L4" s="3">
        <v>41922</v>
      </c>
      <c r="M4" s="7">
        <f t="shared" si="4"/>
        <v>0.43159017835003394</v>
      </c>
      <c r="N4" s="6">
        <v>65</v>
      </c>
      <c r="O4" s="6">
        <v>97</v>
      </c>
      <c r="P4" s="6">
        <f t="shared" si="5"/>
        <v>0.40123456790123457</v>
      </c>
      <c r="Q4" s="6">
        <f t="shared" si="6"/>
        <v>0.72080009167737624</v>
      </c>
      <c r="R4" s="5">
        <v>637215</v>
      </c>
      <c r="S4" s="5">
        <f t="shared" si="7"/>
        <v>15541.829268292682</v>
      </c>
      <c r="T4" s="5">
        <v>20356</v>
      </c>
      <c r="U4" s="7">
        <f t="shared" si="8"/>
        <v>0.7635011430680233</v>
      </c>
      <c r="V4" s="6">
        <v>35</v>
      </c>
      <c r="W4" s="6">
        <v>47</v>
      </c>
      <c r="X4" s="6">
        <f t="shared" si="9"/>
        <v>0.42682926829268292</v>
      </c>
      <c r="Y4" s="6">
        <f t="shared" si="10"/>
        <v>1.3320658240761256</v>
      </c>
      <c r="AA4">
        <f t="shared" si="11"/>
        <v>0.65841240556036096</v>
      </c>
      <c r="AB4">
        <f t="shared" si="12"/>
        <v>0.4132761806920901</v>
      </c>
      <c r="AC4">
        <f t="shared" si="13"/>
        <v>1.1263713125668817</v>
      </c>
    </row>
    <row r="5" spans="1:33" x14ac:dyDescent="0.3">
      <c r="A5">
        <v>2020</v>
      </c>
      <c r="B5" t="s">
        <v>44</v>
      </c>
      <c r="C5" t="s">
        <v>44</v>
      </c>
      <c r="D5" s="3">
        <v>67617</v>
      </c>
      <c r="E5" s="7" t="s">
        <v>44</v>
      </c>
      <c r="F5" s="6">
        <v>7</v>
      </c>
      <c r="G5" s="6">
        <v>9</v>
      </c>
      <c r="H5" s="6">
        <f t="shared" si="1"/>
        <v>0.4375</v>
      </c>
      <c r="I5" s="6" t="s">
        <v>44</v>
      </c>
      <c r="J5" s="2" t="s">
        <v>44</v>
      </c>
      <c r="K5" s="3" t="s">
        <v>44</v>
      </c>
      <c r="L5" s="3">
        <v>41922</v>
      </c>
      <c r="M5" s="7" t="s">
        <v>44</v>
      </c>
      <c r="N5" s="6">
        <v>26</v>
      </c>
      <c r="O5" s="6">
        <v>34</v>
      </c>
      <c r="P5" s="6">
        <f t="shared" si="5"/>
        <v>0.43333333333333335</v>
      </c>
      <c r="Q5" s="6" t="s">
        <v>44</v>
      </c>
      <c r="R5" t="s">
        <v>44</v>
      </c>
      <c r="S5" s="5" t="s">
        <v>44</v>
      </c>
      <c r="T5" s="5">
        <v>20356</v>
      </c>
      <c r="U5" s="7" t="s">
        <v>44</v>
      </c>
      <c r="V5" s="6">
        <v>34</v>
      </c>
      <c r="W5" s="6">
        <v>38</v>
      </c>
      <c r="X5" s="6">
        <f t="shared" si="9"/>
        <v>0.47222222222222221</v>
      </c>
      <c r="Y5" s="6" t="s">
        <v>44</v>
      </c>
      <c r="AA5" t="s">
        <v>44</v>
      </c>
      <c r="AB5">
        <f t="shared" si="12"/>
        <v>0.44768518518518513</v>
      </c>
      <c r="AC5" t="s">
        <v>44</v>
      </c>
    </row>
    <row r="6" spans="1:33" x14ac:dyDescent="0.3">
      <c r="A6">
        <v>2019</v>
      </c>
      <c r="B6" s="3">
        <v>523906</v>
      </c>
      <c r="C6" s="3">
        <f>B6/8</f>
        <v>65488.25</v>
      </c>
      <c r="D6" s="3">
        <v>67617</v>
      </c>
      <c r="E6" s="7">
        <f t="shared" si="0"/>
        <v>0.96851753257316942</v>
      </c>
      <c r="F6" s="6">
        <v>3</v>
      </c>
      <c r="G6" s="6">
        <v>13</v>
      </c>
      <c r="H6" s="6">
        <f t="shared" si="1"/>
        <v>0.1875</v>
      </c>
      <c r="I6" s="6">
        <f t="shared" si="2"/>
        <v>1.1920215785515933</v>
      </c>
      <c r="J6" s="3">
        <v>2259781</v>
      </c>
      <c r="K6" s="3">
        <f t="shared" si="3"/>
        <v>27898.530864197532</v>
      </c>
      <c r="L6" s="3">
        <v>41922</v>
      </c>
      <c r="M6" s="7">
        <f t="shared" si="4"/>
        <v>0.66548663861928181</v>
      </c>
      <c r="N6" s="6">
        <v>93</v>
      </c>
      <c r="O6" s="6">
        <v>69</v>
      </c>
      <c r="P6" s="6">
        <f t="shared" si="5"/>
        <v>0.57407407407407407</v>
      </c>
      <c r="Q6" s="6">
        <f t="shared" si="6"/>
        <v>1.5624468906713571</v>
      </c>
      <c r="R6" t="s">
        <v>44</v>
      </c>
      <c r="S6" s="5" t="s">
        <v>44</v>
      </c>
      <c r="T6" s="5">
        <v>20356</v>
      </c>
      <c r="U6" s="7" t="s">
        <v>44</v>
      </c>
      <c r="V6" s="6">
        <v>25</v>
      </c>
      <c r="W6" s="6">
        <v>47</v>
      </c>
      <c r="X6" s="6">
        <f t="shared" si="9"/>
        <v>0.34722222222222221</v>
      </c>
      <c r="Y6" s="6" t="s">
        <v>44</v>
      </c>
      <c r="AA6" t="s">
        <v>44</v>
      </c>
      <c r="AB6">
        <f t="shared" si="12"/>
        <v>0.36959876543209874</v>
      </c>
      <c r="AC6" t="s">
        <v>44</v>
      </c>
    </row>
    <row r="7" spans="1:33" x14ac:dyDescent="0.3">
      <c r="A7">
        <v>2018</v>
      </c>
      <c r="B7" s="3">
        <v>488227</v>
      </c>
      <c r="C7" s="3">
        <f t="shared" ref="C7:C25" si="14">B7/8</f>
        <v>61028.375</v>
      </c>
      <c r="D7" s="3">
        <v>67617</v>
      </c>
      <c r="E7" s="7">
        <f t="shared" si="0"/>
        <v>0.90255963736930067</v>
      </c>
      <c r="F7" s="6">
        <v>7</v>
      </c>
      <c r="G7" s="6">
        <v>9</v>
      </c>
      <c r="H7" s="6">
        <f t="shared" si="1"/>
        <v>0.4375</v>
      </c>
      <c r="I7" s="6">
        <f t="shared" si="2"/>
        <v>1.6045504664343122</v>
      </c>
      <c r="J7" s="3">
        <v>2529604</v>
      </c>
      <c r="K7" s="3">
        <f t="shared" si="3"/>
        <v>31229.679012345678</v>
      </c>
      <c r="L7" s="3">
        <v>41418</v>
      </c>
      <c r="M7" s="7">
        <f t="shared" si="4"/>
        <v>0.75401224135268907</v>
      </c>
      <c r="N7" s="6">
        <v>82</v>
      </c>
      <c r="O7" s="6">
        <v>80</v>
      </c>
      <c r="P7" s="6">
        <f t="shared" si="5"/>
        <v>0.50617283950617287</v>
      </c>
      <c r="Q7" s="6">
        <f t="shared" si="6"/>
        <v>1.5268747887391954</v>
      </c>
      <c r="R7" s="5">
        <v>716996</v>
      </c>
      <c r="S7" s="5">
        <f t="shared" si="7"/>
        <v>17487.707317073171</v>
      </c>
      <c r="T7" s="5">
        <v>20356</v>
      </c>
      <c r="U7" s="7">
        <f t="shared" si="8"/>
        <v>0.85909350152648711</v>
      </c>
      <c r="V7" s="6">
        <v>32</v>
      </c>
      <c r="W7" s="6">
        <v>50</v>
      </c>
      <c r="X7" s="6">
        <f t="shared" si="9"/>
        <v>0.3902439024390244</v>
      </c>
      <c r="Y7" s="6">
        <f t="shared" si="10"/>
        <v>1.408913342503439</v>
      </c>
      <c r="AA7">
        <f t="shared" si="11"/>
        <v>0.83855512674949229</v>
      </c>
      <c r="AB7">
        <f t="shared" si="12"/>
        <v>0.44463891398173239</v>
      </c>
      <c r="AC7">
        <f t="shared" si="13"/>
        <v>1.5134461992256487</v>
      </c>
    </row>
    <row r="8" spans="1:33" x14ac:dyDescent="0.3">
      <c r="A8">
        <v>2017</v>
      </c>
      <c r="B8" s="3">
        <v>601405</v>
      </c>
      <c r="C8" s="3">
        <f t="shared" si="14"/>
        <v>75175.625</v>
      </c>
      <c r="D8" s="3">
        <v>79000</v>
      </c>
      <c r="E8" s="7">
        <f t="shared" si="0"/>
        <v>0.9515901898734177</v>
      </c>
      <c r="F8" s="6">
        <v>7</v>
      </c>
      <c r="G8" s="6">
        <v>9</v>
      </c>
      <c r="H8" s="6">
        <f t="shared" si="1"/>
        <v>0.4375</v>
      </c>
      <c r="I8" s="6">
        <f t="shared" si="2"/>
        <v>1.6917158931082981</v>
      </c>
      <c r="J8" s="3">
        <v>2524980</v>
      </c>
      <c r="K8" s="3">
        <f t="shared" si="3"/>
        <v>31172.592592592591</v>
      </c>
      <c r="L8" s="3">
        <v>41418</v>
      </c>
      <c r="M8" s="7">
        <f t="shared" si="4"/>
        <v>0.75263394158560504</v>
      </c>
      <c r="N8" s="6">
        <v>97</v>
      </c>
      <c r="O8" s="6">
        <v>65</v>
      </c>
      <c r="P8" s="6">
        <f t="shared" si="5"/>
        <v>0.59876543209876543</v>
      </c>
      <c r="Q8" s="6">
        <f t="shared" si="6"/>
        <v>1.8757953621056618</v>
      </c>
      <c r="R8" s="5">
        <v>718946</v>
      </c>
      <c r="S8" s="5">
        <f t="shared" si="7"/>
        <v>17535.268292682926</v>
      </c>
      <c r="T8" s="5">
        <v>20356</v>
      </c>
      <c r="U8" s="7">
        <f t="shared" si="8"/>
        <v>0.86142996132260397</v>
      </c>
      <c r="V8" s="6">
        <v>43</v>
      </c>
      <c r="W8" s="6">
        <v>39</v>
      </c>
      <c r="X8" s="6">
        <f t="shared" si="9"/>
        <v>0.52439024390243905</v>
      </c>
      <c r="Y8" s="6">
        <f t="shared" si="10"/>
        <v>1.8112117135500905</v>
      </c>
      <c r="AA8">
        <f t="shared" si="11"/>
        <v>0.85521803092720894</v>
      </c>
      <c r="AB8">
        <f t="shared" si="12"/>
        <v>0.52021855866706812</v>
      </c>
      <c r="AC8">
        <f t="shared" si="13"/>
        <v>1.7929076562546833</v>
      </c>
    </row>
    <row r="9" spans="1:33" x14ac:dyDescent="0.3">
      <c r="A9">
        <v>2016</v>
      </c>
      <c r="B9" s="3">
        <v>626432</v>
      </c>
      <c r="C9" s="3">
        <f t="shared" si="14"/>
        <v>78304</v>
      </c>
      <c r="D9" s="3">
        <v>79000</v>
      </c>
      <c r="E9" s="7">
        <f t="shared" si="0"/>
        <v>0.99118987341772147</v>
      </c>
      <c r="F9" s="6">
        <v>8</v>
      </c>
      <c r="G9" s="6">
        <v>7</v>
      </c>
      <c r="H9" s="6">
        <f t="shared" si="1"/>
        <v>0.53333333333333333</v>
      </c>
      <c r="I9" s="6">
        <f t="shared" si="2"/>
        <v>2.1239783001808314</v>
      </c>
      <c r="J9" s="3">
        <v>2481938</v>
      </c>
      <c r="K9" s="3">
        <f t="shared" si="3"/>
        <v>30641.209876543209</v>
      </c>
      <c r="L9" s="3">
        <v>41313</v>
      </c>
      <c r="M9" s="7">
        <f t="shared" si="4"/>
        <v>0.74168445468843247</v>
      </c>
      <c r="N9" s="6">
        <v>95</v>
      </c>
      <c r="O9" s="6">
        <v>67</v>
      </c>
      <c r="P9" s="6">
        <f t="shared" si="5"/>
        <v>0.5864197530864198</v>
      </c>
      <c r="Q9" s="6">
        <f t="shared" si="6"/>
        <v>1.7933265919332251</v>
      </c>
      <c r="R9" s="5">
        <v>697107</v>
      </c>
      <c r="S9" s="5">
        <f t="shared" si="7"/>
        <v>17002.609756097561</v>
      </c>
      <c r="T9" s="5">
        <v>20356</v>
      </c>
      <c r="U9" s="7">
        <f t="shared" si="8"/>
        <v>0.8352628097906053</v>
      </c>
      <c r="V9" s="6">
        <v>49</v>
      </c>
      <c r="W9" s="6">
        <v>33</v>
      </c>
      <c r="X9" s="6">
        <f t="shared" si="9"/>
        <v>0.59756097560975607</v>
      </c>
      <c r="Y9" s="6">
        <f t="shared" si="10"/>
        <v>2.0755015273584738</v>
      </c>
      <c r="AA9">
        <f t="shared" si="11"/>
        <v>0.85604571263225315</v>
      </c>
      <c r="AB9">
        <f t="shared" si="12"/>
        <v>0.57243802067650307</v>
      </c>
      <c r="AC9">
        <f t="shared" si="13"/>
        <v>1.9976021398241768</v>
      </c>
    </row>
    <row r="10" spans="1:33" x14ac:dyDescent="0.3">
      <c r="A10">
        <v>2015</v>
      </c>
      <c r="B10" s="3">
        <v>609672</v>
      </c>
      <c r="C10" s="3">
        <f t="shared" si="14"/>
        <v>76209</v>
      </c>
      <c r="D10" s="3">
        <v>79000</v>
      </c>
      <c r="E10" s="7">
        <f t="shared" si="0"/>
        <v>0.96467088607594942</v>
      </c>
      <c r="F10" s="6">
        <v>9</v>
      </c>
      <c r="G10" s="6">
        <v>7</v>
      </c>
      <c r="H10" s="6">
        <f t="shared" si="1"/>
        <v>0.5625</v>
      </c>
      <c r="I10" s="6">
        <f t="shared" si="2"/>
        <v>2.2049620253164557</v>
      </c>
      <c r="J10" s="3">
        <v>2619843</v>
      </c>
      <c r="K10" s="3">
        <f t="shared" si="3"/>
        <v>32343.740740740741</v>
      </c>
      <c r="L10" s="3">
        <v>41222</v>
      </c>
      <c r="M10" s="7">
        <f t="shared" si="4"/>
        <v>0.78462327739412796</v>
      </c>
      <c r="N10" s="6">
        <v>83</v>
      </c>
      <c r="O10" s="6">
        <v>79</v>
      </c>
      <c r="P10" s="6">
        <f t="shared" si="5"/>
        <v>0.51234567901234573</v>
      </c>
      <c r="Q10" s="6">
        <f t="shared" si="6"/>
        <v>1.6089743156689715</v>
      </c>
      <c r="R10" s="5">
        <v>725426</v>
      </c>
      <c r="S10" s="5">
        <f t="shared" si="7"/>
        <v>17693.317073170732</v>
      </c>
      <c r="T10" s="5">
        <v>20356</v>
      </c>
      <c r="U10" s="7">
        <f t="shared" si="8"/>
        <v>0.86919419695277722</v>
      </c>
      <c r="V10" s="6">
        <v>41</v>
      </c>
      <c r="W10" s="6">
        <v>41</v>
      </c>
      <c r="X10" s="6">
        <f t="shared" si="9"/>
        <v>0.5</v>
      </c>
      <c r="Y10" s="6">
        <f t="shared" si="10"/>
        <v>1.7383883939055544</v>
      </c>
      <c r="AA10">
        <f t="shared" si="11"/>
        <v>0.87282945347428476</v>
      </c>
      <c r="AB10">
        <f t="shared" si="12"/>
        <v>0.52494855967078191</v>
      </c>
      <c r="AC10">
        <f t="shared" si="13"/>
        <v>1.8507749116303271</v>
      </c>
    </row>
    <row r="11" spans="1:33" x14ac:dyDescent="0.3">
      <c r="A11">
        <v>2014</v>
      </c>
      <c r="B11" s="3">
        <v>623715</v>
      </c>
      <c r="C11" s="3">
        <f t="shared" si="14"/>
        <v>77964.375</v>
      </c>
      <c r="D11" s="3">
        <v>79000</v>
      </c>
      <c r="E11" s="7">
        <f t="shared" si="0"/>
        <v>0.98689082278481011</v>
      </c>
      <c r="F11" s="6">
        <v>4</v>
      </c>
      <c r="G11" s="6">
        <v>12</v>
      </c>
      <c r="H11" s="6">
        <f t="shared" si="1"/>
        <v>0.25</v>
      </c>
      <c r="I11" s="6">
        <f t="shared" si="2"/>
        <v>1.3158544303797468</v>
      </c>
      <c r="J11" s="3">
        <v>2579389</v>
      </c>
      <c r="K11" s="3">
        <f t="shared" si="3"/>
        <v>31844.308641975309</v>
      </c>
      <c r="L11" s="3">
        <v>41222</v>
      </c>
      <c r="M11" s="7">
        <f t="shared" si="4"/>
        <v>0.77250760860645551</v>
      </c>
      <c r="N11" s="6">
        <v>96</v>
      </c>
      <c r="O11" s="6">
        <v>66</v>
      </c>
      <c r="P11" s="6">
        <f t="shared" si="5"/>
        <v>0.59259259259259256</v>
      </c>
      <c r="Q11" s="6">
        <f t="shared" si="6"/>
        <v>1.8961550393067541</v>
      </c>
      <c r="R11" s="5">
        <v>747796</v>
      </c>
      <c r="S11" s="5">
        <f t="shared" si="7"/>
        <v>18238.926829268294</v>
      </c>
      <c r="T11" s="5">
        <v>20356</v>
      </c>
      <c r="U11" s="7">
        <f t="shared" si="8"/>
        <v>0.8959975844600262</v>
      </c>
      <c r="V11" s="6">
        <v>46</v>
      </c>
      <c r="W11" s="6">
        <v>36</v>
      </c>
      <c r="X11" s="6">
        <f t="shared" si="9"/>
        <v>0.56097560975609762</v>
      </c>
      <c r="Y11" s="6">
        <f t="shared" si="10"/>
        <v>2.0408833868256155</v>
      </c>
      <c r="AA11">
        <f t="shared" si="11"/>
        <v>0.88513200528376379</v>
      </c>
      <c r="AB11">
        <f t="shared" si="12"/>
        <v>0.46785606744956337</v>
      </c>
      <c r="AC11">
        <f t="shared" si="13"/>
        <v>1.7509642855040388</v>
      </c>
    </row>
    <row r="12" spans="1:33" x14ac:dyDescent="0.3">
      <c r="A12">
        <v>2013</v>
      </c>
      <c r="B12" s="3">
        <v>617767</v>
      </c>
      <c r="C12" s="3">
        <f t="shared" si="14"/>
        <v>77220.875</v>
      </c>
      <c r="D12" s="3">
        <v>79000</v>
      </c>
      <c r="E12" s="7">
        <f t="shared" si="0"/>
        <v>0.97747943037974683</v>
      </c>
      <c r="F12" s="6">
        <v>3</v>
      </c>
      <c r="G12" s="6">
        <v>13</v>
      </c>
      <c r="H12" s="6">
        <f t="shared" si="1"/>
        <v>0.1875</v>
      </c>
      <c r="I12" s="6">
        <f t="shared" si="2"/>
        <v>1.2030516066212269</v>
      </c>
      <c r="J12" s="3">
        <v>2652422</v>
      </c>
      <c r="K12" s="3">
        <f t="shared" si="3"/>
        <v>32745.95061728395</v>
      </c>
      <c r="L12" s="3">
        <v>41222</v>
      </c>
      <c r="M12" s="7">
        <f t="shared" si="4"/>
        <v>0.79438044290145915</v>
      </c>
      <c r="N12" s="6">
        <v>86</v>
      </c>
      <c r="O12" s="6">
        <v>76</v>
      </c>
      <c r="P12" s="6">
        <f t="shared" si="5"/>
        <v>0.53086419753086422</v>
      </c>
      <c r="Q12" s="6">
        <f t="shared" si="6"/>
        <v>1.6932846282899525</v>
      </c>
      <c r="R12" s="5">
        <v>698068</v>
      </c>
      <c r="S12" s="5">
        <f t="shared" si="7"/>
        <v>17026.048780487807</v>
      </c>
      <c r="T12" s="5">
        <v>20356</v>
      </c>
      <c r="U12" s="7">
        <f t="shared" si="8"/>
        <v>0.8364142651055122</v>
      </c>
      <c r="V12" s="6">
        <v>44</v>
      </c>
      <c r="W12" s="6">
        <v>38</v>
      </c>
      <c r="X12" s="6">
        <f t="shared" si="9"/>
        <v>0.53658536585365857</v>
      </c>
      <c r="Y12" s="6">
        <f t="shared" si="10"/>
        <v>1.8048939404908422</v>
      </c>
      <c r="AA12">
        <f t="shared" si="11"/>
        <v>0.86942471279557276</v>
      </c>
      <c r="AB12">
        <f t="shared" si="12"/>
        <v>0.4183165211281743</v>
      </c>
      <c r="AC12">
        <f t="shared" si="13"/>
        <v>1.5670767251340072</v>
      </c>
    </row>
    <row r="13" spans="1:33" x14ac:dyDescent="0.3">
      <c r="A13">
        <v>2012</v>
      </c>
      <c r="B13" s="3">
        <v>637236</v>
      </c>
      <c r="C13" s="3">
        <f t="shared" si="14"/>
        <v>79654.5</v>
      </c>
      <c r="D13" s="3">
        <v>79000</v>
      </c>
      <c r="E13" s="7">
        <f t="shared" si="0"/>
        <v>1.0082848101265822</v>
      </c>
      <c r="F13" s="6">
        <v>10</v>
      </c>
      <c r="G13" s="6">
        <v>6</v>
      </c>
      <c r="H13" s="6">
        <f t="shared" si="1"/>
        <v>0.625</v>
      </c>
      <c r="I13" s="6">
        <f t="shared" si="2"/>
        <v>2.6887594936708856</v>
      </c>
      <c r="J13" s="3">
        <v>2370794</v>
      </c>
      <c r="K13" s="3">
        <f t="shared" si="3"/>
        <v>29269.061728395063</v>
      </c>
      <c r="L13" s="3">
        <v>41222</v>
      </c>
      <c r="M13" s="7">
        <f t="shared" si="4"/>
        <v>0.71003497473181953</v>
      </c>
      <c r="N13" s="6">
        <v>98</v>
      </c>
      <c r="O13" s="6">
        <v>64</v>
      </c>
      <c r="P13" s="6">
        <f t="shared" si="5"/>
        <v>0.60493827160493829</v>
      </c>
      <c r="Q13" s="6">
        <f t="shared" si="6"/>
        <v>1.7972760297899182</v>
      </c>
      <c r="R13" s="5">
        <v>670070</v>
      </c>
      <c r="S13" s="5">
        <f t="shared" si="7"/>
        <v>16343.170731707318</v>
      </c>
      <c r="T13" s="5">
        <v>20356</v>
      </c>
      <c r="U13" s="7">
        <f t="shared" si="8"/>
        <v>0.8028674951713165</v>
      </c>
      <c r="V13" s="6">
        <v>29</v>
      </c>
      <c r="W13" s="6">
        <v>53</v>
      </c>
      <c r="X13" s="6">
        <f t="shared" si="9"/>
        <v>0.35365853658536583</v>
      </c>
      <c r="Y13" s="6">
        <f t="shared" si="10"/>
        <v>1.2421723510197726</v>
      </c>
      <c r="AA13">
        <f t="shared" si="11"/>
        <v>0.84039576000990601</v>
      </c>
      <c r="AB13">
        <f t="shared" si="12"/>
        <v>0.5278656027301013</v>
      </c>
      <c r="AC13">
        <f t="shared" si="13"/>
        <v>1.9094026248268587</v>
      </c>
    </row>
    <row r="14" spans="1:33" x14ac:dyDescent="0.3">
      <c r="A14">
        <v>2011</v>
      </c>
      <c r="B14" s="3">
        <v>615368</v>
      </c>
      <c r="C14" s="3">
        <f t="shared" si="14"/>
        <v>76921</v>
      </c>
      <c r="D14" s="3">
        <v>83000</v>
      </c>
      <c r="E14" s="7">
        <f t="shared" si="0"/>
        <v>0.92675903614457833</v>
      </c>
      <c r="F14" s="6">
        <v>5</v>
      </c>
      <c r="G14" s="6">
        <v>11</v>
      </c>
      <c r="H14" s="6">
        <f t="shared" si="1"/>
        <v>0.3125</v>
      </c>
      <c r="I14" s="6">
        <f t="shared" si="2"/>
        <v>1.3480131434830231</v>
      </c>
      <c r="J14" s="3">
        <v>1940478</v>
      </c>
      <c r="K14" s="3">
        <f t="shared" si="3"/>
        <v>23956.518518518518</v>
      </c>
      <c r="L14" s="3">
        <v>41222</v>
      </c>
      <c r="M14" s="7">
        <f t="shared" si="4"/>
        <v>0.58115856868949878</v>
      </c>
      <c r="N14" s="6">
        <v>80</v>
      </c>
      <c r="O14" s="6">
        <v>81</v>
      </c>
      <c r="P14" s="6">
        <f t="shared" si="5"/>
        <v>0.49689440993788819</v>
      </c>
      <c r="Q14" s="6">
        <f t="shared" si="6"/>
        <v>1.1551423402346828</v>
      </c>
      <c r="R14" s="5">
        <v>552038</v>
      </c>
      <c r="S14" s="5">
        <f t="shared" si="7"/>
        <v>13464.341463414634</v>
      </c>
      <c r="T14" s="5">
        <v>20356</v>
      </c>
      <c r="U14" s="7">
        <f t="shared" si="8"/>
        <v>0.66144338098912525</v>
      </c>
      <c r="V14" s="6">
        <v>20</v>
      </c>
      <c r="W14" s="6">
        <v>46</v>
      </c>
      <c r="X14" s="6">
        <f t="shared" si="9"/>
        <v>0.30303030303030304</v>
      </c>
      <c r="Y14" s="6">
        <f t="shared" si="10"/>
        <v>0.9490274596800492</v>
      </c>
      <c r="AA14">
        <f t="shared" si="11"/>
        <v>0.72312032860773412</v>
      </c>
      <c r="AB14">
        <f t="shared" si="12"/>
        <v>0.37080823765606374</v>
      </c>
      <c r="AC14">
        <f t="shared" si="13"/>
        <v>1.1507276477992516</v>
      </c>
    </row>
    <row r="15" spans="1:33" x14ac:dyDescent="0.3">
      <c r="A15">
        <v>2010</v>
      </c>
      <c r="B15" s="3">
        <v>665380</v>
      </c>
      <c r="C15" s="3">
        <f t="shared" si="14"/>
        <v>83172.5</v>
      </c>
      <c r="D15" s="3">
        <v>91704</v>
      </c>
      <c r="E15" s="7">
        <f t="shared" si="0"/>
        <v>0.90696698072057924</v>
      </c>
      <c r="F15" s="6">
        <v>6</v>
      </c>
      <c r="G15" s="6">
        <v>10</v>
      </c>
      <c r="H15" s="6">
        <f t="shared" si="1"/>
        <v>0.375</v>
      </c>
      <c r="I15" s="6">
        <f t="shared" si="2"/>
        <v>1.451147169152927</v>
      </c>
      <c r="J15" s="3">
        <v>1828066</v>
      </c>
      <c r="K15" s="3">
        <f t="shared" si="3"/>
        <v>22568.716049382718</v>
      </c>
      <c r="L15" s="3">
        <v>41222</v>
      </c>
      <c r="M15" s="7">
        <f t="shared" si="4"/>
        <v>0.54749202002286934</v>
      </c>
      <c r="N15" s="6">
        <v>69</v>
      </c>
      <c r="O15" s="6">
        <v>93</v>
      </c>
      <c r="P15" s="6">
        <f t="shared" si="5"/>
        <v>0.42592592592592593</v>
      </c>
      <c r="Q15" s="6">
        <f t="shared" si="6"/>
        <v>0.9536957768140305</v>
      </c>
      <c r="R15" s="5">
        <v>688466</v>
      </c>
      <c r="S15" s="5">
        <f t="shared" si="7"/>
        <v>16791.853658536584</v>
      </c>
      <c r="T15" s="5">
        <v>20356</v>
      </c>
      <c r="U15" s="7">
        <f t="shared" si="8"/>
        <v>0.82490929743253016</v>
      </c>
      <c r="V15" s="6">
        <v>23</v>
      </c>
      <c r="W15" s="6">
        <v>59</v>
      </c>
      <c r="X15" s="6">
        <f t="shared" si="9"/>
        <v>0.28048780487804881</v>
      </c>
      <c r="Y15" s="6">
        <f t="shared" si="10"/>
        <v>1.1464841082960588</v>
      </c>
      <c r="AA15">
        <f t="shared" si="11"/>
        <v>0.75978943272532629</v>
      </c>
      <c r="AB15">
        <f t="shared" si="12"/>
        <v>0.36047124360132488</v>
      </c>
      <c r="AC15">
        <f t="shared" si="13"/>
        <v>1.1837756847543388</v>
      </c>
    </row>
    <row r="16" spans="1:33" x14ac:dyDescent="0.3">
      <c r="A16">
        <v>2009</v>
      </c>
      <c r="B16" s="3">
        <v>678352</v>
      </c>
      <c r="C16" s="3">
        <f t="shared" si="14"/>
        <v>84794</v>
      </c>
      <c r="D16" s="3">
        <v>91704</v>
      </c>
      <c r="E16" s="7">
        <f t="shared" si="0"/>
        <v>0.92464887027828668</v>
      </c>
      <c r="F16" s="6">
        <v>4</v>
      </c>
      <c r="G16" s="6">
        <v>12</v>
      </c>
      <c r="H16" s="6">
        <f t="shared" si="1"/>
        <v>0.25</v>
      </c>
      <c r="I16" s="6">
        <f t="shared" si="2"/>
        <v>1.2328651603710488</v>
      </c>
      <c r="J16" s="3">
        <v>1817226</v>
      </c>
      <c r="K16" s="3">
        <f t="shared" si="3"/>
        <v>22434.888888888891</v>
      </c>
      <c r="L16" s="3">
        <v>41222</v>
      </c>
      <c r="M16" s="7">
        <f t="shared" si="4"/>
        <v>0.54424552153919969</v>
      </c>
      <c r="N16" s="6">
        <v>59</v>
      </c>
      <c r="O16" s="6">
        <v>103</v>
      </c>
      <c r="P16" s="6">
        <f t="shared" si="5"/>
        <v>0.36419753086419754</v>
      </c>
      <c r="Q16" s="6">
        <f t="shared" si="6"/>
        <v>0.85599781057621704</v>
      </c>
      <c r="R16" s="5">
        <v>664398</v>
      </c>
      <c r="S16" s="5">
        <f t="shared" si="7"/>
        <v>16204.829268292682</v>
      </c>
      <c r="T16" s="5">
        <v>20356</v>
      </c>
      <c r="U16" s="7">
        <f t="shared" si="8"/>
        <v>0.79607139262589321</v>
      </c>
      <c r="V16" s="6">
        <v>26</v>
      </c>
      <c r="W16" s="6">
        <v>56</v>
      </c>
      <c r="X16" s="6">
        <f t="shared" si="9"/>
        <v>0.31707317073170732</v>
      </c>
      <c r="Y16" s="6">
        <f t="shared" si="10"/>
        <v>1.1656759677736295</v>
      </c>
      <c r="AA16">
        <f t="shared" si="11"/>
        <v>0.7549885948144599</v>
      </c>
      <c r="AB16">
        <f t="shared" si="12"/>
        <v>0.31042356719863495</v>
      </c>
      <c r="AC16">
        <f t="shared" si="13"/>
        <v>1.0848463129069652</v>
      </c>
    </row>
    <row r="17" spans="1:29" x14ac:dyDescent="0.3">
      <c r="A17">
        <v>2008</v>
      </c>
      <c r="B17" s="3">
        <v>708835</v>
      </c>
      <c r="C17" s="3">
        <f t="shared" si="14"/>
        <v>88604.375</v>
      </c>
      <c r="D17" s="3">
        <v>91665</v>
      </c>
      <c r="E17" s="7">
        <f t="shared" si="0"/>
        <v>0.96661075655921014</v>
      </c>
      <c r="F17" s="6">
        <v>8</v>
      </c>
      <c r="G17" s="6">
        <v>8</v>
      </c>
      <c r="H17" s="6">
        <f t="shared" si="1"/>
        <v>0.5</v>
      </c>
      <c r="I17" s="6">
        <f t="shared" si="2"/>
        <v>1.9332215131184203</v>
      </c>
      <c r="J17" s="3">
        <v>2320400</v>
      </c>
      <c r="K17" s="3">
        <f t="shared" si="3"/>
        <v>28646.913580246914</v>
      </c>
      <c r="L17" s="3">
        <v>41222</v>
      </c>
      <c r="M17" s="7">
        <f t="shared" si="4"/>
        <v>0.69494235069251642</v>
      </c>
      <c r="N17" s="6">
        <v>59</v>
      </c>
      <c r="O17" s="6">
        <v>102</v>
      </c>
      <c r="P17" s="6">
        <f t="shared" si="5"/>
        <v>0.36645962732919257</v>
      </c>
      <c r="Q17" s="6">
        <f t="shared" si="6"/>
        <v>1.0969188084460308</v>
      </c>
      <c r="R17" s="5">
        <v>681117</v>
      </c>
      <c r="S17" s="5">
        <f t="shared" si="7"/>
        <v>16612.609756097561</v>
      </c>
      <c r="T17" s="5">
        <v>20356</v>
      </c>
      <c r="U17" s="7">
        <f t="shared" si="8"/>
        <v>0.81610383946244647</v>
      </c>
      <c r="V17" s="6">
        <v>19</v>
      </c>
      <c r="W17" s="6">
        <v>63</v>
      </c>
      <c r="X17" s="6">
        <f t="shared" si="9"/>
        <v>0.23170731707317074</v>
      </c>
      <c r="Y17" s="6">
        <f t="shared" si="10"/>
        <v>1.0622303942209621</v>
      </c>
      <c r="AA17">
        <f t="shared" si="11"/>
        <v>0.82588564890472427</v>
      </c>
      <c r="AB17">
        <f t="shared" si="12"/>
        <v>0.36605564813412111</v>
      </c>
      <c r="AC17">
        <f t="shared" si="13"/>
        <v>1.364123571928471</v>
      </c>
    </row>
    <row r="18" spans="1:29" x14ac:dyDescent="0.3">
      <c r="A18">
        <v>2007</v>
      </c>
      <c r="B18" s="3">
        <v>704722</v>
      </c>
      <c r="C18" s="3">
        <f t="shared" si="14"/>
        <v>88090.25</v>
      </c>
      <c r="D18" s="3">
        <v>91665</v>
      </c>
      <c r="E18" s="7">
        <f t="shared" si="0"/>
        <v>0.96100201821851305</v>
      </c>
      <c r="F18" s="6">
        <v>9</v>
      </c>
      <c r="G18" s="6">
        <v>7</v>
      </c>
      <c r="H18" s="6">
        <f t="shared" si="1"/>
        <v>0.5625</v>
      </c>
      <c r="I18" s="6">
        <f t="shared" si="2"/>
        <v>2.1965760416423152</v>
      </c>
      <c r="J18" s="3">
        <v>1943812</v>
      </c>
      <c r="K18" s="3">
        <f t="shared" si="3"/>
        <v>23997.679012345678</v>
      </c>
      <c r="L18" s="3">
        <v>41222</v>
      </c>
      <c r="M18" s="7">
        <f t="shared" si="4"/>
        <v>0.58215707661796312</v>
      </c>
      <c r="N18" s="6">
        <v>73</v>
      </c>
      <c r="O18" s="6">
        <v>89</v>
      </c>
      <c r="P18" s="6">
        <f t="shared" si="5"/>
        <v>0.45061728395061729</v>
      </c>
      <c r="Q18" s="6">
        <f t="shared" si="6"/>
        <v>1.0596567012596632</v>
      </c>
      <c r="R18" s="5">
        <v>736461</v>
      </c>
      <c r="S18" s="5">
        <f t="shared" si="7"/>
        <v>17962.463414634145</v>
      </c>
      <c r="T18" s="5">
        <v>20356</v>
      </c>
      <c r="U18" s="7">
        <f t="shared" si="8"/>
        <v>0.88241616302977721</v>
      </c>
      <c r="V18" s="6">
        <v>43</v>
      </c>
      <c r="W18" s="6">
        <v>39</v>
      </c>
      <c r="X18" s="6">
        <f t="shared" si="9"/>
        <v>0.52439024390243905</v>
      </c>
      <c r="Y18" s="6">
        <f t="shared" si="10"/>
        <v>1.8553365479087625</v>
      </c>
      <c r="AA18">
        <f t="shared" si="11"/>
        <v>0.80852508595541783</v>
      </c>
      <c r="AB18">
        <f t="shared" si="12"/>
        <v>0.51250250928435215</v>
      </c>
      <c r="AC18">
        <f t="shared" si="13"/>
        <v>1.7038564302702468</v>
      </c>
    </row>
    <row r="19" spans="1:29" x14ac:dyDescent="0.3">
      <c r="A19">
        <v>2006</v>
      </c>
      <c r="B19" s="3">
        <v>701049</v>
      </c>
      <c r="C19" s="3">
        <f t="shared" si="14"/>
        <v>87631.125</v>
      </c>
      <c r="D19" s="3">
        <v>91665</v>
      </c>
      <c r="E19" s="7">
        <f t="shared" si="0"/>
        <v>0.95599329078710527</v>
      </c>
      <c r="F19" s="6">
        <v>5</v>
      </c>
      <c r="G19" s="6">
        <v>11</v>
      </c>
      <c r="H19" s="6">
        <f t="shared" si="1"/>
        <v>0.3125</v>
      </c>
      <c r="I19" s="6">
        <f t="shared" si="2"/>
        <v>1.390535695690335</v>
      </c>
      <c r="J19" s="3">
        <v>2153056</v>
      </c>
      <c r="K19" s="3">
        <f t="shared" si="3"/>
        <v>26580.938271604937</v>
      </c>
      <c r="L19" s="3">
        <v>41222</v>
      </c>
      <c r="M19" s="7">
        <f t="shared" si="4"/>
        <v>0.64482408111214728</v>
      </c>
      <c r="N19" s="6">
        <v>71</v>
      </c>
      <c r="O19" s="6">
        <v>91</v>
      </c>
      <c r="P19" s="6">
        <f t="shared" si="5"/>
        <v>0.43827160493827161</v>
      </c>
      <c r="Q19" s="6">
        <f t="shared" si="6"/>
        <v>1.1479285839578885</v>
      </c>
      <c r="R19" s="1">
        <v>753283</v>
      </c>
      <c r="S19" s="5">
        <f t="shared" si="7"/>
        <v>18372.756097560974</v>
      </c>
      <c r="T19" s="5">
        <v>20356</v>
      </c>
      <c r="U19" s="7">
        <f t="shared" si="8"/>
        <v>0.90257202287094584</v>
      </c>
      <c r="V19" s="6">
        <v>41</v>
      </c>
      <c r="W19" s="6">
        <v>41</v>
      </c>
      <c r="X19" s="6">
        <f t="shared" si="9"/>
        <v>0.5</v>
      </c>
      <c r="Y19" s="6">
        <f t="shared" si="10"/>
        <v>1.8051440457418917</v>
      </c>
      <c r="AA19">
        <f t="shared" si="11"/>
        <v>0.83446313159006624</v>
      </c>
      <c r="AB19">
        <f t="shared" si="12"/>
        <v>0.41692386831275718</v>
      </c>
      <c r="AC19">
        <f t="shared" si="13"/>
        <v>1.4478694417967048</v>
      </c>
    </row>
    <row r="20" spans="1:29" x14ac:dyDescent="0.3">
      <c r="A20">
        <v>2005</v>
      </c>
      <c r="B20" s="3">
        <v>716999</v>
      </c>
      <c r="C20" s="3">
        <f t="shared" si="14"/>
        <v>89624.875</v>
      </c>
      <c r="D20" s="3">
        <v>91665</v>
      </c>
      <c r="E20" s="7">
        <f t="shared" si="0"/>
        <v>0.97774368624884089</v>
      </c>
      <c r="F20" s="6">
        <v>10</v>
      </c>
      <c r="G20" s="6">
        <v>6</v>
      </c>
      <c r="H20" s="6">
        <f t="shared" si="1"/>
        <v>0.625</v>
      </c>
      <c r="I20" s="6">
        <f t="shared" si="2"/>
        <v>2.6073164966635756</v>
      </c>
      <c r="J20" s="3">
        <v>2731993</v>
      </c>
      <c r="K20" s="3">
        <f t="shared" si="3"/>
        <v>33728.308641975309</v>
      </c>
      <c r="L20" s="3">
        <v>41222</v>
      </c>
      <c r="M20" s="7">
        <f t="shared" si="4"/>
        <v>0.81821135903098607</v>
      </c>
      <c r="N20" s="6">
        <v>81</v>
      </c>
      <c r="O20" s="6">
        <v>81</v>
      </c>
      <c r="P20" s="6">
        <f t="shared" si="5"/>
        <v>0.5</v>
      </c>
      <c r="Q20" s="6">
        <f t="shared" si="6"/>
        <v>1.6364227180619721</v>
      </c>
      <c r="R20" s="5">
        <v>705062</v>
      </c>
      <c r="S20" s="5">
        <f t="shared" si="7"/>
        <v>17196.634146341465</v>
      </c>
      <c r="T20" s="5">
        <v>20356</v>
      </c>
      <c r="U20" s="7">
        <f t="shared" si="8"/>
        <v>0.84479436757425153</v>
      </c>
      <c r="V20" s="6">
        <v>42</v>
      </c>
      <c r="W20" s="6">
        <v>40</v>
      </c>
      <c r="X20" s="6">
        <f t="shared" si="9"/>
        <v>0.51219512195121952</v>
      </c>
      <c r="Y20" s="6">
        <f t="shared" si="10"/>
        <v>1.7318284535272159</v>
      </c>
      <c r="AA20">
        <f t="shared" si="11"/>
        <v>0.88024980428469279</v>
      </c>
      <c r="AB20">
        <f t="shared" si="12"/>
        <v>0.54573170731707321</v>
      </c>
      <c r="AC20">
        <f t="shared" si="13"/>
        <v>1.9918558894175877</v>
      </c>
    </row>
    <row r="21" spans="1:29" x14ac:dyDescent="0.3">
      <c r="A21">
        <v>2004</v>
      </c>
      <c r="B21" s="3">
        <v>702670</v>
      </c>
      <c r="C21" s="3">
        <f t="shared" si="14"/>
        <v>87833.75</v>
      </c>
      <c r="D21" s="3">
        <v>91665</v>
      </c>
      <c r="E21" s="7">
        <f t="shared" si="0"/>
        <v>0.95820378552337315</v>
      </c>
      <c r="F21" s="6">
        <v>6</v>
      </c>
      <c r="G21" s="6">
        <v>10</v>
      </c>
      <c r="H21" s="6">
        <f t="shared" si="1"/>
        <v>0.375</v>
      </c>
      <c r="I21" s="6">
        <f t="shared" si="2"/>
        <v>1.5331260568373972</v>
      </c>
      <c r="J21" t="s">
        <v>44</v>
      </c>
      <c r="K21" t="s">
        <v>44</v>
      </c>
      <c r="L21" t="s">
        <v>44</v>
      </c>
      <c r="M21" s="7" t="s">
        <v>44</v>
      </c>
      <c r="N21" t="s">
        <v>44</v>
      </c>
      <c r="O21" t="s">
        <v>44</v>
      </c>
      <c r="P21" t="s">
        <v>44</v>
      </c>
      <c r="Q21" t="s">
        <v>44</v>
      </c>
      <c r="R21" s="5">
        <v>705069</v>
      </c>
      <c r="S21" s="5">
        <f t="shared" si="7"/>
        <v>17196.804878048781</v>
      </c>
      <c r="T21" s="5">
        <v>20356</v>
      </c>
      <c r="U21" s="7">
        <f t="shared" si="8"/>
        <v>0.84480275486582734</v>
      </c>
      <c r="V21" s="6">
        <v>45</v>
      </c>
      <c r="W21" s="6">
        <v>37</v>
      </c>
      <c r="X21" s="6">
        <f t="shared" si="9"/>
        <v>0.54878048780487809</v>
      </c>
      <c r="Y21" s="6">
        <f t="shared" si="10"/>
        <v>1.8722655648377795</v>
      </c>
      <c r="AA21">
        <f>(U21+E21)/2</f>
        <v>0.90150327019460019</v>
      </c>
      <c r="AB21">
        <f>(X21+H21)/2</f>
        <v>0.46189024390243905</v>
      </c>
      <c r="AC21">
        <f>(Y21+I21)/2</f>
        <v>1.7026958108375885</v>
      </c>
    </row>
    <row r="22" spans="1:29" x14ac:dyDescent="0.3">
      <c r="A22">
        <v>2003</v>
      </c>
      <c r="B22" s="3">
        <v>643997</v>
      </c>
      <c r="C22" s="3">
        <f t="shared" si="14"/>
        <v>80499.625</v>
      </c>
      <c r="D22" s="3">
        <v>86484</v>
      </c>
      <c r="E22" s="7">
        <f t="shared" si="0"/>
        <v>0.93080367466814673</v>
      </c>
      <c r="F22" s="6">
        <v>5</v>
      </c>
      <c r="G22" s="6">
        <v>11</v>
      </c>
      <c r="H22" s="6">
        <f t="shared" si="1"/>
        <v>0.3125</v>
      </c>
      <c r="I22" s="6">
        <f t="shared" si="2"/>
        <v>1.3538962540627588</v>
      </c>
      <c r="J22" t="s">
        <v>44</v>
      </c>
      <c r="K22" t="s">
        <v>44</v>
      </c>
      <c r="L22" t="s">
        <v>44</v>
      </c>
      <c r="M22" s="7" t="s">
        <v>44</v>
      </c>
      <c r="N22" t="s">
        <v>44</v>
      </c>
      <c r="O22" t="s">
        <v>44</v>
      </c>
      <c r="P22" t="s">
        <v>44</v>
      </c>
      <c r="Q22" t="s">
        <v>44</v>
      </c>
      <c r="R22" s="5">
        <v>645363</v>
      </c>
      <c r="S22" s="5">
        <f t="shared" si="7"/>
        <v>15740.560975609756</v>
      </c>
      <c r="T22" s="5">
        <v>20356</v>
      </c>
      <c r="U22" s="7">
        <f t="shared" si="8"/>
        <v>0.7732639504622596</v>
      </c>
      <c r="V22" s="6">
        <v>25</v>
      </c>
      <c r="W22" s="6">
        <v>57</v>
      </c>
      <c r="X22" s="6">
        <f t="shared" si="9"/>
        <v>0.3048780487804878</v>
      </c>
      <c r="Y22" s="6">
        <f t="shared" si="10"/>
        <v>1.1124148059281629</v>
      </c>
      <c r="AA22">
        <f t="shared" ref="AA22:AA25" si="15">(U22+E22)/2</f>
        <v>0.85203381256520316</v>
      </c>
      <c r="AB22">
        <f t="shared" ref="AB22:AB25" si="16">(X22+H22)/2</f>
        <v>0.30868902439024393</v>
      </c>
      <c r="AC22">
        <f t="shared" ref="AC22:AC25" si="17">(Y22+I22)/2</f>
        <v>1.2331555299954609</v>
      </c>
    </row>
    <row r="23" spans="1:29" x14ac:dyDescent="0.3">
      <c r="A23">
        <v>2002</v>
      </c>
      <c r="B23" s="3">
        <v>643950</v>
      </c>
      <c r="C23" s="3">
        <f t="shared" si="14"/>
        <v>80493.75</v>
      </c>
      <c r="D23" s="3">
        <v>86484</v>
      </c>
      <c r="E23" s="7">
        <f t="shared" si="0"/>
        <v>0.93073574302761208</v>
      </c>
      <c r="F23" s="6">
        <v>7</v>
      </c>
      <c r="G23" s="6">
        <v>9</v>
      </c>
      <c r="H23" s="6">
        <f t="shared" si="1"/>
        <v>0.4375</v>
      </c>
      <c r="I23" s="6">
        <f t="shared" si="2"/>
        <v>1.6546413209379769</v>
      </c>
      <c r="J23" t="s">
        <v>44</v>
      </c>
      <c r="K23" t="s">
        <v>44</v>
      </c>
      <c r="L23" t="s">
        <v>44</v>
      </c>
      <c r="M23" s="7" t="s">
        <v>44</v>
      </c>
      <c r="N23" t="s">
        <v>44</v>
      </c>
      <c r="O23" t="s">
        <v>44</v>
      </c>
      <c r="P23" t="s">
        <v>44</v>
      </c>
      <c r="Q23" t="s">
        <v>44</v>
      </c>
      <c r="R23" s="5">
        <v>827092</v>
      </c>
      <c r="S23" s="5">
        <f t="shared" si="7"/>
        <v>20172.975609756097</v>
      </c>
      <c r="T23" s="5">
        <v>20356</v>
      </c>
      <c r="U23" s="7">
        <f t="shared" si="8"/>
        <v>0.99100882343073771</v>
      </c>
      <c r="V23" s="6">
        <v>37</v>
      </c>
      <c r="W23" s="6">
        <v>45</v>
      </c>
      <c r="X23" s="6">
        <f t="shared" si="9"/>
        <v>0.45121951219512196</v>
      </c>
      <c r="Y23" s="6">
        <f t="shared" si="10"/>
        <v>1.8058383004737886</v>
      </c>
      <c r="AA23">
        <f t="shared" si="15"/>
        <v>0.96087228322917495</v>
      </c>
      <c r="AB23">
        <f t="shared" si="16"/>
        <v>0.44435975609756095</v>
      </c>
      <c r="AC23">
        <f t="shared" si="17"/>
        <v>1.7302398107058827</v>
      </c>
    </row>
    <row r="24" spans="1:29" x14ac:dyDescent="0.3">
      <c r="A24">
        <v>2001</v>
      </c>
      <c r="B24" s="3">
        <v>624374</v>
      </c>
      <c r="C24" s="3">
        <f t="shared" si="14"/>
        <v>78046.75</v>
      </c>
      <c r="D24" s="3">
        <v>86484</v>
      </c>
      <c r="E24" s="7">
        <f t="shared" si="0"/>
        <v>0.90244149206789692</v>
      </c>
      <c r="F24" s="6">
        <v>8</v>
      </c>
      <c r="G24" s="6">
        <v>8</v>
      </c>
      <c r="H24" s="6">
        <f t="shared" si="1"/>
        <v>0.5</v>
      </c>
      <c r="I24" s="6">
        <f t="shared" si="2"/>
        <v>1.8048829841357938</v>
      </c>
      <c r="J24" t="s">
        <v>44</v>
      </c>
      <c r="K24" t="s">
        <v>44</v>
      </c>
      <c r="L24" t="s">
        <v>44</v>
      </c>
      <c r="M24" s="7" t="s">
        <v>44</v>
      </c>
      <c r="N24" t="s">
        <v>44</v>
      </c>
      <c r="O24" t="s">
        <v>44</v>
      </c>
      <c r="P24" t="s">
        <v>44</v>
      </c>
      <c r="Q24" t="s">
        <v>44</v>
      </c>
      <c r="R24" s="5">
        <v>847634</v>
      </c>
      <c r="S24" s="5">
        <f t="shared" si="7"/>
        <v>20674</v>
      </c>
      <c r="T24" s="5">
        <v>20356</v>
      </c>
      <c r="U24" s="7">
        <f t="shared" si="8"/>
        <v>1.0156219296521909</v>
      </c>
      <c r="V24" s="6">
        <v>37</v>
      </c>
      <c r="W24" s="6">
        <v>45</v>
      </c>
      <c r="X24" s="6">
        <f t="shared" si="9"/>
        <v>0.45121951219512196</v>
      </c>
      <c r="Y24" s="6">
        <f t="shared" si="10"/>
        <v>1.8506888495884366</v>
      </c>
      <c r="AA24">
        <f t="shared" si="15"/>
        <v>0.95903171086004391</v>
      </c>
      <c r="AB24">
        <f t="shared" si="16"/>
        <v>0.47560975609756095</v>
      </c>
      <c r="AC24">
        <f t="shared" si="17"/>
        <v>1.8277859168621151</v>
      </c>
    </row>
    <row r="25" spans="1:29" x14ac:dyDescent="0.3">
      <c r="A25">
        <v>2000</v>
      </c>
      <c r="B25" s="3">
        <v>647424</v>
      </c>
      <c r="C25" s="3">
        <f t="shared" si="14"/>
        <v>80928</v>
      </c>
      <c r="D25" s="3">
        <v>85407</v>
      </c>
      <c r="E25" s="7">
        <f t="shared" si="0"/>
        <v>0.94755699181565911</v>
      </c>
      <c r="F25" s="6">
        <v>8</v>
      </c>
      <c r="G25" s="6">
        <v>8</v>
      </c>
      <c r="H25" s="6">
        <f t="shared" si="1"/>
        <v>0.5</v>
      </c>
      <c r="I25" s="6">
        <f t="shared" si="2"/>
        <v>1.8951139836313182</v>
      </c>
      <c r="J25" t="s">
        <v>44</v>
      </c>
      <c r="K25" t="s">
        <v>44</v>
      </c>
      <c r="L25" t="s">
        <v>44</v>
      </c>
      <c r="M25" s="7" t="s">
        <v>44</v>
      </c>
      <c r="N25" t="s">
        <v>44</v>
      </c>
      <c r="O25" t="s">
        <v>44</v>
      </c>
      <c r="P25" t="s">
        <v>44</v>
      </c>
      <c r="Q25" t="s">
        <v>44</v>
      </c>
      <c r="R25" s="5">
        <v>638653</v>
      </c>
      <c r="S25" s="5">
        <f t="shared" si="7"/>
        <v>15576.90243902439</v>
      </c>
      <c r="T25" s="5">
        <v>20356</v>
      </c>
      <c r="U25" s="7">
        <f t="shared" si="8"/>
        <v>0.76522413239459575</v>
      </c>
      <c r="V25" s="6">
        <v>19</v>
      </c>
      <c r="W25" s="6">
        <v>63</v>
      </c>
      <c r="X25" s="6">
        <f t="shared" si="9"/>
        <v>0.23170731707317074</v>
      </c>
      <c r="Y25" s="6">
        <f t="shared" si="10"/>
        <v>0.99600601359296592</v>
      </c>
      <c r="AA25">
        <f t="shared" si="15"/>
        <v>0.85639056210512743</v>
      </c>
      <c r="AB25">
        <f t="shared" si="16"/>
        <v>0.36585365853658536</v>
      </c>
      <c r="AC25">
        <f t="shared" si="17"/>
        <v>1.4455599986121421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Teams</vt:lpstr>
      <vt:lpstr>City FPMS</vt:lpstr>
      <vt:lpstr>City Win &amp; Attendance</vt:lpstr>
      <vt:lpstr>City Win</vt:lpstr>
      <vt:lpstr>City Attendance</vt:lpstr>
      <vt:lpstr>FPMS Over Time</vt:lpstr>
      <vt:lpstr>New York</vt:lpstr>
      <vt:lpstr>Los Angeles</vt:lpstr>
      <vt:lpstr>Washington D.C.</vt:lpstr>
      <vt:lpstr>Chicago</vt:lpstr>
      <vt:lpstr>Boston</vt:lpstr>
      <vt:lpstr>Dallas</vt:lpstr>
      <vt:lpstr>San Francisco</vt:lpstr>
      <vt:lpstr>Miami</vt:lpstr>
      <vt:lpstr>Philadelphia</vt:lpstr>
      <vt:lpstr>Minneapolis</vt:lpstr>
      <vt:lpstr>Denver</vt:lpstr>
      <vt:lpstr>Detroit</vt:lpstr>
      <vt:lpstr>Toronto</vt:lpstr>
      <vt:lpstr>Houston</vt:lpstr>
      <vt:lpstr>Atlanta</vt:lpstr>
      <vt:lpstr>Seattle</vt:lpstr>
      <vt:lpstr>Phoenix</vt:lpstr>
      <vt:lpstr>Tampa Bay</vt:lpstr>
      <vt:lpstr>Cleveland</vt:lpstr>
      <vt:lpstr>Pittsburgh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Harper</dc:creator>
  <cp:lastModifiedBy>Ryan Harper</cp:lastModifiedBy>
  <dcterms:created xsi:type="dcterms:W3CDTF">2024-11-11T17:35:38Z</dcterms:created>
  <dcterms:modified xsi:type="dcterms:W3CDTF">2024-12-12T21:12:46Z</dcterms:modified>
</cp:coreProperties>
</file>