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lueberry\web\files\xml_storage\"/>
    </mc:Choice>
  </mc:AlternateContent>
  <bookViews>
    <workbookView xWindow="0" yWindow="0" windowWidth="16380" windowHeight="8190" tabRatio="986" activeTab="1"/>
  </bookViews>
  <sheets>
    <sheet name="Input" sheetId="1" r:id="rId1"/>
    <sheet name="Uitgaven" sheetId="2" r:id="rId2"/>
    <sheet name="Output" sheetId="3" r:id="rId3"/>
    <sheet name="Berekeningen enzo" sheetId="4" r:id="rId4"/>
    <sheet name="Input Oud" sheetId="5" r:id="rId5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5" l="1"/>
  <c r="C5" i="5"/>
  <c r="C4" i="5"/>
  <c r="B16" i="3"/>
  <c r="C16" i="3" s="1"/>
  <c r="C15" i="3"/>
  <c r="C14" i="3"/>
  <c r="B14" i="3"/>
  <c r="B15" i="3" s="1"/>
  <c r="C13" i="3"/>
  <c r="B13" i="3"/>
  <c r="B9" i="3"/>
  <c r="B5" i="3"/>
  <c r="A16" i="3" s="1"/>
  <c r="B4" i="3"/>
  <c r="A15" i="3" s="1"/>
  <c r="B3" i="3"/>
  <c r="A13" i="3" l="1"/>
  <c r="A14" i="3" s="1"/>
</calcChain>
</file>

<file path=xl/sharedStrings.xml><?xml version="1.0" encoding="utf-8"?>
<sst xmlns="http://schemas.openxmlformats.org/spreadsheetml/2006/main" count="74" uniqueCount="62">
  <si>
    <t>Persoon</t>
  </si>
  <si>
    <t>Type</t>
  </si>
  <si>
    <t>Geboortedatum</t>
  </si>
  <si>
    <t>NAW</t>
  </si>
  <si>
    <t>Geslacht</t>
  </si>
  <si>
    <t>Scheidingsdatum</t>
  </si>
  <si>
    <t>Studerend</t>
  </si>
  <si>
    <t>M</t>
  </si>
  <si>
    <t>j</t>
  </si>
  <si>
    <t>Soort</t>
  </si>
  <si>
    <t>Bedrag</t>
  </si>
  <si>
    <t>Vanaf Datum</t>
  </si>
  <si>
    <t>Tot Datum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</si>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</sst>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80000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2" borderId="1" xfId="0" applyFont="1" applyFill="1" applyBorder="1"/>
    <xf numFmtId="0" fontId="1" fillId="2" borderId="0" xfId="0" applyFont="1" applyFill="1"/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14" fontId="0" fillId="2" borderId="1" xfId="0" applyNumberFormat="1" applyFill="1" applyBorder="1"/>
    <xf numFmtId="164" fontId="0" fillId="2" borderId="1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A6" sqref="A6"/>
    </sheetView>
  </sheetViews>
  <sheetFormatPr defaultRowHeight="12.75" x14ac:dyDescent="0.2"/>
  <cols>
    <col min="1" max="1" width="13.28515625"/>
    <col min="2" max="2" width="15.85546875"/>
    <col min="3" max="1025" width="13.28515625"/>
  </cols>
  <sheetData>
    <row r="1" spans="1:6" x14ac:dyDescent="0.2">
      <c r="A1" s="1" t="s">
        <v>0</v>
      </c>
    </row>
    <row r="2" spans="1:6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2"/>
      <c r="B3" s="2"/>
      <c r="C3" s="2"/>
      <c r="D3" s="2"/>
      <c r="E3" s="3"/>
      <c r="F3" s="2"/>
    </row>
    <row r="4" spans="1:6" x14ac:dyDescent="0.2">
      <c r="A4" s="2"/>
      <c r="B4" s="2"/>
      <c r="C4" s="2"/>
      <c r="D4" s="2"/>
      <c r="E4" s="3"/>
      <c r="F4" s="4" t="s">
        <v>8</v>
      </c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zoomScaleNormal="100" workbookViewId="0">
      <selection activeCell="D30" sqref="D30"/>
    </sheetView>
  </sheetViews>
  <sheetFormatPr defaultRowHeight="12.75" x14ac:dyDescent="0.2"/>
  <cols>
    <col min="1" max="1025" width="12.7109375"/>
  </cols>
  <sheetData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A3" s="5"/>
      <c r="B3" s="5"/>
      <c r="C3" s="5"/>
      <c r="D3" s="5"/>
    </row>
    <row r="4" spans="1:4" x14ac:dyDescent="0.2">
      <c r="A4" s="5"/>
      <c r="B4" s="5"/>
      <c r="C4" s="5"/>
      <c r="D4" s="5"/>
    </row>
    <row r="5" spans="1:4" x14ac:dyDescent="0.2">
      <c r="A5" s="5"/>
      <c r="B5" s="5"/>
      <c r="C5" s="5"/>
      <c r="D5" s="5"/>
    </row>
    <row r="6" spans="1:4" x14ac:dyDescent="0.2">
      <c r="A6" s="5"/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5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  <c r="D11" s="5"/>
    </row>
    <row r="12" spans="1:4" x14ac:dyDescent="0.2">
      <c r="A12" s="5"/>
      <c r="B12" s="5"/>
      <c r="C12" s="5"/>
      <c r="D12" s="5"/>
    </row>
    <row r="13" spans="1:4" x14ac:dyDescent="0.2">
      <c r="A13" s="5"/>
      <c r="B13" s="5"/>
      <c r="C13" s="5"/>
      <c r="D13" s="5"/>
    </row>
    <row r="14" spans="1:4" x14ac:dyDescent="0.2">
      <c r="A14" s="5"/>
      <c r="B14" s="5"/>
      <c r="C14" s="5"/>
      <c r="D14" s="5"/>
    </row>
    <row r="15" spans="1:4" x14ac:dyDescent="0.2">
      <c r="A15" s="5"/>
      <c r="B15" s="5"/>
      <c r="C15" s="5"/>
      <c r="D15" s="5"/>
    </row>
    <row r="16" spans="1:4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  <row r="23" spans="1:4" x14ac:dyDescent="0.2">
      <c r="A23" s="5"/>
      <c r="B23" s="5"/>
      <c r="C23" s="5"/>
      <c r="D23" s="5"/>
    </row>
    <row r="24" spans="1:4" x14ac:dyDescent="0.2">
      <c r="A24" s="5"/>
      <c r="B24" s="5"/>
      <c r="C24" s="5"/>
      <c r="D24" s="5"/>
    </row>
    <row r="25" spans="1:4" x14ac:dyDescent="0.2">
      <c r="A25" s="5"/>
      <c r="B25" s="5"/>
      <c r="C25" s="5"/>
      <c r="D25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Normal="100" workbookViewId="0">
      <selection activeCell="B4" sqref="B4"/>
    </sheetView>
  </sheetViews>
  <sheetFormatPr defaultRowHeight="12.75" x14ac:dyDescent="0.2"/>
  <cols>
    <col min="1" max="1" width="33.5703125"/>
    <col min="2" max="2" width="8.7109375"/>
    <col min="3" max="3" width="28.85546875"/>
    <col min="4" max="4" width="21.5703125"/>
    <col min="5" max="1025" width="8.7109375"/>
  </cols>
  <sheetData>
    <row r="2" spans="1:4" x14ac:dyDescent="0.2">
      <c r="A2" s="1" t="s">
        <v>13</v>
      </c>
    </row>
    <row r="3" spans="1:4" x14ac:dyDescent="0.2">
      <c r="A3" t="s">
        <v>14</v>
      </c>
      <c r="B3" s="6" t="str">
        <f>'Input Oud'!B3</f>
        <v>Piet</v>
      </c>
      <c r="C3" t="s">
        <v>15</v>
      </c>
    </row>
    <row r="4" spans="1:4" x14ac:dyDescent="0.2">
      <c r="A4" t="s">
        <v>16</v>
      </c>
      <c r="B4" s="6">
        <f>YEAR('Input Oud'!B19)-YEAR('Input Oud'!B4)+(MONTH('Input Oud'!B19)-MONTH('Input Oud'!B4))/12</f>
        <v>-70.083333333333329</v>
      </c>
      <c r="C4" t="s">
        <v>17</v>
      </c>
    </row>
    <row r="5" spans="1:4" x14ac:dyDescent="0.2">
      <c r="A5" t="s">
        <v>18</v>
      </c>
      <c r="B5" s="6">
        <f>VLOOKUP('Input Oud'!B4,'Berekeningen enzo'!B3:C10,2)</f>
        <v>67</v>
      </c>
    </row>
    <row r="6" spans="1:4" x14ac:dyDescent="0.2">
      <c r="A6" t="s">
        <v>19</v>
      </c>
      <c r="B6" s="6">
        <v>20</v>
      </c>
    </row>
    <row r="7" spans="1:4" x14ac:dyDescent="0.2">
      <c r="A7" t="s">
        <v>20</v>
      </c>
      <c r="B7" s="6">
        <v>450</v>
      </c>
    </row>
    <row r="8" spans="1:4" x14ac:dyDescent="0.2">
      <c r="A8" t="s">
        <v>21</v>
      </c>
      <c r="B8" s="6">
        <v>1082</v>
      </c>
    </row>
    <row r="9" spans="1:4" x14ac:dyDescent="0.2">
      <c r="A9" t="s">
        <v>22</v>
      </c>
      <c r="B9" s="6">
        <f>'Input Oud'!B12-(YEAR('Input Oud'!B19)-YEAR('Input Oud'!B11)+(MONTH('Input Oud'!B19)-MONTH('Input Oud'!B11))/12)</f>
        <v>0</v>
      </c>
    </row>
    <row r="11" spans="1:4" x14ac:dyDescent="0.2">
      <c r="A11" t="s">
        <v>23</v>
      </c>
    </row>
    <row r="12" spans="1:4" x14ac:dyDescent="0.2">
      <c r="A12" s="7" t="s">
        <v>24</v>
      </c>
      <c r="B12" s="7" t="s">
        <v>25</v>
      </c>
      <c r="C12" s="7" t="s">
        <v>26</v>
      </c>
      <c r="D12" s="7" t="s">
        <v>27</v>
      </c>
    </row>
    <row r="13" spans="1:4" x14ac:dyDescent="0.2">
      <c r="A13" s="2">
        <f>B4</f>
        <v>-70.083333333333329</v>
      </c>
      <c r="B13" s="2">
        <f>'Input Oud'!B8</f>
        <v>0</v>
      </c>
      <c r="C13" s="2">
        <f>'Input Oud'!B8-'Input Oud'!B10*0.35-'Input Oud'!B15-'Input Oud'!B16*B7</f>
        <v>0</v>
      </c>
      <c r="D13" s="2" t="s">
        <v>28</v>
      </c>
    </row>
    <row r="14" spans="1:4" x14ac:dyDescent="0.2">
      <c r="A14" s="2">
        <f>A13+B6-'Input Oud'!B17</f>
        <v>-50.083333333333329</v>
      </c>
      <c r="B14" s="2">
        <f>'Input Oud'!B8</f>
        <v>0</v>
      </c>
      <c r="C14" s="2">
        <f>'Input Oud'!B8-'Input Oud'!B10*0.35-'Input Oud'!B15</f>
        <v>0</v>
      </c>
      <c r="D14" s="2" t="s">
        <v>29</v>
      </c>
    </row>
    <row r="15" spans="1:4" x14ac:dyDescent="0.2">
      <c r="A15" s="2">
        <f>B4+B9</f>
        <v>-70.083333333333329</v>
      </c>
      <c r="B15" s="2">
        <f>B14</f>
        <v>0</v>
      </c>
      <c r="C15" s="2">
        <f>'Input Oud'!B8-'Input Oud'!B15</f>
        <v>0</v>
      </c>
      <c r="D15" s="2" t="s">
        <v>30</v>
      </c>
    </row>
    <row r="16" spans="1:4" x14ac:dyDescent="0.2">
      <c r="A16" s="2">
        <f>B5</f>
        <v>67</v>
      </c>
      <c r="B16" s="2">
        <f>B8</f>
        <v>1082</v>
      </c>
      <c r="C16" s="2">
        <f>B16-'Input Oud'!B15</f>
        <v>1082</v>
      </c>
      <c r="D16" s="2" t="s">
        <v>31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zoomScaleNormal="100" workbookViewId="0">
      <selection activeCell="A22" sqref="A22"/>
    </sheetView>
  </sheetViews>
  <sheetFormatPr defaultRowHeight="12.75" x14ac:dyDescent="0.2"/>
  <cols>
    <col min="1" max="1" width="111.5703125"/>
    <col min="2" max="1025" width="8.7109375"/>
  </cols>
  <sheetData>
    <row r="3" spans="1:3" x14ac:dyDescent="0.2">
      <c r="A3" s="8" t="s">
        <v>32</v>
      </c>
      <c r="B3" s="9">
        <v>18202</v>
      </c>
      <c r="C3">
        <v>65.25</v>
      </c>
    </row>
    <row r="4" spans="1:3" x14ac:dyDescent="0.2">
      <c r="A4" s="10" t="s">
        <v>33</v>
      </c>
      <c r="B4" s="9">
        <v>18536</v>
      </c>
      <c r="C4">
        <v>65.5</v>
      </c>
    </row>
    <row r="5" spans="1:3" x14ac:dyDescent="0.2">
      <c r="A5" s="8" t="s">
        <v>34</v>
      </c>
      <c r="B5" s="9">
        <v>18810</v>
      </c>
      <c r="C5">
        <v>65.75</v>
      </c>
    </row>
    <row r="6" spans="1:3" x14ac:dyDescent="0.2">
      <c r="A6" s="10" t="s">
        <v>35</v>
      </c>
      <c r="B6" s="9">
        <v>19085</v>
      </c>
      <c r="C6">
        <v>66</v>
      </c>
    </row>
    <row r="7" spans="1:3" x14ac:dyDescent="0.2">
      <c r="A7" s="8" t="s">
        <v>36</v>
      </c>
      <c r="B7" s="9">
        <v>19359</v>
      </c>
      <c r="C7">
        <v>66.33</v>
      </c>
    </row>
    <row r="8" spans="1:3" x14ac:dyDescent="0.2">
      <c r="A8" s="10" t="s">
        <v>37</v>
      </c>
      <c r="B8" s="9">
        <v>19603</v>
      </c>
      <c r="C8">
        <v>66.67</v>
      </c>
    </row>
    <row r="9" spans="1:3" x14ac:dyDescent="0.2">
      <c r="A9" s="8" t="s">
        <v>38</v>
      </c>
      <c r="B9" s="9">
        <v>19845</v>
      </c>
      <c r="C9">
        <v>67</v>
      </c>
    </row>
    <row r="10" spans="1:3" x14ac:dyDescent="0.2">
      <c r="A10" s="10" t="s">
        <v>39</v>
      </c>
      <c r="B10" s="9">
        <v>43831</v>
      </c>
      <c r="C10">
        <v>67</v>
      </c>
    </row>
    <row r="11" spans="1:3" x14ac:dyDescent="0.2">
      <c r="A11" s="8" t="s">
        <v>40</v>
      </c>
    </row>
    <row r="12" spans="1:3" x14ac:dyDescent="0.2">
      <c r="A12" s="10" t="s">
        <v>41</v>
      </c>
    </row>
    <row r="13" spans="1:3" x14ac:dyDescent="0.2">
      <c r="A13" s="8" t="s">
        <v>42</v>
      </c>
    </row>
    <row r="14" spans="1:3" x14ac:dyDescent="0.2">
      <c r="A14" s="10" t="s">
        <v>43</v>
      </c>
    </row>
    <row r="15" spans="1:3" x14ac:dyDescent="0.2">
      <c r="A15" s="8" t="s">
        <v>44</v>
      </c>
    </row>
    <row r="16" spans="1:3" x14ac:dyDescent="0.2">
      <c r="A16" s="10" t="s">
        <v>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B6" sqref="B6"/>
    </sheetView>
  </sheetViews>
  <sheetFormatPr defaultRowHeight="12.75" x14ac:dyDescent="0.2"/>
  <cols>
    <col min="1" max="1" width="35.140625"/>
    <col min="2" max="2" width="8.7109375"/>
    <col min="3" max="3" width="31.5703125"/>
    <col min="4" max="1025" width="8.7109375"/>
  </cols>
  <sheetData>
    <row r="1" spans="1:4" x14ac:dyDescent="0.2">
      <c r="A1" t="s">
        <v>0</v>
      </c>
    </row>
    <row r="2" spans="1:4" x14ac:dyDescent="0.2">
      <c r="A2" s="1" t="s">
        <v>46</v>
      </c>
    </row>
    <row r="3" spans="1:4" x14ac:dyDescent="0.2">
      <c r="A3" t="s">
        <v>14</v>
      </c>
      <c r="B3" s="6" t="s">
        <v>47</v>
      </c>
      <c r="C3" s="6"/>
      <c r="D3" t="s">
        <v>15</v>
      </c>
    </row>
    <row r="4" spans="1:4" x14ac:dyDescent="0.2">
      <c r="A4" t="s">
        <v>2</v>
      </c>
      <c r="B4" s="11">
        <v>25600</v>
      </c>
      <c r="C4" s="11" t="str">
        <f>IF(B4&lt;DATE(1951,8,1),"","Persoon moet ouder zijn dan 65")</f>
        <v>Persoon moet ouder zijn dan 65</v>
      </c>
      <c r="D4" t="s">
        <v>48</v>
      </c>
    </row>
    <row r="5" spans="1:4" x14ac:dyDescent="0.2">
      <c r="A5" t="s">
        <v>4</v>
      </c>
      <c r="B5" s="6" t="s">
        <v>7</v>
      </c>
      <c r="C5" s="12" t="str">
        <f>IF(OR(B5="M",B5="V",B5="onbekend"),"","Geslacht is M, V of onbekend")</f>
        <v/>
      </c>
      <c r="D5" t="s">
        <v>49</v>
      </c>
    </row>
    <row r="6" spans="1:4" x14ac:dyDescent="0.2">
      <c r="A6" t="s">
        <v>50</v>
      </c>
      <c r="B6" s="6">
        <f>2016-YEAR(B4)+(8-MONTH(B4))/12+(1-DAY(B4))/365</f>
        <v>46.5</v>
      </c>
      <c r="C6" s="6"/>
    </row>
    <row r="8" spans="1:4" x14ac:dyDescent="0.2">
      <c r="A8" t="s">
        <v>51</v>
      </c>
      <c r="B8" s="6"/>
      <c r="C8" s="6"/>
      <c r="D8" t="s">
        <v>17</v>
      </c>
    </row>
    <row r="10" spans="1:4" x14ac:dyDescent="0.2">
      <c r="A10" t="s">
        <v>52</v>
      </c>
      <c r="B10" s="6"/>
      <c r="C10" s="6"/>
      <c r="D10" t="s">
        <v>53</v>
      </c>
    </row>
    <row r="11" spans="1:4" x14ac:dyDescent="0.2">
      <c r="A11" t="s">
        <v>54</v>
      </c>
      <c r="B11" s="11"/>
      <c r="C11" s="11"/>
      <c r="D11" t="s">
        <v>48</v>
      </c>
    </row>
    <row r="12" spans="1:4" x14ac:dyDescent="0.2">
      <c r="A12" t="s">
        <v>55</v>
      </c>
      <c r="B12" s="6"/>
      <c r="C12" s="6"/>
      <c r="D12" t="s">
        <v>56</v>
      </c>
    </row>
    <row r="13" spans="1:4" x14ac:dyDescent="0.2">
      <c r="A13" t="s">
        <v>57</v>
      </c>
      <c r="B13" s="6"/>
      <c r="C13" s="6"/>
      <c r="D13" t="s">
        <v>53</v>
      </c>
    </row>
    <row r="15" spans="1:4" x14ac:dyDescent="0.2">
      <c r="A15" t="s">
        <v>58</v>
      </c>
      <c r="B15" s="6"/>
      <c r="C15" s="6"/>
      <c r="D15" t="s">
        <v>53</v>
      </c>
    </row>
    <row r="16" spans="1:4" x14ac:dyDescent="0.2">
      <c r="A16" t="s">
        <v>59</v>
      </c>
      <c r="B16" s="6"/>
      <c r="C16" s="6"/>
      <c r="D16" t="s">
        <v>53</v>
      </c>
    </row>
    <row r="17" spans="1:4" x14ac:dyDescent="0.2">
      <c r="A17" t="s">
        <v>60</v>
      </c>
      <c r="B17" s="6"/>
      <c r="C17" s="6"/>
      <c r="D17" t="s">
        <v>53</v>
      </c>
    </row>
    <row r="19" spans="1:4" x14ac:dyDescent="0.2">
      <c r="A19" t="s">
        <v>61</v>
      </c>
      <c r="B19" s="11"/>
      <c r="C19" s="11"/>
      <c r="D19" t="s">
        <v>48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Ruben Hazenbosch</cp:lastModifiedBy>
  <cp:revision>24</cp:revision>
  <dcterms:created xsi:type="dcterms:W3CDTF">2016-06-29T09:55:07Z</dcterms:created>
  <dcterms:modified xsi:type="dcterms:W3CDTF">2016-08-22T18:18:14Z</dcterms:modified>
  <dc:language>en-GB</dc:language>
</cp:coreProperties>
</file>