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kim\Desktop\SYS 601\SYS 601-HW4\"/>
    </mc:Choice>
  </mc:AlternateContent>
  <bookViews>
    <workbookView xWindow="0" yWindow="0" windowWidth="19188" windowHeight="6636" activeTab="2"/>
  </bookViews>
  <sheets>
    <sheet name="virtual dice" sheetId="1" r:id="rId1"/>
    <sheet name="floodplain" sheetId="2" r:id="rId2"/>
    <sheet name="super bowl" sheetId="3" r:id="rId3"/>
    <sheet name="nfc versus af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5" i="3"/>
  <c r="O4" i="3"/>
  <c r="O3" i="3"/>
  <c r="O2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D2" i="3"/>
  <c r="C15" i="3" l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2"/>
  <c r="C11" i="2"/>
  <c r="C10" i="2"/>
  <c r="C9" i="2"/>
  <c r="C8" i="2"/>
  <c r="C7" i="2"/>
  <c r="C6" i="2"/>
  <c r="C5" i="2"/>
  <c r="C4" i="2"/>
  <c r="C3" i="2"/>
  <c r="C2" i="2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D3" i="1"/>
  <c r="D2" i="1"/>
</calcChain>
</file>

<file path=xl/sharedStrings.xml><?xml version="1.0" encoding="utf-8"?>
<sst xmlns="http://schemas.openxmlformats.org/spreadsheetml/2006/main" count="127" uniqueCount="24">
  <si>
    <t>N = 30</t>
  </si>
  <si>
    <r>
      <t>Z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 xml:space="preserve">   </t>
    </r>
  </si>
  <si>
    <r>
      <t>Z</t>
    </r>
    <r>
      <rPr>
        <b/>
        <vertAlign val="subscript"/>
        <sz val="12"/>
        <color theme="1"/>
        <rFont val="Times New Roman"/>
        <family val="1"/>
      </rPr>
      <t>R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</si>
  <si>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Z = (Z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/2) – (Z</t>
    </r>
    <r>
      <rPr>
        <b/>
        <vertAlign val="subscript"/>
        <sz val="12"/>
        <color theme="1"/>
        <rFont val="Times New Roman"/>
        <family val="1"/>
      </rPr>
      <t>R</t>
    </r>
    <r>
      <rPr>
        <b/>
        <sz val="12"/>
        <color theme="1"/>
        <rFont val="Times New Roman"/>
        <family val="1"/>
      </rPr>
      <t>/2)</t>
    </r>
  </si>
  <si>
    <t>Z</t>
  </si>
  <si>
    <t>P(Z)</t>
  </si>
  <si>
    <t>F(Z)</t>
  </si>
  <si>
    <t>x</t>
  </si>
  <si>
    <t>P(y)</t>
  </si>
  <si>
    <t>y</t>
  </si>
  <si>
    <t>MEAN</t>
  </si>
  <si>
    <t>P(0)</t>
  </si>
  <si>
    <t>p(x)</t>
  </si>
  <si>
    <t>superbowl</t>
  </si>
  <si>
    <t>toss</t>
  </si>
  <si>
    <t>winner</t>
  </si>
  <si>
    <t>heads</t>
  </si>
  <si>
    <t>nfc</t>
  </si>
  <si>
    <t>tails</t>
  </si>
  <si>
    <t>afc</t>
  </si>
  <si>
    <t># that nfc wins</t>
  </si>
  <si>
    <t>P(35)</t>
  </si>
  <si>
    <t># of trials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</si>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</sst>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P(y)</a:t>
            </a:r>
            <a:r>
              <a:rPr lang="en-US" baseline="0"/>
              <a:t> versus 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floodplain!$B$2:$B$11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floodplain!$C$2:$C$11</c:f>
              <c:numCache>
                <c:formatCode>General</c:formatCode>
                <c:ptCount val="10"/>
                <c:pt idx="0">
                  <c:v>9.147704794025574E-2</c:v>
                </c:pt>
                <c:pt idx="1">
                  <c:v>0.16923253868947319</c:v>
                </c:pt>
                <c:pt idx="2">
                  <c:v>0.20872013105035023</c:v>
                </c:pt>
                <c:pt idx="3">
                  <c:v>0.19306612122157396</c:v>
                </c:pt>
                <c:pt idx="4">
                  <c:v>0.1428689297039647</c:v>
                </c:pt>
                <c:pt idx="5">
                  <c:v>8.8102506650778248E-2</c:v>
                </c:pt>
                <c:pt idx="6">
                  <c:v>4.6568467801125626E-2</c:v>
                </c:pt>
                <c:pt idx="7">
                  <c:v>2.1537916358020638E-2</c:v>
                </c:pt>
                <c:pt idx="8">
                  <c:v>8.8544767249640211E-3</c:v>
                </c:pt>
                <c:pt idx="9">
                  <c:v>3.276156388236692E-3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50D-9A9A-CC2EBA53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621919"/>
        <c:axId val="1230632319"/>
      </c:barChart>
      <c:catAx>
        <c:axId val="1230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values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2319"/>
        <c:crosses val="autoZero"/>
        <c:auto val="1"/>
        <c:lblAlgn val="ctr"/>
        <c:lblOffset val="100"/>
        <c:noMultiLvlLbl val="0"/>
      </c:catAx>
      <c:valAx>
        <c:axId val="12306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P(y)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2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 versus x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'super bowl'!$B$2:$B$15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cat>
          <c:val>
            <c:numRef>
              <c:f>'super bowl'!$C$2:$C$15</c:f>
              <c:numCache>
                <c:formatCode>General</c:formatCode>
                <c:ptCount val="14"/>
                <c:pt idx="0">
                  <c:v>1.1546319456101694E-14</c:v>
                </c:pt>
                <c:pt idx="1">
                  <c:v>6.011302566832914E-11</c:v>
                </c:pt>
                <c:pt idx="2">
                  <c:v>1.670970362077639E-7</c:v>
                </c:pt>
                <c:pt idx="3">
                  <c:v>4.58254338631113E-5</c:v>
                </c:pt>
                <c:pt idx="4">
                  <c:v>2.3010914289833847E-3</c:v>
                </c:pt>
                <c:pt idx="5">
                  <c:v>2.7976427373429549E-2</c:v>
                </c:pt>
                <c:pt idx="6">
                  <c:v>9.4676484881284217E-2</c:v>
                </c:pt>
                <c:pt idx="7">
                  <c:v>9.4676484881284217E-2</c:v>
                </c:pt>
                <c:pt idx="8">
                  <c:v>2.7976427373429549E-2</c:v>
                </c:pt>
                <c:pt idx="9">
                  <c:v>2.3010914289833834E-3</c:v>
                </c:pt>
                <c:pt idx="10">
                  <c:v>4.5825433863111347E-5</c:v>
                </c:pt>
                <c:pt idx="11">
                  <c:v>1.6709703620776419E-7</c:v>
                </c:pt>
                <c:pt idx="12">
                  <c:v>6.011302566832914E-11</c:v>
                </c:pt>
                <c:pt idx="13">
                  <c:v>2.2204460492503185E-16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E3F-B098-D23D08AD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646719"/>
        <c:axId val="1110641727"/>
      </c:barChart>
      <c:catAx>
        <c:axId val="1110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 </a:t>
                </a:r>
              </a:p>
            </c:rich>
          </c:tx>
          <c:layout>
            <c:manualLayout>
              <c:xMode val="edge"/>
              <c:yMode val="edge"/>
              <c:x val="0.47264137437365794"/>
              <c:y val="0.8880843930383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1727"/>
        <c:crosses val="autoZero"/>
        <c:auto val="1"/>
        <c:lblAlgn val="ctr"/>
        <c:lblOffset val="100"/>
        <c:noMultiLvlLbl val="0"/>
      </c:catAx>
      <c:valAx>
        <c:axId val="11106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3</xdr:row>
      <xdr:rowOff>1905</xdr:rowOff>
    </xdr:from>
    <xdr:to>
      <xdr:col>9</xdr:col>
      <xdr:colOff>377190</xdr:colOff>
      <xdr:row>18</xdr:row>
      <xdr:rowOff>1905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2</xdr:row>
      <xdr:rowOff>30480</xdr:rowOff>
    </xdr:from>
    <xdr:to>
      <xdr:col>11</xdr:col>
      <xdr:colOff>373380</xdr:colOff>
      <xdr:row>18</xdr:row>
      <xdr:rowOff>78105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G26" sqref="E14:G26"/>
    </sheetView>
  </sheetViews>
  <sheetFormatPr defaultRowHeight="14.4" x14ac:dyDescent="0.55000000000000004"/>
  <cols>
    <col min="4" max="4" width="23.41796875" bestFit="1" customWidth="1"/>
  </cols>
  <sheetData>
    <row r="1" spans="1:12" ht="18" x14ac:dyDescent="0.75">
      <c r="A1" s="2" t="s">
        <v>0</v>
      </c>
      <c r="B1" s="3" t="s">
        <v>1</v>
      </c>
      <c r="C1" s="3" t="s">
        <v>2</v>
      </c>
      <c r="D1" s="5" t="s">
        <v>3</v>
      </c>
      <c r="E1" s="2" t="s">
        <v>4</v>
      </c>
      <c r="F1" s="2" t="s">
        <v>5</v>
      </c>
      <c r="G1" s="2" t="s">
        <v>4</v>
      </c>
      <c r="H1" s="2" t="s">
        <v>6</v>
      </c>
    </row>
    <row r="2" spans="1:12" x14ac:dyDescent="0.55000000000000004">
      <c r="A2">
        <v>1</v>
      </c>
      <c r="B2" s="1">
        <v>5</v>
      </c>
      <c r="C2" s="1">
        <v>4</v>
      </c>
      <c r="D2" s="1">
        <f>(B2/2)-(C2/2)</f>
        <v>0.5</v>
      </c>
      <c r="E2" s="6">
        <v>-2.5</v>
      </c>
      <c r="F2" s="1">
        <f>1/36</f>
        <v>2.7777777777777776E-2</v>
      </c>
      <c r="G2" s="6">
        <v>-2.5</v>
      </c>
      <c r="H2" s="1">
        <f>1/36</f>
        <v>2.7777777777777776E-2</v>
      </c>
      <c r="I2" s="1"/>
      <c r="J2" s="1"/>
      <c r="K2" s="1"/>
      <c r="L2" s="1"/>
    </row>
    <row r="3" spans="1:12" x14ac:dyDescent="0.55000000000000004">
      <c r="A3">
        <v>2</v>
      </c>
      <c r="B3" s="1">
        <v>2</v>
      </c>
      <c r="C3" s="1">
        <v>2</v>
      </c>
      <c r="D3" s="1">
        <f>(B3/2)-(C3/2)</f>
        <v>0</v>
      </c>
      <c r="E3" s="1">
        <v>-2</v>
      </c>
      <c r="F3">
        <f>1/18</f>
        <v>5.5555555555555552E-2</v>
      </c>
      <c r="G3" s="1">
        <v>-2</v>
      </c>
      <c r="H3">
        <f>1/12</f>
        <v>8.3333333333333329E-2</v>
      </c>
    </row>
    <row r="4" spans="1:12" x14ac:dyDescent="0.55000000000000004">
      <c r="A4">
        <v>3</v>
      </c>
      <c r="B4" s="1">
        <v>6</v>
      </c>
      <c r="C4" s="1">
        <v>3</v>
      </c>
      <c r="D4" s="1">
        <f>(B4/2)-(C4/2)</f>
        <v>1.5</v>
      </c>
      <c r="E4" s="1">
        <v>-1.5</v>
      </c>
      <c r="F4">
        <f>1/12</f>
        <v>8.3333333333333329E-2</v>
      </c>
      <c r="G4" s="1">
        <v>-1.5</v>
      </c>
      <c r="H4">
        <f>1/6</f>
        <v>0.16666666666666666</v>
      </c>
    </row>
    <row r="5" spans="1:12" x14ac:dyDescent="0.55000000000000004">
      <c r="A5">
        <v>4</v>
      </c>
      <c r="B5" s="1">
        <v>2</v>
      </c>
      <c r="C5" s="1">
        <v>1</v>
      </c>
      <c r="D5" s="1">
        <f t="shared" ref="D5:D31" si="0">(B5/2)-(C5/2)</f>
        <v>0.5</v>
      </c>
      <c r="E5" s="1">
        <v>-1</v>
      </c>
      <c r="F5">
        <f>1/9</f>
        <v>0.1111111111111111</v>
      </c>
      <c r="G5" s="1">
        <v>-1</v>
      </c>
      <c r="H5">
        <f>5/18</f>
        <v>0.27777777777777779</v>
      </c>
    </row>
    <row r="6" spans="1:12" x14ac:dyDescent="0.55000000000000004">
      <c r="A6">
        <v>5</v>
      </c>
      <c r="B6" s="1">
        <v>4</v>
      </c>
      <c r="C6" s="1">
        <v>5</v>
      </c>
      <c r="D6" s="1">
        <f t="shared" si="0"/>
        <v>-0.5</v>
      </c>
      <c r="E6" s="1">
        <v>-0.5</v>
      </c>
      <c r="F6">
        <f>5/36</f>
        <v>0.1388888888888889</v>
      </c>
      <c r="G6" s="1">
        <v>-0.5</v>
      </c>
      <c r="H6">
        <f>15/36</f>
        <v>0.41666666666666669</v>
      </c>
    </row>
    <row r="7" spans="1:12" x14ac:dyDescent="0.55000000000000004">
      <c r="A7">
        <v>6</v>
      </c>
      <c r="B7" s="1">
        <v>3</v>
      </c>
      <c r="C7" s="1">
        <v>4</v>
      </c>
      <c r="D7" s="1">
        <f t="shared" si="0"/>
        <v>-0.5</v>
      </c>
      <c r="E7" s="1">
        <v>0</v>
      </c>
      <c r="F7">
        <f>1/6</f>
        <v>0.16666666666666666</v>
      </c>
      <c r="G7" s="1">
        <v>0</v>
      </c>
      <c r="H7">
        <f>7/12</f>
        <v>0.58333333333333337</v>
      </c>
    </row>
    <row r="8" spans="1:12" x14ac:dyDescent="0.55000000000000004">
      <c r="A8">
        <v>7</v>
      </c>
      <c r="B8" s="1">
        <v>5</v>
      </c>
      <c r="C8" s="1">
        <v>5</v>
      </c>
      <c r="D8" s="1">
        <f t="shared" si="0"/>
        <v>0</v>
      </c>
      <c r="E8" s="1">
        <v>0.5</v>
      </c>
      <c r="F8">
        <f>5/36</f>
        <v>0.1388888888888889</v>
      </c>
      <c r="G8" s="1">
        <v>0.5</v>
      </c>
      <c r="H8">
        <f>13/18</f>
        <v>0.72222222222222221</v>
      </c>
    </row>
    <row r="9" spans="1:12" x14ac:dyDescent="0.55000000000000004">
      <c r="A9">
        <v>8</v>
      </c>
      <c r="B9" s="1">
        <v>1</v>
      </c>
      <c r="C9" s="1">
        <v>2</v>
      </c>
      <c r="D9" s="1">
        <f t="shared" si="0"/>
        <v>-0.5</v>
      </c>
      <c r="E9" s="1">
        <v>1</v>
      </c>
      <c r="F9">
        <f>1/9</f>
        <v>0.1111111111111111</v>
      </c>
      <c r="G9" s="1">
        <v>1</v>
      </c>
      <c r="H9">
        <f>5/6</f>
        <v>0.83333333333333337</v>
      </c>
    </row>
    <row r="10" spans="1:12" x14ac:dyDescent="0.55000000000000004">
      <c r="A10">
        <v>9</v>
      </c>
      <c r="B10" s="1">
        <v>6</v>
      </c>
      <c r="C10" s="1">
        <v>6</v>
      </c>
      <c r="D10" s="1">
        <f t="shared" si="0"/>
        <v>0</v>
      </c>
      <c r="E10" s="1">
        <v>1.5</v>
      </c>
      <c r="F10">
        <f>1/12</f>
        <v>8.3333333333333329E-2</v>
      </c>
      <c r="G10" s="1">
        <v>1.5</v>
      </c>
      <c r="H10">
        <f>11/12</f>
        <v>0.91666666666666663</v>
      </c>
    </row>
    <row r="11" spans="1:12" x14ac:dyDescent="0.55000000000000004">
      <c r="A11">
        <v>10</v>
      </c>
      <c r="B11" s="1">
        <v>4</v>
      </c>
      <c r="C11" s="1">
        <v>1</v>
      </c>
      <c r="D11" s="1">
        <f t="shared" si="0"/>
        <v>1.5</v>
      </c>
      <c r="E11" s="1">
        <v>2</v>
      </c>
      <c r="F11">
        <f>1/18</f>
        <v>5.5555555555555552E-2</v>
      </c>
      <c r="G11" s="1">
        <v>2</v>
      </c>
      <c r="H11">
        <f>35/36</f>
        <v>0.97222222222222221</v>
      </c>
    </row>
    <row r="12" spans="1:12" x14ac:dyDescent="0.55000000000000004">
      <c r="A12">
        <v>11</v>
      </c>
      <c r="B12" s="1">
        <v>5</v>
      </c>
      <c r="C12" s="1">
        <v>1</v>
      </c>
      <c r="D12" s="1">
        <f t="shared" si="0"/>
        <v>2</v>
      </c>
      <c r="E12" s="1">
        <v>2.5</v>
      </c>
      <c r="F12" s="1">
        <f>1/36</f>
        <v>2.7777777777777776E-2</v>
      </c>
      <c r="G12" s="1">
        <v>2.5</v>
      </c>
      <c r="H12" s="1">
        <v>1</v>
      </c>
    </row>
    <row r="13" spans="1:12" x14ac:dyDescent="0.55000000000000004">
      <c r="A13">
        <v>12</v>
      </c>
      <c r="B13" s="1">
        <v>3</v>
      </c>
      <c r="C13" s="1">
        <v>4</v>
      </c>
      <c r="D13" s="1">
        <f t="shared" si="0"/>
        <v>-0.5</v>
      </c>
    </row>
    <row r="14" spans="1:12" x14ac:dyDescent="0.55000000000000004">
      <c r="A14">
        <v>13</v>
      </c>
      <c r="B14" s="1">
        <v>5</v>
      </c>
      <c r="C14" s="1">
        <v>2</v>
      </c>
      <c r="D14" s="1">
        <f t="shared" si="0"/>
        <v>1.5</v>
      </c>
    </row>
    <row r="15" spans="1:12" x14ac:dyDescent="0.55000000000000004">
      <c r="A15">
        <v>14</v>
      </c>
      <c r="B15" s="1">
        <v>4</v>
      </c>
      <c r="C15" s="1">
        <v>2</v>
      </c>
      <c r="D15" s="1">
        <f t="shared" si="0"/>
        <v>1</v>
      </c>
    </row>
    <row r="16" spans="1:12" x14ac:dyDescent="0.55000000000000004">
      <c r="A16">
        <v>15</v>
      </c>
      <c r="B16" s="1">
        <v>2</v>
      </c>
      <c r="C16" s="1">
        <v>5</v>
      </c>
      <c r="D16" s="1">
        <f t="shared" si="0"/>
        <v>-1.5</v>
      </c>
    </row>
    <row r="17" spans="1:4" x14ac:dyDescent="0.55000000000000004">
      <c r="A17">
        <v>16</v>
      </c>
      <c r="B17" s="1">
        <v>2</v>
      </c>
      <c r="C17" s="1">
        <v>1</v>
      </c>
      <c r="D17" s="1">
        <f t="shared" si="0"/>
        <v>0.5</v>
      </c>
    </row>
    <row r="18" spans="1:4" x14ac:dyDescent="0.55000000000000004">
      <c r="A18">
        <v>17</v>
      </c>
      <c r="B18" s="1">
        <v>3</v>
      </c>
      <c r="C18" s="1">
        <v>6</v>
      </c>
      <c r="D18" s="1">
        <f t="shared" si="0"/>
        <v>-1.5</v>
      </c>
    </row>
    <row r="19" spans="1:4" x14ac:dyDescent="0.55000000000000004">
      <c r="A19">
        <v>18</v>
      </c>
      <c r="B19" s="1">
        <v>1</v>
      </c>
      <c r="C19" s="1">
        <v>6</v>
      </c>
      <c r="D19" s="1">
        <f t="shared" si="0"/>
        <v>-2.5</v>
      </c>
    </row>
    <row r="20" spans="1:4" x14ac:dyDescent="0.55000000000000004">
      <c r="A20">
        <v>19</v>
      </c>
      <c r="B20" s="1">
        <v>3</v>
      </c>
      <c r="C20" s="1">
        <v>6</v>
      </c>
      <c r="D20" s="1">
        <f t="shared" si="0"/>
        <v>-1.5</v>
      </c>
    </row>
    <row r="21" spans="1:4" x14ac:dyDescent="0.55000000000000004">
      <c r="A21">
        <v>20</v>
      </c>
      <c r="B21" s="1">
        <v>5</v>
      </c>
      <c r="C21" s="1">
        <v>1</v>
      </c>
      <c r="D21" s="1">
        <f t="shared" si="0"/>
        <v>2</v>
      </c>
    </row>
    <row r="22" spans="1:4" x14ac:dyDescent="0.55000000000000004">
      <c r="A22">
        <v>21</v>
      </c>
      <c r="B22" s="1">
        <v>4</v>
      </c>
      <c r="C22" s="1">
        <v>5</v>
      </c>
      <c r="D22" s="1">
        <f t="shared" si="0"/>
        <v>-0.5</v>
      </c>
    </row>
    <row r="23" spans="1:4" x14ac:dyDescent="0.55000000000000004">
      <c r="A23">
        <v>22</v>
      </c>
      <c r="B23" s="1">
        <v>2</v>
      </c>
      <c r="C23" s="1">
        <v>4</v>
      </c>
      <c r="D23" s="1">
        <f t="shared" si="0"/>
        <v>-1</v>
      </c>
    </row>
    <row r="24" spans="1:4" x14ac:dyDescent="0.55000000000000004">
      <c r="A24">
        <v>23</v>
      </c>
      <c r="B24" s="1">
        <v>4</v>
      </c>
      <c r="C24" s="1">
        <v>3</v>
      </c>
      <c r="D24" s="1">
        <f t="shared" si="0"/>
        <v>0.5</v>
      </c>
    </row>
    <row r="25" spans="1:4" x14ac:dyDescent="0.55000000000000004">
      <c r="A25">
        <v>24</v>
      </c>
      <c r="B25" s="1">
        <v>5</v>
      </c>
      <c r="C25" s="1">
        <v>5</v>
      </c>
      <c r="D25" s="1">
        <f t="shared" si="0"/>
        <v>0</v>
      </c>
    </row>
    <row r="26" spans="1:4" x14ac:dyDescent="0.55000000000000004">
      <c r="A26">
        <v>25</v>
      </c>
      <c r="B26" s="1">
        <v>3</v>
      </c>
      <c r="C26" s="1">
        <v>1</v>
      </c>
      <c r="D26" s="1">
        <f t="shared" si="0"/>
        <v>1</v>
      </c>
    </row>
    <row r="27" spans="1:4" x14ac:dyDescent="0.55000000000000004">
      <c r="A27">
        <v>26</v>
      </c>
      <c r="B27" s="1">
        <v>1</v>
      </c>
      <c r="C27" s="1">
        <v>6</v>
      </c>
      <c r="D27" s="1">
        <f t="shared" si="0"/>
        <v>-2.5</v>
      </c>
    </row>
    <row r="28" spans="1:4" x14ac:dyDescent="0.55000000000000004">
      <c r="A28">
        <v>27</v>
      </c>
      <c r="B28" s="1">
        <v>4</v>
      </c>
      <c r="C28" s="1">
        <v>6</v>
      </c>
      <c r="D28" s="1">
        <f t="shared" si="0"/>
        <v>-1</v>
      </c>
    </row>
    <row r="29" spans="1:4" x14ac:dyDescent="0.55000000000000004">
      <c r="A29">
        <v>28</v>
      </c>
      <c r="B29" s="1">
        <v>4</v>
      </c>
      <c r="C29" s="1">
        <v>4</v>
      </c>
      <c r="D29" s="1">
        <f t="shared" si="0"/>
        <v>0</v>
      </c>
    </row>
    <row r="30" spans="1:4" x14ac:dyDescent="0.55000000000000004">
      <c r="A30">
        <v>29</v>
      </c>
      <c r="B30" s="1">
        <v>4</v>
      </c>
      <c r="C30" s="1">
        <v>1</v>
      </c>
      <c r="D30" s="1">
        <f t="shared" si="0"/>
        <v>1.5</v>
      </c>
    </row>
    <row r="31" spans="1:4" x14ac:dyDescent="0.55000000000000004">
      <c r="A31">
        <v>30</v>
      </c>
      <c r="B31" s="1">
        <v>5</v>
      </c>
      <c r="C31" s="1">
        <v>4</v>
      </c>
      <c r="D31" s="1">
        <f t="shared" si="0"/>
        <v>0.5</v>
      </c>
    </row>
    <row r="32" spans="1:4" x14ac:dyDescent="0.55000000000000004">
      <c r="D32" s="1"/>
    </row>
    <row r="33" spans="4:4" x14ac:dyDescent="0.55000000000000004">
      <c r="D33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J16" sqref="J16"/>
    </sheetView>
  </sheetViews>
  <sheetFormatPr defaultRowHeight="14.4" x14ac:dyDescent="0.55000000000000004"/>
  <cols>
    <col min="2" max="2" width="8.83984375" style="1"/>
    <col min="3" max="3" width="11.578125" bestFit="1" customWidth="1"/>
    <col min="5" max="5" width="22.734375" bestFit="1" customWidth="1"/>
  </cols>
  <sheetData>
    <row r="1" spans="1:5" x14ac:dyDescent="0.55000000000000004">
      <c r="A1" s="1" t="s">
        <v>10</v>
      </c>
      <c r="B1" s="2" t="s">
        <v>9</v>
      </c>
      <c r="C1" s="2" t="s">
        <v>8</v>
      </c>
      <c r="D1" s="2" t="s">
        <v>11</v>
      </c>
    </row>
    <row r="2" spans="1:5" ht="15.3" x14ac:dyDescent="0.55000000000000004">
      <c r="A2">
        <v>3.7</v>
      </c>
      <c r="B2" s="1">
        <v>1</v>
      </c>
      <c r="C2">
        <f>_xlfn.POISSON.DIST(B2,A2,0)</f>
        <v>9.147704794025574E-2</v>
      </c>
      <c r="D2">
        <f>_xlfn.POISSON.DIST(0,3.7,0)</f>
        <v>2.4723526470339388E-2</v>
      </c>
      <c r="E2" s="4"/>
    </row>
    <row r="3" spans="1:5" x14ac:dyDescent="0.55000000000000004">
      <c r="B3" s="1">
        <v>2</v>
      </c>
      <c r="C3">
        <f>_xlfn.POISSON.DIST(B3,A2,0)</f>
        <v>0.16923253868947319</v>
      </c>
    </row>
    <row r="4" spans="1:5" x14ac:dyDescent="0.55000000000000004">
      <c r="B4" s="1">
        <v>3</v>
      </c>
      <c r="C4">
        <f>_xlfn.POISSON.DIST(B4,A2,0)</f>
        <v>0.20872013105035023</v>
      </c>
    </row>
    <row r="5" spans="1:5" x14ac:dyDescent="0.55000000000000004">
      <c r="B5" s="1">
        <v>4</v>
      </c>
      <c r="C5">
        <f>_xlfn.POISSON.DIST(B5,A2,0)</f>
        <v>0.19306612122157396</v>
      </c>
    </row>
    <row r="6" spans="1:5" x14ac:dyDescent="0.55000000000000004">
      <c r="B6" s="1">
        <v>5</v>
      </c>
      <c r="C6">
        <f>_xlfn.POISSON.DIST(B6,A2,0)</f>
        <v>0.1428689297039647</v>
      </c>
    </row>
    <row r="7" spans="1:5" x14ac:dyDescent="0.55000000000000004">
      <c r="B7" s="1">
        <v>6</v>
      </c>
      <c r="C7">
        <f>_xlfn.POISSON.DIST(B7,A2,0)</f>
        <v>8.8102506650778248E-2</v>
      </c>
    </row>
    <row r="8" spans="1:5" x14ac:dyDescent="0.55000000000000004">
      <c r="B8" s="1">
        <v>7</v>
      </c>
      <c r="C8">
        <f>_xlfn.POISSON.DIST(B8,A2,0)</f>
        <v>4.6568467801125626E-2</v>
      </c>
    </row>
    <row r="9" spans="1:5" x14ac:dyDescent="0.55000000000000004">
      <c r="B9" s="1">
        <v>8</v>
      </c>
      <c r="C9">
        <f>_xlfn.POISSON.DIST(B9,A2,0)</f>
        <v>2.1537916358020638E-2</v>
      </c>
    </row>
    <row r="10" spans="1:5" x14ac:dyDescent="0.55000000000000004">
      <c r="B10" s="1">
        <v>9</v>
      </c>
      <c r="C10">
        <f>_xlfn.POISSON.DIST(B10,A2,0)</f>
        <v>8.8544767249640211E-3</v>
      </c>
    </row>
    <row r="11" spans="1:5" x14ac:dyDescent="0.55000000000000004">
      <c r="B11" s="1">
        <v>10</v>
      </c>
      <c r="C11">
        <f>_xlfn.POISSON.DIST(B11,A2,0)</f>
        <v>3.276156388236692E-3</v>
      </c>
    </row>
    <row r="12" spans="1:5" x14ac:dyDescent="0.55000000000000004">
      <c r="B12"/>
    </row>
    <row r="13" spans="1:5" x14ac:dyDescent="0.55000000000000004">
      <c r="B13"/>
    </row>
    <row r="14" spans="1:5" x14ac:dyDescent="0.55000000000000004">
      <c r="B14"/>
    </row>
    <row r="15" spans="1:5" x14ac:dyDescent="0.55000000000000004">
      <c r="B15"/>
    </row>
    <row r="16" spans="1:5" x14ac:dyDescent="0.55000000000000004">
      <c r="B16"/>
    </row>
    <row r="17" spans="2:2" x14ac:dyDescent="0.55000000000000004">
      <c r="B17"/>
    </row>
    <row r="18" spans="2:2" x14ac:dyDescent="0.55000000000000004">
      <c r="B18"/>
    </row>
    <row r="19" spans="2:2" x14ac:dyDescent="0.55000000000000004">
      <c r="B19"/>
    </row>
    <row r="20" spans="2:2" x14ac:dyDescent="0.55000000000000004">
      <c r="B20"/>
    </row>
    <row r="21" spans="2:2" x14ac:dyDescent="0.55000000000000004">
      <c r="B21"/>
    </row>
    <row r="22" spans="2:2" x14ac:dyDescent="0.55000000000000004">
      <c r="B22"/>
    </row>
    <row r="23" spans="2:2" x14ac:dyDescent="0.55000000000000004">
      <c r="B23"/>
    </row>
    <row r="24" spans="2:2" x14ac:dyDescent="0.55000000000000004">
      <c r="B24"/>
    </row>
    <row r="25" spans="2:2" x14ac:dyDescent="0.55000000000000004">
      <c r="B25"/>
    </row>
    <row r="26" spans="2:2" x14ac:dyDescent="0.55000000000000004">
      <c r="B26"/>
    </row>
    <row r="27" spans="2:2" x14ac:dyDescent="0.55000000000000004">
      <c r="B27"/>
    </row>
    <row r="28" spans="2:2" x14ac:dyDescent="0.55000000000000004">
      <c r="B28"/>
    </row>
    <row r="29" spans="2:2" x14ac:dyDescent="0.55000000000000004">
      <c r="B29"/>
    </row>
    <row r="30" spans="2:2" x14ac:dyDescent="0.55000000000000004">
      <c r="B30"/>
    </row>
    <row r="31" spans="2:2" x14ac:dyDescent="0.55000000000000004">
      <c r="B31"/>
    </row>
    <row r="32" spans="2:2" x14ac:dyDescent="0.55000000000000004">
      <c r="B32"/>
    </row>
    <row r="33" spans="2:2" x14ac:dyDescent="0.55000000000000004">
      <c r="B33"/>
    </row>
    <row r="34" spans="2:2" x14ac:dyDescent="0.55000000000000004">
      <c r="B34"/>
    </row>
    <row r="35" spans="2:2" x14ac:dyDescent="0.55000000000000004">
      <c r="B35"/>
    </row>
    <row r="36" spans="2:2" x14ac:dyDescent="0.55000000000000004">
      <c r="B36"/>
    </row>
    <row r="37" spans="2:2" x14ac:dyDescent="0.55000000000000004">
      <c r="B37"/>
    </row>
    <row r="38" spans="2:2" x14ac:dyDescent="0.55000000000000004">
      <c r="B38"/>
    </row>
    <row r="39" spans="2:2" x14ac:dyDescent="0.55000000000000004">
      <c r="B39"/>
    </row>
    <row r="40" spans="2:2" x14ac:dyDescent="0.55000000000000004">
      <c r="B40"/>
    </row>
    <row r="41" spans="2:2" x14ac:dyDescent="0.55000000000000004">
      <c r="B41"/>
    </row>
    <row r="42" spans="2:2" x14ac:dyDescent="0.55000000000000004">
      <c r="B42"/>
    </row>
    <row r="43" spans="2:2" x14ac:dyDescent="0.55000000000000004">
      <c r="B43"/>
    </row>
    <row r="44" spans="2:2" x14ac:dyDescent="0.55000000000000004">
      <c r="B44"/>
    </row>
    <row r="45" spans="2:2" x14ac:dyDescent="0.55000000000000004">
      <c r="B45"/>
    </row>
    <row r="46" spans="2:2" x14ac:dyDescent="0.55000000000000004">
      <c r="B46"/>
    </row>
    <row r="47" spans="2:2" x14ac:dyDescent="0.55000000000000004">
      <c r="B47"/>
    </row>
    <row r="48" spans="2:2" x14ac:dyDescent="0.55000000000000004">
      <c r="B48"/>
    </row>
    <row r="49" spans="2:2" x14ac:dyDescent="0.55000000000000004">
      <c r="B49"/>
    </row>
    <row r="50" spans="2:2" x14ac:dyDescent="0.55000000000000004">
      <c r="B50"/>
    </row>
    <row r="51" spans="2:2" x14ac:dyDescent="0.55000000000000004">
      <c r="B51"/>
    </row>
    <row r="52" spans="2:2" x14ac:dyDescent="0.55000000000000004">
      <c r="B52"/>
    </row>
    <row r="53" spans="2:2" x14ac:dyDescent="0.55000000000000004">
      <c r="B53"/>
    </row>
    <row r="54" spans="2:2" x14ac:dyDescent="0.55000000000000004">
      <c r="B54"/>
    </row>
    <row r="55" spans="2:2" x14ac:dyDescent="0.55000000000000004">
      <c r="B55"/>
    </row>
    <row r="56" spans="2:2" x14ac:dyDescent="0.55000000000000004">
      <c r="B56"/>
    </row>
    <row r="57" spans="2:2" x14ac:dyDescent="0.55000000000000004">
      <c r="B57"/>
    </row>
    <row r="58" spans="2:2" x14ac:dyDescent="0.55000000000000004">
      <c r="B58"/>
    </row>
    <row r="59" spans="2:2" x14ac:dyDescent="0.55000000000000004">
      <c r="B59"/>
    </row>
    <row r="60" spans="2:2" x14ac:dyDescent="0.55000000000000004">
      <c r="B60"/>
    </row>
    <row r="61" spans="2:2" x14ac:dyDescent="0.55000000000000004">
      <c r="B61"/>
    </row>
    <row r="62" spans="2:2" x14ac:dyDescent="0.55000000000000004">
      <c r="B62"/>
    </row>
    <row r="63" spans="2:2" x14ac:dyDescent="0.55000000000000004">
      <c r="B63"/>
    </row>
    <row r="64" spans="2:2" x14ac:dyDescent="0.55000000000000004">
      <c r="B64"/>
    </row>
    <row r="65" spans="2:2" x14ac:dyDescent="0.55000000000000004">
      <c r="B65"/>
    </row>
    <row r="66" spans="2:2" x14ac:dyDescent="0.55000000000000004">
      <c r="B66"/>
    </row>
    <row r="67" spans="2:2" x14ac:dyDescent="0.55000000000000004">
      <c r="B67"/>
    </row>
    <row r="68" spans="2:2" x14ac:dyDescent="0.55000000000000004">
      <c r="B68"/>
    </row>
    <row r="69" spans="2:2" x14ac:dyDescent="0.55000000000000004">
      <c r="B69"/>
    </row>
    <row r="70" spans="2:2" x14ac:dyDescent="0.55000000000000004">
      <c r="B70"/>
    </row>
    <row r="71" spans="2:2" x14ac:dyDescent="0.55000000000000004">
      <c r="B71"/>
    </row>
    <row r="72" spans="2:2" x14ac:dyDescent="0.55000000000000004">
      <c r="B72"/>
    </row>
    <row r="73" spans="2:2" x14ac:dyDescent="0.55000000000000004">
      <c r="B73"/>
    </row>
    <row r="74" spans="2:2" x14ac:dyDescent="0.55000000000000004">
      <c r="B74"/>
    </row>
    <row r="75" spans="2:2" x14ac:dyDescent="0.55000000000000004">
      <c r="B75"/>
    </row>
    <row r="76" spans="2:2" x14ac:dyDescent="0.55000000000000004">
      <c r="B76"/>
    </row>
    <row r="77" spans="2:2" x14ac:dyDescent="0.55000000000000004">
      <c r="B77"/>
    </row>
    <row r="78" spans="2:2" x14ac:dyDescent="0.55000000000000004">
      <c r="B78"/>
    </row>
    <row r="79" spans="2:2" x14ac:dyDescent="0.55000000000000004">
      <c r="B79"/>
    </row>
    <row r="80" spans="2:2" x14ac:dyDescent="0.55000000000000004">
      <c r="B80"/>
    </row>
    <row r="81" spans="2:2" x14ac:dyDescent="0.55000000000000004">
      <c r="B81"/>
    </row>
    <row r="82" spans="2:2" x14ac:dyDescent="0.55000000000000004">
      <c r="B82"/>
    </row>
    <row r="83" spans="2:2" x14ac:dyDescent="0.55000000000000004">
      <c r="B83"/>
    </row>
    <row r="84" spans="2:2" x14ac:dyDescent="0.55000000000000004">
      <c r="B84"/>
    </row>
    <row r="85" spans="2:2" x14ac:dyDescent="0.55000000000000004">
      <c r="B85"/>
    </row>
    <row r="86" spans="2:2" x14ac:dyDescent="0.55000000000000004">
      <c r="B86"/>
    </row>
    <row r="87" spans="2:2" x14ac:dyDescent="0.55000000000000004">
      <c r="B87"/>
    </row>
    <row r="88" spans="2:2" x14ac:dyDescent="0.55000000000000004">
      <c r="B88"/>
    </row>
    <row r="89" spans="2:2" x14ac:dyDescent="0.55000000000000004">
      <c r="B89"/>
    </row>
    <row r="90" spans="2:2" x14ac:dyDescent="0.55000000000000004">
      <c r="B90"/>
    </row>
    <row r="91" spans="2:2" x14ac:dyDescent="0.55000000000000004">
      <c r="B91"/>
    </row>
    <row r="92" spans="2:2" x14ac:dyDescent="0.55000000000000004">
      <c r="B92"/>
    </row>
    <row r="93" spans="2:2" x14ac:dyDescent="0.55000000000000004">
      <c r="B93"/>
    </row>
    <row r="94" spans="2:2" x14ac:dyDescent="0.55000000000000004">
      <c r="B94"/>
    </row>
    <row r="95" spans="2:2" x14ac:dyDescent="0.55000000000000004">
      <c r="B95"/>
    </row>
    <row r="96" spans="2:2" x14ac:dyDescent="0.55000000000000004">
      <c r="B96"/>
    </row>
    <row r="97" spans="2:2" x14ac:dyDescent="0.55000000000000004">
      <c r="B97"/>
    </row>
    <row r="98" spans="2:2" x14ac:dyDescent="0.55000000000000004">
      <c r="B98"/>
    </row>
    <row r="99" spans="2:2" x14ac:dyDescent="0.55000000000000004">
      <c r="B99"/>
    </row>
    <row r="100" spans="2:2" x14ac:dyDescent="0.55000000000000004">
      <c r="B100"/>
    </row>
    <row r="101" spans="2:2" x14ac:dyDescent="0.55000000000000004">
      <c r="B10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tabSelected="1" topLeftCell="B1" workbookViewId="0">
      <selection activeCell="O19" sqref="O19"/>
    </sheetView>
  </sheetViews>
  <sheetFormatPr defaultRowHeight="14.4" x14ac:dyDescent="0.55000000000000004"/>
  <cols>
    <col min="2" max="2" width="8.83984375" style="1"/>
    <col min="3" max="3" width="11.578125" bestFit="1" customWidth="1"/>
    <col min="13" max="13" width="8.83984375" style="1"/>
    <col min="14" max="14" width="11.578125" bestFit="1" customWidth="1"/>
  </cols>
  <sheetData>
    <row r="1" spans="2:15" ht="15.6" x14ac:dyDescent="0.6">
      <c r="B1" s="7" t="s">
        <v>7</v>
      </c>
      <c r="C1" s="7" t="s">
        <v>12</v>
      </c>
      <c r="D1" s="2" t="s">
        <v>21</v>
      </c>
      <c r="J1" s="9" t="s">
        <v>22</v>
      </c>
      <c r="K1" s="9" t="s">
        <v>23</v>
      </c>
      <c r="M1" s="7" t="s">
        <v>7</v>
      </c>
      <c r="N1" s="7" t="s">
        <v>12</v>
      </c>
    </row>
    <row r="2" spans="2:15" x14ac:dyDescent="0.55000000000000004">
      <c r="B2">
        <v>1</v>
      </c>
      <c r="C2">
        <f>_xlfn.BINOM.DIST(B2,52,1/2,0)</f>
        <v>1.1546319456101694E-14</v>
      </c>
      <c r="D2">
        <f>_xlfn.BINOM.DIST(35,52,1/2,0)</f>
        <v>4.8728994966706907E-3</v>
      </c>
      <c r="J2" s="1">
        <v>52</v>
      </c>
      <c r="K2" s="1">
        <v>0.5</v>
      </c>
      <c r="M2" s="1">
        <v>35</v>
      </c>
      <c r="N2">
        <f>_xlfn.BINOM.DIST(M2,J2,K2,0)</f>
        <v>4.8728994966706907E-3</v>
      </c>
      <c r="O2">
        <f>N2</f>
        <v>4.8728994966706907E-3</v>
      </c>
    </row>
    <row r="3" spans="2:15" x14ac:dyDescent="0.55000000000000004">
      <c r="B3">
        <v>4</v>
      </c>
      <c r="C3">
        <f>_xlfn.BINOM.DIST(B3,52,1/2,0)</f>
        <v>6.011302566832914E-11</v>
      </c>
      <c r="M3" s="1">
        <v>36</v>
      </c>
      <c r="N3">
        <f>_xlfn.BINOM.DIST(M3,J2,K2,0)</f>
        <v>2.3010914289833834E-3</v>
      </c>
      <c r="O3">
        <f>O2+N3</f>
        <v>7.1739909256540741E-3</v>
      </c>
    </row>
    <row r="4" spans="2:15" x14ac:dyDescent="0.55000000000000004">
      <c r="B4">
        <v>8</v>
      </c>
      <c r="C4">
        <f>_xlfn.BINOM.DIST(B4,52,1/2,0)</f>
        <v>1.670970362077639E-7</v>
      </c>
      <c r="M4" s="1">
        <v>37</v>
      </c>
      <c r="N4">
        <f>_xlfn.BINOM.DIST(M4,J2,K2,0)</f>
        <v>9.9506656388470647E-4</v>
      </c>
      <c r="O4">
        <f>O3+N4</f>
        <v>8.1690574895387814E-3</v>
      </c>
    </row>
    <row r="5" spans="2:15" x14ac:dyDescent="0.55000000000000004">
      <c r="B5">
        <v>12</v>
      </c>
      <c r="C5">
        <f>_xlfn.BINOM.DIST(12,52,1/2,0)</f>
        <v>4.58254338631113E-5</v>
      </c>
      <c r="M5" s="1">
        <v>38</v>
      </c>
      <c r="N5">
        <f>_xlfn.BINOM.DIST(M5,J2,K2,0)</f>
        <v>3.9278943311238412E-4</v>
      </c>
      <c r="O5">
        <f>O4+N5</f>
        <v>8.5618469226511652E-3</v>
      </c>
    </row>
    <row r="6" spans="2:15" x14ac:dyDescent="0.55000000000000004">
      <c r="B6">
        <v>16</v>
      </c>
      <c r="C6">
        <f>_xlfn.BINOM.DIST(16,52,1/2,0)</f>
        <v>2.3010914289833847E-3</v>
      </c>
      <c r="M6" s="1">
        <v>39</v>
      </c>
      <c r="N6">
        <f>_xlfn.BINOM.DIST(M6,J2,K2,0)</f>
        <v>1.4100133496341985E-4</v>
      </c>
      <c r="O6">
        <f t="shared" ref="O6:O19" si="0">O5+N6</f>
        <v>8.7028482576145851E-3</v>
      </c>
    </row>
    <row r="7" spans="2:15" x14ac:dyDescent="0.55000000000000004">
      <c r="B7">
        <v>20</v>
      </c>
      <c r="C7">
        <f>_xlfn.BINOM.DIST(20,52,1/2,0)</f>
        <v>2.7976427373429549E-2</v>
      </c>
      <c r="M7" s="1">
        <v>40</v>
      </c>
      <c r="N7">
        <f>_xlfn.BINOM.DIST(M7,J2,K2,0)</f>
        <v>4.5825433863111347E-5</v>
      </c>
      <c r="O7">
        <f t="shared" si="0"/>
        <v>8.7486736914776965E-3</v>
      </c>
    </row>
    <row r="8" spans="2:15" x14ac:dyDescent="0.55000000000000004">
      <c r="B8">
        <v>24</v>
      </c>
      <c r="C8">
        <f>_xlfn.BINOM.DIST(24,52,1/2,0)</f>
        <v>9.4676484881284217E-2</v>
      </c>
      <c r="M8" s="1">
        <v>41</v>
      </c>
      <c r="N8">
        <f>_xlfn.BINOM.DIST(M8,J2,K2,0)</f>
        <v>1.3412322106276543E-5</v>
      </c>
      <c r="O8">
        <f t="shared" si="0"/>
        <v>8.762086013583973E-3</v>
      </c>
    </row>
    <row r="9" spans="2:15" x14ac:dyDescent="0.55000000000000004">
      <c r="B9">
        <v>28</v>
      </c>
      <c r="C9">
        <f>_xlfn.BINOM.DIST(28,52,1/2,0)</f>
        <v>9.4676484881284217E-2</v>
      </c>
      <c r="M9" s="1">
        <v>42</v>
      </c>
      <c r="N9">
        <f>_xlfn.BINOM.DIST(M9,J2,K2,0)</f>
        <v>3.5127510278343215E-6</v>
      </c>
      <c r="O9">
        <f t="shared" si="0"/>
        <v>8.7655987646118073E-3</v>
      </c>
    </row>
    <row r="10" spans="2:15" x14ac:dyDescent="0.55000000000000004">
      <c r="B10">
        <v>32</v>
      </c>
      <c r="C10">
        <f>_xlfn.BINOM.DIST(32,52,1/2,0)</f>
        <v>2.7976427373429549E-2</v>
      </c>
      <c r="M10" s="1">
        <v>43</v>
      </c>
      <c r="N10">
        <f>_xlfn.BINOM.DIST(M10,J2,K2,0)</f>
        <v>8.1691884368240291E-7</v>
      </c>
      <c r="O10">
        <f t="shared" si="0"/>
        <v>8.7664156834554897E-3</v>
      </c>
    </row>
    <row r="11" spans="2:15" x14ac:dyDescent="0.55000000000000004">
      <c r="B11">
        <v>36</v>
      </c>
      <c r="C11">
        <f>_xlfn.BINOM.DIST(B11,52,1/2,0)</f>
        <v>2.3010914289833834E-3</v>
      </c>
      <c r="M11" s="1">
        <v>44</v>
      </c>
      <c r="N11">
        <f>_xlfn.BINOM.DIST(M11,J2,K2,0)</f>
        <v>1.6709703620776419E-7</v>
      </c>
      <c r="O11">
        <f t="shared" si="0"/>
        <v>8.7665827804916975E-3</v>
      </c>
    </row>
    <row r="12" spans="2:15" x14ac:dyDescent="0.55000000000000004">
      <c r="B12">
        <v>40</v>
      </c>
      <c r="C12">
        <f>_xlfn.BINOM.DIST(40,52,1/2,0)</f>
        <v>4.5825433863111347E-5</v>
      </c>
      <c r="M12" s="1">
        <v>45</v>
      </c>
      <c r="N12">
        <f>_xlfn.BINOM.DIST(M12,J2,K2,0)</f>
        <v>2.9706139770269193E-8</v>
      </c>
      <c r="O12">
        <f t="shared" si="0"/>
        <v>8.7666124866314678E-3</v>
      </c>
    </row>
    <row r="13" spans="2:15" x14ac:dyDescent="0.55000000000000004">
      <c r="B13">
        <v>44</v>
      </c>
      <c r="C13">
        <f>_xlfn.BINOM.DIST(44,52,1/2,0)</f>
        <v>1.6709703620776419E-7</v>
      </c>
      <c r="M13" s="1">
        <v>46</v>
      </c>
      <c r="N13">
        <f>_xlfn.BINOM.DIST(M13,J2,K2,0)</f>
        <v>4.52049953025835E-9</v>
      </c>
      <c r="O13">
        <f t="shared" si="0"/>
        <v>8.766617007130998E-3</v>
      </c>
    </row>
    <row r="14" spans="2:15" x14ac:dyDescent="0.55000000000000004">
      <c r="B14">
        <v>48</v>
      </c>
      <c r="C14">
        <f>_xlfn.BINOM.DIST(48,52,1/2,0)</f>
        <v>6.011302566832914E-11</v>
      </c>
      <c r="M14" s="1">
        <v>47</v>
      </c>
      <c r="N14">
        <f>_xlfn.BINOM.DIST(M14,J2,K2,0)</f>
        <v>5.7708504641596061E-10</v>
      </c>
      <c r="O14">
        <f t="shared" si="0"/>
        <v>8.7666175842160445E-3</v>
      </c>
    </row>
    <row r="15" spans="2:15" x14ac:dyDescent="0.55000000000000004">
      <c r="B15">
        <v>52</v>
      </c>
      <c r="C15">
        <f>_xlfn.BINOM.DIST(52,52,1/2,0)</f>
        <v>2.2204460492503185E-16</v>
      </c>
      <c r="M15" s="1">
        <v>48</v>
      </c>
      <c r="N15">
        <f>_xlfn.BINOM.DIST(M15,J2,K2,0)</f>
        <v>6.011302566832914E-11</v>
      </c>
      <c r="O15">
        <f t="shared" si="0"/>
        <v>8.7666176443290701E-3</v>
      </c>
    </row>
    <row r="16" spans="2:15" x14ac:dyDescent="0.55000000000000004">
      <c r="B16"/>
      <c r="M16" s="1">
        <v>49</v>
      </c>
      <c r="N16">
        <f>_xlfn.BINOM.DIST(M16,J2,K2,0)</f>
        <v>4.9071857688431935E-12</v>
      </c>
      <c r="O16">
        <f t="shared" si="0"/>
        <v>8.7666176492362559E-3</v>
      </c>
    </row>
    <row r="17" spans="2:15" x14ac:dyDescent="0.55000000000000004">
      <c r="B17"/>
      <c r="M17" s="1">
        <v>50</v>
      </c>
      <c r="N17">
        <f>_xlfn.BINOM.DIST(M17,J2,K2,0)</f>
        <v>2.9443114613059096E-13</v>
      </c>
      <c r="O17">
        <f t="shared" si="0"/>
        <v>8.766617649530687E-3</v>
      </c>
    </row>
    <row r="18" spans="2:15" x14ac:dyDescent="0.55000000000000004">
      <c r="B18"/>
      <c r="M18" s="1">
        <v>51</v>
      </c>
      <c r="N18">
        <f>_xlfn.BINOM.DIST(M18,J2,K2,0)</f>
        <v>1.1546319456101653E-14</v>
      </c>
      <c r="O18">
        <f t="shared" si="0"/>
        <v>8.7666176495422334E-3</v>
      </c>
    </row>
    <row r="19" spans="2:15" x14ac:dyDescent="0.55000000000000004">
      <c r="B19"/>
      <c r="M19" s="1">
        <v>52</v>
      </c>
      <c r="N19">
        <f>_xlfn.BINOM.DIST(M19,J2,K2,0)</f>
        <v>2.2204460492503185E-16</v>
      </c>
      <c r="O19">
        <f t="shared" si="0"/>
        <v>8.7666176495424554E-3</v>
      </c>
    </row>
    <row r="20" spans="2:15" x14ac:dyDescent="0.55000000000000004">
      <c r="B20"/>
    </row>
    <row r="21" spans="2:15" x14ac:dyDescent="0.55000000000000004">
      <c r="B21"/>
    </row>
    <row r="22" spans="2:15" x14ac:dyDescent="0.55000000000000004">
      <c r="B22"/>
    </row>
    <row r="23" spans="2:15" x14ac:dyDescent="0.55000000000000004">
      <c r="B23"/>
    </row>
    <row r="24" spans="2:15" x14ac:dyDescent="0.55000000000000004">
      <c r="B24"/>
    </row>
    <row r="25" spans="2:15" x14ac:dyDescent="0.55000000000000004">
      <c r="B25"/>
    </row>
    <row r="26" spans="2:15" x14ac:dyDescent="0.55000000000000004">
      <c r="B26"/>
    </row>
    <row r="27" spans="2:15" x14ac:dyDescent="0.55000000000000004">
      <c r="B27"/>
    </row>
    <row r="28" spans="2:15" x14ac:dyDescent="0.55000000000000004">
      <c r="B28"/>
    </row>
    <row r="29" spans="2:15" x14ac:dyDescent="0.55000000000000004">
      <c r="B29"/>
    </row>
    <row r="30" spans="2:15" x14ac:dyDescent="0.55000000000000004">
      <c r="B30"/>
    </row>
    <row r="31" spans="2:15" x14ac:dyDescent="0.55000000000000004">
      <c r="B31"/>
    </row>
    <row r="32" spans="2:15" x14ac:dyDescent="0.55000000000000004">
      <c r="B32"/>
    </row>
    <row r="33" spans="2:2" x14ac:dyDescent="0.55000000000000004">
      <c r="B33"/>
    </row>
    <row r="34" spans="2:2" x14ac:dyDescent="0.55000000000000004">
      <c r="B34"/>
    </row>
    <row r="35" spans="2:2" x14ac:dyDescent="0.55000000000000004">
      <c r="B35"/>
    </row>
    <row r="36" spans="2:2" x14ac:dyDescent="0.55000000000000004">
      <c r="B36"/>
    </row>
    <row r="37" spans="2:2" x14ac:dyDescent="0.55000000000000004">
      <c r="B37"/>
    </row>
    <row r="38" spans="2:2" x14ac:dyDescent="0.55000000000000004">
      <c r="B38"/>
    </row>
    <row r="39" spans="2:2" x14ac:dyDescent="0.55000000000000004">
      <c r="B39"/>
    </row>
    <row r="40" spans="2:2" x14ac:dyDescent="0.55000000000000004">
      <c r="B40"/>
    </row>
    <row r="41" spans="2:2" x14ac:dyDescent="0.55000000000000004">
      <c r="B41"/>
    </row>
    <row r="42" spans="2:2" x14ac:dyDescent="0.55000000000000004">
      <c r="B42"/>
    </row>
    <row r="43" spans="2:2" x14ac:dyDescent="0.55000000000000004">
      <c r="B43"/>
    </row>
    <row r="44" spans="2:2" x14ac:dyDescent="0.55000000000000004">
      <c r="B44"/>
    </row>
    <row r="45" spans="2:2" x14ac:dyDescent="0.55000000000000004">
      <c r="B45"/>
    </row>
    <row r="46" spans="2:2" x14ac:dyDescent="0.55000000000000004">
      <c r="B46"/>
    </row>
    <row r="47" spans="2:2" x14ac:dyDescent="0.55000000000000004">
      <c r="B47"/>
    </row>
    <row r="48" spans="2:2" x14ac:dyDescent="0.55000000000000004">
      <c r="B48"/>
    </row>
    <row r="49" spans="2:2" x14ac:dyDescent="0.55000000000000004">
      <c r="B49"/>
    </row>
    <row r="50" spans="2:2" x14ac:dyDescent="0.55000000000000004">
      <c r="B50"/>
    </row>
    <row r="51" spans="2:2" x14ac:dyDescent="0.55000000000000004">
      <c r="B51"/>
    </row>
    <row r="52" spans="2:2" x14ac:dyDescent="0.55000000000000004">
      <c r="B52"/>
    </row>
    <row r="53" spans="2:2" x14ac:dyDescent="0.55000000000000004">
      <c r="B53"/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4" sqref="F4"/>
    </sheetView>
  </sheetViews>
  <sheetFormatPr defaultRowHeight="14.4" x14ac:dyDescent="0.55000000000000004"/>
  <cols>
    <col min="1" max="3" width="7.89453125" customWidth="1"/>
    <col min="4" max="4" width="12.05078125" bestFit="1" customWidth="1"/>
  </cols>
  <sheetData>
    <row r="1" spans="1:4" x14ac:dyDescent="0.55000000000000004">
      <c r="A1" t="s">
        <v>13</v>
      </c>
      <c r="B1" t="s">
        <v>14</v>
      </c>
      <c r="C1" t="s">
        <v>15</v>
      </c>
      <c r="D1" t="s">
        <v>20</v>
      </c>
    </row>
    <row r="2" spans="1:4" x14ac:dyDescent="0.55000000000000004">
      <c r="A2">
        <v>1</v>
      </c>
      <c r="B2" t="s">
        <v>16</v>
      </c>
      <c r="C2" s="8" t="s">
        <v>17</v>
      </c>
      <c r="D2" s="1">
        <v>35</v>
      </c>
    </row>
    <row r="3" spans="1:4" x14ac:dyDescent="0.55000000000000004">
      <c r="A3">
        <v>2</v>
      </c>
      <c r="B3" t="s">
        <v>18</v>
      </c>
      <c r="C3" t="s">
        <v>19</v>
      </c>
    </row>
    <row r="4" spans="1:4" x14ac:dyDescent="0.55000000000000004">
      <c r="A4">
        <v>3</v>
      </c>
      <c r="B4" t="s">
        <v>16</v>
      </c>
      <c r="C4" t="s">
        <v>19</v>
      </c>
    </row>
    <row r="5" spans="1:4" x14ac:dyDescent="0.55000000000000004">
      <c r="A5">
        <v>4</v>
      </c>
      <c r="B5" t="s">
        <v>18</v>
      </c>
      <c r="C5" s="8" t="s">
        <v>17</v>
      </c>
    </row>
    <row r="6" spans="1:4" x14ac:dyDescent="0.55000000000000004">
      <c r="A6">
        <v>5</v>
      </c>
      <c r="B6" t="s">
        <v>18</v>
      </c>
      <c r="C6" s="8" t="s">
        <v>17</v>
      </c>
    </row>
    <row r="7" spans="1:4" x14ac:dyDescent="0.55000000000000004">
      <c r="A7">
        <v>6</v>
      </c>
      <c r="B7" t="s">
        <v>16</v>
      </c>
      <c r="C7" t="s">
        <v>19</v>
      </c>
    </row>
    <row r="8" spans="1:4" x14ac:dyDescent="0.55000000000000004">
      <c r="A8">
        <v>7</v>
      </c>
      <c r="B8" t="s">
        <v>16</v>
      </c>
      <c r="C8" t="s">
        <v>19</v>
      </c>
    </row>
    <row r="9" spans="1:4" x14ac:dyDescent="0.55000000000000004">
      <c r="A9">
        <v>8</v>
      </c>
      <c r="B9" t="s">
        <v>16</v>
      </c>
      <c r="C9" t="s">
        <v>19</v>
      </c>
    </row>
    <row r="10" spans="1:4" x14ac:dyDescent="0.55000000000000004">
      <c r="A10">
        <v>9</v>
      </c>
      <c r="B10" t="s">
        <v>18</v>
      </c>
      <c r="C10" t="s">
        <v>19</v>
      </c>
    </row>
    <row r="11" spans="1:4" x14ac:dyDescent="0.55000000000000004">
      <c r="A11">
        <v>10</v>
      </c>
      <c r="B11" t="s">
        <v>16</v>
      </c>
      <c r="C11" s="8" t="s">
        <v>17</v>
      </c>
    </row>
    <row r="12" spans="1:4" x14ac:dyDescent="0.55000000000000004">
      <c r="A12">
        <v>11</v>
      </c>
      <c r="B12" t="s">
        <v>18</v>
      </c>
      <c r="C12" t="s">
        <v>19</v>
      </c>
    </row>
    <row r="13" spans="1:4" x14ac:dyDescent="0.55000000000000004">
      <c r="A13">
        <v>12</v>
      </c>
      <c r="B13" t="s">
        <v>16</v>
      </c>
      <c r="C13" s="8" t="s">
        <v>17</v>
      </c>
    </row>
    <row r="14" spans="1:4" x14ac:dyDescent="0.55000000000000004">
      <c r="A14">
        <v>13</v>
      </c>
      <c r="B14" t="s">
        <v>16</v>
      </c>
      <c r="C14" s="8" t="s">
        <v>17</v>
      </c>
    </row>
    <row r="15" spans="1:4" x14ac:dyDescent="0.55000000000000004">
      <c r="A15">
        <v>14</v>
      </c>
      <c r="B15" t="s">
        <v>16</v>
      </c>
      <c r="C15" s="8" t="s">
        <v>17</v>
      </c>
    </row>
    <row r="16" spans="1:4" x14ac:dyDescent="0.55000000000000004">
      <c r="A16">
        <v>15</v>
      </c>
      <c r="B16" t="s">
        <v>18</v>
      </c>
      <c r="C16" s="8" t="s">
        <v>17</v>
      </c>
    </row>
    <row r="17" spans="1:3" x14ac:dyDescent="0.55000000000000004">
      <c r="A17">
        <v>16</v>
      </c>
      <c r="B17" t="s">
        <v>18</v>
      </c>
      <c r="C17" s="8" t="s">
        <v>17</v>
      </c>
    </row>
    <row r="18" spans="1:3" x14ac:dyDescent="0.55000000000000004">
      <c r="A18">
        <v>17</v>
      </c>
      <c r="B18" t="s">
        <v>18</v>
      </c>
      <c r="C18" t="s">
        <v>19</v>
      </c>
    </row>
    <row r="19" spans="1:3" x14ac:dyDescent="0.55000000000000004">
      <c r="A19">
        <v>18</v>
      </c>
      <c r="B19" t="s">
        <v>16</v>
      </c>
      <c r="C19" t="s">
        <v>19</v>
      </c>
    </row>
    <row r="20" spans="1:3" x14ac:dyDescent="0.55000000000000004">
      <c r="A20">
        <v>19</v>
      </c>
      <c r="B20" t="s">
        <v>18</v>
      </c>
      <c r="C20" s="8" t="s">
        <v>17</v>
      </c>
    </row>
    <row r="21" spans="1:3" x14ac:dyDescent="0.55000000000000004">
      <c r="A21">
        <v>20</v>
      </c>
      <c r="B21" t="s">
        <v>18</v>
      </c>
      <c r="C21" s="8" t="s">
        <v>17</v>
      </c>
    </row>
    <row r="22" spans="1:3" x14ac:dyDescent="0.55000000000000004">
      <c r="A22">
        <v>21</v>
      </c>
      <c r="B22" t="s">
        <v>18</v>
      </c>
      <c r="C22" t="s">
        <v>19</v>
      </c>
    </row>
    <row r="23" spans="1:3" x14ac:dyDescent="0.55000000000000004">
      <c r="A23">
        <v>22</v>
      </c>
      <c r="B23" t="s">
        <v>16</v>
      </c>
      <c r="C23" s="8" t="s">
        <v>17</v>
      </c>
    </row>
    <row r="24" spans="1:3" x14ac:dyDescent="0.55000000000000004">
      <c r="A24">
        <v>23</v>
      </c>
      <c r="B24" t="s">
        <v>18</v>
      </c>
      <c r="C24" s="8" t="s">
        <v>17</v>
      </c>
    </row>
    <row r="25" spans="1:3" x14ac:dyDescent="0.55000000000000004">
      <c r="A25">
        <v>24</v>
      </c>
      <c r="B25" t="s">
        <v>16</v>
      </c>
      <c r="C25" t="s">
        <v>19</v>
      </c>
    </row>
    <row r="26" spans="1:3" x14ac:dyDescent="0.55000000000000004">
      <c r="A26">
        <v>25</v>
      </c>
      <c r="B26" t="s">
        <v>16</v>
      </c>
      <c r="C26" t="s">
        <v>19</v>
      </c>
    </row>
    <row r="27" spans="1:3" x14ac:dyDescent="0.55000000000000004">
      <c r="A27">
        <v>26</v>
      </c>
      <c r="B27" t="s">
        <v>16</v>
      </c>
      <c r="C27" s="8" t="s">
        <v>17</v>
      </c>
    </row>
    <row r="28" spans="1:3" x14ac:dyDescent="0.55000000000000004">
      <c r="A28">
        <v>27</v>
      </c>
      <c r="B28" t="s">
        <v>16</v>
      </c>
      <c r="C28" t="s">
        <v>19</v>
      </c>
    </row>
    <row r="29" spans="1:3" x14ac:dyDescent="0.55000000000000004">
      <c r="A29">
        <v>28</v>
      </c>
      <c r="B29" t="s">
        <v>18</v>
      </c>
      <c r="C29" s="8" t="s">
        <v>17</v>
      </c>
    </row>
    <row r="30" spans="1:3" x14ac:dyDescent="0.55000000000000004">
      <c r="A30">
        <v>29</v>
      </c>
      <c r="B30" t="s">
        <v>16</v>
      </c>
      <c r="C30" s="8" t="s">
        <v>17</v>
      </c>
    </row>
    <row r="31" spans="1:3" x14ac:dyDescent="0.55000000000000004">
      <c r="A31">
        <v>30</v>
      </c>
      <c r="B31" t="s">
        <v>18</v>
      </c>
      <c r="C31" s="8" t="s">
        <v>17</v>
      </c>
    </row>
    <row r="32" spans="1:3" x14ac:dyDescent="0.55000000000000004">
      <c r="A32">
        <v>31</v>
      </c>
      <c r="B32" t="s">
        <v>16</v>
      </c>
      <c r="C32" t="s">
        <v>19</v>
      </c>
    </row>
    <row r="33" spans="1:3" x14ac:dyDescent="0.55000000000000004">
      <c r="A33">
        <v>32</v>
      </c>
      <c r="B33" t="s">
        <v>18</v>
      </c>
      <c r="C33" s="8" t="s">
        <v>17</v>
      </c>
    </row>
    <row r="34" spans="1:3" x14ac:dyDescent="0.55000000000000004">
      <c r="A34">
        <v>33</v>
      </c>
      <c r="B34" t="s">
        <v>18</v>
      </c>
      <c r="C34" s="8" t="s">
        <v>17</v>
      </c>
    </row>
    <row r="35" spans="1:3" x14ac:dyDescent="0.55000000000000004">
      <c r="A35">
        <v>34</v>
      </c>
      <c r="B35" t="s">
        <v>18</v>
      </c>
      <c r="C35" s="8" t="s">
        <v>17</v>
      </c>
    </row>
    <row r="36" spans="1:3" x14ac:dyDescent="0.55000000000000004">
      <c r="A36">
        <v>35</v>
      </c>
      <c r="B36" t="s">
        <v>18</v>
      </c>
      <c r="C36" s="8" t="s">
        <v>17</v>
      </c>
    </row>
    <row r="37" spans="1:3" x14ac:dyDescent="0.55000000000000004">
      <c r="A37">
        <v>36</v>
      </c>
      <c r="B37" t="s">
        <v>16</v>
      </c>
      <c r="C37" s="8" t="s">
        <v>17</v>
      </c>
    </row>
    <row r="38" spans="1:3" x14ac:dyDescent="0.55000000000000004">
      <c r="A38">
        <v>37</v>
      </c>
      <c r="B38" t="s">
        <v>18</v>
      </c>
      <c r="C38" s="8" t="s">
        <v>17</v>
      </c>
    </row>
    <row r="39" spans="1:3" x14ac:dyDescent="0.55000000000000004">
      <c r="A39">
        <v>38</v>
      </c>
      <c r="B39" t="s">
        <v>18</v>
      </c>
      <c r="C39" s="8" t="s">
        <v>17</v>
      </c>
    </row>
    <row r="40" spans="1:3" x14ac:dyDescent="0.55000000000000004">
      <c r="A40">
        <v>39</v>
      </c>
      <c r="B40" t="s">
        <v>18</v>
      </c>
      <c r="C40" s="8" t="s">
        <v>17</v>
      </c>
    </row>
    <row r="41" spans="1:3" x14ac:dyDescent="0.55000000000000004">
      <c r="A41">
        <v>40</v>
      </c>
      <c r="B41" t="s">
        <v>18</v>
      </c>
      <c r="C41" s="8" t="s">
        <v>17</v>
      </c>
    </row>
    <row r="42" spans="1:3" x14ac:dyDescent="0.55000000000000004">
      <c r="A42">
        <v>41</v>
      </c>
      <c r="B42" t="s">
        <v>16</v>
      </c>
      <c r="C42" s="8" t="s">
        <v>17</v>
      </c>
    </row>
    <row r="43" spans="1:3" x14ac:dyDescent="0.55000000000000004">
      <c r="A43">
        <v>42</v>
      </c>
      <c r="B43" t="s">
        <v>18</v>
      </c>
      <c r="C43" s="8" t="s">
        <v>17</v>
      </c>
    </row>
    <row r="44" spans="1:3" x14ac:dyDescent="0.55000000000000004">
      <c r="A44">
        <v>43</v>
      </c>
      <c r="B44" t="s">
        <v>16</v>
      </c>
      <c r="C44" s="8" t="s">
        <v>17</v>
      </c>
    </row>
    <row r="45" spans="1:3" x14ac:dyDescent="0.55000000000000004">
      <c r="A45">
        <v>44</v>
      </c>
      <c r="B45" t="s">
        <v>16</v>
      </c>
      <c r="C45" s="8" t="s">
        <v>17</v>
      </c>
    </row>
    <row r="46" spans="1:3" x14ac:dyDescent="0.55000000000000004">
      <c r="A46">
        <v>45</v>
      </c>
      <c r="B46" t="s">
        <v>16</v>
      </c>
      <c r="C46" s="8" t="s">
        <v>17</v>
      </c>
    </row>
    <row r="47" spans="1:3" x14ac:dyDescent="0.55000000000000004">
      <c r="A47">
        <v>46</v>
      </c>
      <c r="B47" t="s">
        <v>16</v>
      </c>
      <c r="C47" t="s">
        <v>19</v>
      </c>
    </row>
    <row r="48" spans="1:3" x14ac:dyDescent="0.55000000000000004">
      <c r="A48">
        <v>47</v>
      </c>
      <c r="B48" t="s">
        <v>16</v>
      </c>
      <c r="C48" t="s">
        <v>19</v>
      </c>
    </row>
    <row r="49" spans="1:3" x14ac:dyDescent="0.55000000000000004">
      <c r="A49">
        <v>48</v>
      </c>
      <c r="B49" t="s">
        <v>18</v>
      </c>
      <c r="C49" s="8" t="s">
        <v>17</v>
      </c>
    </row>
    <row r="50" spans="1:3" x14ac:dyDescent="0.55000000000000004">
      <c r="A50">
        <v>49</v>
      </c>
      <c r="B50" t="s">
        <v>18</v>
      </c>
      <c r="C50" s="8" t="s">
        <v>17</v>
      </c>
    </row>
    <row r="51" spans="1:3" x14ac:dyDescent="0.55000000000000004">
      <c r="A51">
        <v>50</v>
      </c>
      <c r="B51" t="s">
        <v>18</v>
      </c>
      <c r="C51" s="8" t="s">
        <v>17</v>
      </c>
    </row>
    <row r="52" spans="1:3" x14ac:dyDescent="0.55000000000000004">
      <c r="A52">
        <v>51</v>
      </c>
      <c r="B52" t="s">
        <v>18</v>
      </c>
      <c r="C52" s="8" t="s">
        <v>17</v>
      </c>
    </row>
    <row r="53" spans="1:3" x14ac:dyDescent="0.55000000000000004">
      <c r="A53">
        <v>52</v>
      </c>
      <c r="B53" t="s">
        <v>16</v>
      </c>
      <c r="C5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virtual dice</vt:lpstr>
      <vt:lpstr>floodplain</vt:lpstr>
      <vt:lpstr>super bowl</vt:lpstr>
      <vt:lpstr>nfc versus afc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Alkim Avsar</dc:creator>
  <cp:lastModifiedBy>Alkim Avsar</cp:lastModifiedBy>
  <dcterms:created xsi:type="dcterms:W3CDTF">2018-02-18T19:22:56Z</dcterms:created>
  <dcterms:modified xsi:type="dcterms:W3CDTF">2018-02-19T02:41:10Z</dcterms:modified>
</cp:coreProperties>
</file>