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6\"/>
    </mc:Choice>
  </mc:AlternateContent>
  <bookViews>
    <workbookView xWindow="0" yWindow="0" windowWidth="23040" windowHeight="880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I10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2" i="4"/>
  <c r="R7" i="4"/>
  <c r="Q7" i="4"/>
  <c r="Q6" i="4"/>
  <c r="Q5" i="4"/>
  <c r="I8" i="4"/>
  <c r="O5" i="4"/>
  <c r="O4" i="4"/>
  <c r="O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I7" i="4"/>
  <c r="I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D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A2" i="3" l="1"/>
  <c r="E2" i="3" s="1"/>
  <c r="I2" i="3" s="1"/>
  <c r="A1" i="3"/>
  <c r="E1" i="3" s="1"/>
  <c r="I1" i="3" s="1"/>
  <c r="E5" i="2"/>
  <c r="E3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<sst xmlns="http://schemas.openxmlformats.org/spreadsheetml/2006/main" count="28" uniqueCount="23">
  <si>
    <t>Mass</t>
  </si>
  <si>
    <t>PDF</t>
  </si>
  <si>
    <t>5th</t>
  </si>
  <si>
    <t>95th</t>
  </si>
  <si>
    <t>90g</t>
  </si>
  <si>
    <t>110g</t>
  </si>
  <si>
    <t>100g</t>
  </si>
  <si>
    <t>Z = 0.025</t>
  </si>
  <si>
    <t>Z = 0.975</t>
  </si>
  <si>
    <t>x0.4</t>
  </si>
  <si>
    <t>Mean</t>
  </si>
  <si>
    <t>Average</t>
  </si>
  <si>
    <t>σ</t>
  </si>
  <si>
    <t>Sample Space</t>
  </si>
  <si>
    <t>SUM</t>
  </si>
  <si>
    <t>Binary Equ</t>
  </si>
  <si>
    <t>STD Dev(P)</t>
  </si>
  <si>
    <t>STD Dev(S)</t>
  </si>
  <si>
    <t>X - mean</t>
  </si>
  <si>
    <t>K^2</t>
  </si>
  <si>
    <t>Sum of L</t>
  </si>
  <si>
    <t>Norm Dist</t>
  </si>
  <si>
    <t>count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</si>
</sst>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Sheet1!$B$2:$B$22</c:f>
              <c:numCache>
                <c:formatCode>General</c:formatCode>
                <c:ptCount val="2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4.3820751233921351E-3</c:v>
                </c:pt>
                <c:pt idx="1">
                  <c:v>7.9349129589168545E-3</c:v>
                </c:pt>
                <c:pt idx="2">
                  <c:v>1.3497741628297016E-2</c:v>
                </c:pt>
                <c:pt idx="3">
                  <c:v>2.1569329706627883E-2</c:v>
                </c:pt>
                <c:pt idx="4">
                  <c:v>3.2379398916472936E-2</c:v>
                </c:pt>
                <c:pt idx="5">
                  <c:v>4.5662271347255479E-2</c:v>
                </c:pt>
                <c:pt idx="6">
                  <c:v>6.0492681129785841E-2</c:v>
                </c:pt>
                <c:pt idx="7">
                  <c:v>7.5284358038701107E-2</c:v>
                </c:pt>
                <c:pt idx="8">
                  <c:v>8.8016331691074881E-2</c:v>
                </c:pt>
                <c:pt idx="9">
                  <c:v>9.6667029200712309E-2</c:v>
                </c:pt>
                <c:pt idx="10">
                  <c:v>9.9735570100358176E-2</c:v>
                </c:pt>
                <c:pt idx="11">
                  <c:v>9.6667029200712309E-2</c:v>
                </c:pt>
                <c:pt idx="12">
                  <c:v>8.8016331691074881E-2</c:v>
                </c:pt>
                <c:pt idx="13">
                  <c:v>7.5284358038701107E-2</c:v>
                </c:pt>
                <c:pt idx="14">
                  <c:v>6.0492681129785841E-2</c:v>
                </c:pt>
                <c:pt idx="15">
                  <c:v>4.5662271347255479E-2</c:v>
                </c:pt>
                <c:pt idx="16">
                  <c:v>3.2379398916472936E-2</c:v>
                </c:pt>
                <c:pt idx="17">
                  <c:v>2.1569329706627883E-2</c:v>
                </c:pt>
                <c:pt idx="18">
                  <c:v>1.3497741628297016E-2</c:v>
                </c:pt>
                <c:pt idx="19">
                  <c:v>7.9349129589168545E-3</c:v>
                </c:pt>
                <c:pt idx="20">
                  <c:v>4.3820751233921351E-3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9-4CB8-B55B-693725FE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11023"/>
        <c:axId val="1489214351"/>
      </c:barChart>
      <c:catAx>
        <c:axId val="148921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donut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14351"/>
        <c:crosses val="autoZero"/>
        <c:auto val="1"/>
        <c:lblAlgn val="ctr"/>
        <c:lblOffset val="100"/>
        <c:noMultiLvlLbl val="0"/>
      </c:catAx>
      <c:valAx>
        <c:axId val="14892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Sheet2!$A$2:$A$22</c:f>
              <c:numCache>
                <c:formatCode>General</c:formatCode>
                <c:ptCount val="21"/>
                <c:pt idx="0">
                  <c:v>98.1</c:v>
                </c:pt>
                <c:pt idx="1">
                  <c:v>98.2</c:v>
                </c:pt>
                <c:pt idx="2">
                  <c:v>98.3</c:v>
                </c:pt>
                <c:pt idx="3">
                  <c:v>98.4</c:v>
                </c:pt>
                <c:pt idx="4">
                  <c:v>98.5</c:v>
                </c:pt>
                <c:pt idx="5">
                  <c:v>98.6</c:v>
                </c:pt>
                <c:pt idx="6">
                  <c:v>98.7</c:v>
                </c:pt>
                <c:pt idx="7">
                  <c:v>98.800000000000097</c:v>
                </c:pt>
                <c:pt idx="8">
                  <c:v>98.900000000000105</c:v>
                </c:pt>
                <c:pt idx="9">
                  <c:v>99.000000000000099</c:v>
                </c:pt>
                <c:pt idx="10">
                  <c:v>99.100000000000094</c:v>
                </c:pt>
                <c:pt idx="11">
                  <c:v>99.200000000000102</c:v>
                </c:pt>
                <c:pt idx="12">
                  <c:v>99.300000000000097</c:v>
                </c:pt>
                <c:pt idx="13">
                  <c:v>99.400000000000105</c:v>
                </c:pt>
                <c:pt idx="14">
                  <c:v>99.500000000000099</c:v>
                </c:pt>
                <c:pt idx="15">
                  <c:v>99.600000000000094</c:v>
                </c:pt>
                <c:pt idx="16">
                  <c:v>99.700000000000102</c:v>
                </c:pt>
                <c:pt idx="17">
                  <c:v>99.800000000000097</c:v>
                </c:pt>
                <c:pt idx="18">
                  <c:v>99.900000000000105</c:v>
                </c:pt>
                <c:pt idx="19">
                  <c:v>100</c:v>
                </c:pt>
                <c:pt idx="20">
                  <c:v>100.1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4.3820751233921353E-2</c:v>
                </c:pt>
                <c:pt idx="1">
                  <c:v>7.9349129589172354E-2</c:v>
                </c:pt>
                <c:pt idx="2">
                  <c:v>0.13497741628297205</c:v>
                </c:pt>
                <c:pt idx="3">
                  <c:v>0.21569329706628954</c:v>
                </c:pt>
                <c:pt idx="4">
                  <c:v>0.32379398916473628</c:v>
                </c:pt>
                <c:pt idx="5">
                  <c:v>0.45662271347255473</c:v>
                </c:pt>
                <c:pt idx="6">
                  <c:v>0.60492681129787118</c:v>
                </c:pt>
                <c:pt idx="7">
                  <c:v>0.75284358038715538</c:v>
                </c:pt>
                <c:pt idx="8">
                  <c:v>0.88016331691087069</c:v>
                </c:pt>
                <c:pt idx="9">
                  <c:v>0.96667029200718657</c:v>
                </c:pt>
                <c:pt idx="10">
                  <c:v>0.99735570100358173</c:v>
                </c:pt>
                <c:pt idx="11">
                  <c:v>0.96667029200705779</c:v>
                </c:pt>
                <c:pt idx="12">
                  <c:v>0.8801633169106361</c:v>
                </c:pt>
                <c:pt idx="13">
                  <c:v>0.75284358038685462</c:v>
                </c:pt>
                <c:pt idx="14">
                  <c:v>0.60492681129769932</c:v>
                </c:pt>
                <c:pt idx="15">
                  <c:v>0.45662271347241284</c:v>
                </c:pt>
                <c:pt idx="16">
                  <c:v>0.32379398916459817</c:v>
                </c:pt>
                <c:pt idx="17">
                  <c:v>0.21569329706618226</c:v>
                </c:pt>
                <c:pt idx="18">
                  <c:v>0.13497741628289531</c:v>
                </c:pt>
                <c:pt idx="19">
                  <c:v>7.9349129589165998E-2</c:v>
                </c:pt>
                <c:pt idx="20">
                  <c:v>4.3820751233921353E-2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4-425D-9F9C-7B484CAE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624704"/>
        <c:axId val="857568960"/>
      </c:barChart>
      <c:catAx>
        <c:axId val="8456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68960"/>
        <c:crosses val="autoZero"/>
        <c:auto val="1"/>
        <c:lblAlgn val="ctr"/>
        <c:lblOffset val="100"/>
        <c:noMultiLvlLbl val="0"/>
      </c:catAx>
      <c:valAx>
        <c:axId val="857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575310</xdr:colOff>
      <xdr:row>7</xdr:row>
      <xdr:rowOff>47625</xdr:rowOff>
    </xdr:from>
    <xdr:to>
      <xdr:col>15</xdr:col>
      <xdr:colOff>26670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7</xdr:row>
      <xdr:rowOff>47625</xdr:rowOff>
    </xdr:from>
    <xdr:to>
      <xdr:col>12</xdr:col>
      <xdr:colOff>274320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opLeftCell="B1" workbookViewId="0">
      <selection activeCell="E7" sqref="E7"/>
    </sheetView>
  </sheetViews>
  <sheetFormatPr defaultRowHeight="14.4" x14ac:dyDescent="0.55000000000000004"/>
  <cols>
    <col min="2" max="2" width="11.578125" bestFit="1" customWidth="1"/>
    <col min="3" max="3" width="10.578125" bestFit="1" customWidth="1"/>
    <col min="5" max="5" width="11.578125" bestFit="1" customWidth="1"/>
  </cols>
  <sheetData>
    <row r="1" spans="2:6" x14ac:dyDescent="0.55000000000000004">
      <c r="B1" t="s">
        <v>0</v>
      </c>
      <c r="C1" t="s">
        <v>1</v>
      </c>
    </row>
    <row r="2" spans="2:6" x14ac:dyDescent="0.55000000000000004">
      <c r="B2">
        <v>90</v>
      </c>
      <c r="C2">
        <f>_xlfn.NORM.DIST(B2,100,4,FALSE)</f>
        <v>4.3820751233921351E-3</v>
      </c>
      <c r="E2">
        <f>_xlfn.NORM.INV(0.05,100,4)</f>
        <v>93.420585492194107</v>
      </c>
      <c r="F2" t="s">
        <v>2</v>
      </c>
    </row>
    <row r="3" spans="2:6" x14ac:dyDescent="0.55000000000000004">
      <c r="B3">
        <v>91</v>
      </c>
      <c r="C3">
        <f>_xlfn.NORM.DIST(B3,100,4,FALSE)</f>
        <v>7.9349129589168545E-3</v>
      </c>
      <c r="E3">
        <f>_xlfn.NORM.INV(0.95,100,4)</f>
        <v>106.57941450780589</v>
      </c>
      <c r="F3" t="s">
        <v>3</v>
      </c>
    </row>
    <row r="4" spans="2:6" x14ac:dyDescent="0.55000000000000004">
      <c r="B4">
        <v>92</v>
      </c>
      <c r="C4">
        <f>_xlfn.NORM.DIST(B4,100,4,FALSE)</f>
        <v>1.3497741628297016E-2</v>
      </c>
    </row>
    <row r="5" spans="2:6" x14ac:dyDescent="0.55000000000000004">
      <c r="B5">
        <v>93</v>
      </c>
      <c r="C5">
        <f>_xlfn.NORM.DIST(B5,100,4,FALSE)</f>
        <v>2.1569329706627883E-2</v>
      </c>
    </row>
    <row r="6" spans="2:6" x14ac:dyDescent="0.55000000000000004">
      <c r="B6">
        <v>94</v>
      </c>
      <c r="C6">
        <f>_xlfn.NORM.DIST(B6,100,4,FALSE)</f>
        <v>3.2379398916472936E-2</v>
      </c>
      <c r="E6">
        <f>1-_xlfn.NORM.DIST(110,100,4,TRUE)</f>
        <v>6.2096653257761592E-3</v>
      </c>
      <c r="F6" t="s">
        <v>4</v>
      </c>
    </row>
    <row r="7" spans="2:6" x14ac:dyDescent="0.55000000000000004">
      <c r="B7">
        <v>95</v>
      </c>
      <c r="C7">
        <f>_xlfn.NORM.DIST(B7,100,4,FALSE)</f>
        <v>4.5662271347255479E-2</v>
      </c>
      <c r="E7">
        <f>1-_xlfn.NORM.DIST(110,100,4,TRUE)</f>
        <v>6.2096653257761592E-3</v>
      </c>
      <c r="F7" t="s">
        <v>5</v>
      </c>
    </row>
    <row r="8" spans="2:6" x14ac:dyDescent="0.55000000000000004">
      <c r="B8">
        <v>96</v>
      </c>
      <c r="C8">
        <f>_xlfn.NORM.DIST(B8,100,4,FALSE)</f>
        <v>6.0492681129785841E-2</v>
      </c>
    </row>
    <row r="9" spans="2:6" x14ac:dyDescent="0.55000000000000004">
      <c r="B9">
        <v>97</v>
      </c>
      <c r="C9">
        <f>_xlfn.NORM.DIST(B9,100,4,FALSE)</f>
        <v>7.5284358038701107E-2</v>
      </c>
    </row>
    <row r="10" spans="2:6" x14ac:dyDescent="0.55000000000000004">
      <c r="B10">
        <v>98</v>
      </c>
      <c r="C10">
        <f>_xlfn.NORM.DIST(B10,100,4,FALSE)</f>
        <v>8.8016331691074881E-2</v>
      </c>
    </row>
    <row r="11" spans="2:6" x14ac:dyDescent="0.55000000000000004">
      <c r="B11">
        <v>99</v>
      </c>
      <c r="C11">
        <f>_xlfn.NORM.DIST(B11,100,4,FALSE)</f>
        <v>9.6667029200712309E-2</v>
      </c>
    </row>
    <row r="12" spans="2:6" x14ac:dyDescent="0.55000000000000004">
      <c r="B12">
        <v>100</v>
      </c>
      <c r="C12">
        <f>_xlfn.NORM.DIST(B12,100,4,FALSE)</f>
        <v>9.9735570100358176E-2</v>
      </c>
    </row>
    <row r="13" spans="2:6" x14ac:dyDescent="0.55000000000000004">
      <c r="B13">
        <v>101</v>
      </c>
      <c r="C13">
        <f>_xlfn.NORM.DIST(B13,100,4,FALSE)</f>
        <v>9.6667029200712309E-2</v>
      </c>
    </row>
    <row r="14" spans="2:6" x14ac:dyDescent="0.55000000000000004">
      <c r="B14">
        <v>102</v>
      </c>
      <c r="C14">
        <f>_xlfn.NORM.DIST(B14,100,4,FALSE)</f>
        <v>8.8016331691074881E-2</v>
      </c>
    </row>
    <row r="15" spans="2:6" x14ac:dyDescent="0.55000000000000004">
      <c r="B15">
        <v>103</v>
      </c>
      <c r="C15">
        <f>_xlfn.NORM.DIST(B15,100,4,FALSE)</f>
        <v>7.5284358038701107E-2</v>
      </c>
    </row>
    <row r="16" spans="2:6" x14ac:dyDescent="0.55000000000000004">
      <c r="B16">
        <v>104</v>
      </c>
      <c r="C16">
        <f>_xlfn.NORM.DIST(B16,100,4,FALSE)</f>
        <v>6.0492681129785841E-2</v>
      </c>
    </row>
    <row r="17" spans="2:3" x14ac:dyDescent="0.55000000000000004">
      <c r="B17">
        <v>105</v>
      </c>
      <c r="C17">
        <f>_xlfn.NORM.DIST(B17,100,4,FALSE)</f>
        <v>4.5662271347255479E-2</v>
      </c>
    </row>
    <row r="18" spans="2:3" x14ac:dyDescent="0.55000000000000004">
      <c r="B18">
        <v>106</v>
      </c>
      <c r="C18">
        <f>_xlfn.NORM.DIST(B18,100,4,FALSE)</f>
        <v>3.2379398916472936E-2</v>
      </c>
    </row>
    <row r="19" spans="2:3" x14ac:dyDescent="0.55000000000000004">
      <c r="B19">
        <v>107</v>
      </c>
      <c r="C19">
        <f>_xlfn.NORM.DIST(B19,100,4,FALSE)</f>
        <v>2.1569329706627883E-2</v>
      </c>
    </row>
    <row r="20" spans="2:3" x14ac:dyDescent="0.55000000000000004">
      <c r="B20">
        <v>108</v>
      </c>
      <c r="C20">
        <f>_xlfn.NORM.DIST(B20,100,4,FALSE)</f>
        <v>1.3497741628297016E-2</v>
      </c>
    </row>
    <row r="21" spans="2:3" x14ac:dyDescent="0.55000000000000004">
      <c r="B21">
        <v>109</v>
      </c>
      <c r="C21">
        <f>_xlfn.NORM.DIST(B21,100,4,FALSE)</f>
        <v>7.9349129589168545E-3</v>
      </c>
    </row>
    <row r="22" spans="2:3" x14ac:dyDescent="0.55000000000000004">
      <c r="B22">
        <v>110</v>
      </c>
      <c r="C22">
        <f>_xlfn.NORM.DIST(B22,100,4,FALSE)</f>
        <v>4.3820751233921351E-3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" sqref="B2"/>
    </sheetView>
  </sheetViews>
  <sheetFormatPr defaultRowHeight="14.4" x14ac:dyDescent="0.55000000000000004"/>
  <cols>
    <col min="2" max="2" width="11.578125" bestFit="1" customWidth="1"/>
  </cols>
  <sheetData>
    <row r="1" spans="1:5" x14ac:dyDescent="0.55000000000000004">
      <c r="A1" t="s">
        <v>0</v>
      </c>
      <c r="B1" t="s">
        <v>1</v>
      </c>
    </row>
    <row r="2" spans="1:5" x14ac:dyDescent="0.55000000000000004">
      <c r="A2">
        <v>98.1</v>
      </c>
      <c r="B2">
        <f>_xlfn.NORM.DIST(A2,99.1,0.4,FALSE)</f>
        <v>4.3820751233921353E-2</v>
      </c>
      <c r="D2" t="s">
        <v>2</v>
      </c>
      <c r="E2">
        <f>_xlfn.NORM.INV(0.05,99.1,0.4)</f>
        <v>98.442058549219411</v>
      </c>
    </row>
    <row r="3" spans="1:5" x14ac:dyDescent="0.55000000000000004">
      <c r="A3">
        <v>98.2</v>
      </c>
      <c r="B3">
        <f t="shared" ref="B3:B22" si="0">_xlfn.NORM.DIST(A3,99.1,0.4,FALSE)</f>
        <v>7.9349129589172354E-2</v>
      </c>
      <c r="D3" t="s">
        <v>3</v>
      </c>
      <c r="E3">
        <f>_xlfn.NORM.INV(0.95,99.1,0.4)</f>
        <v>99.757941450780578</v>
      </c>
    </row>
    <row r="4" spans="1:5" x14ac:dyDescent="0.55000000000000004">
      <c r="A4">
        <v>98.3</v>
      </c>
      <c r="B4">
        <f t="shared" si="0"/>
        <v>0.13497741628297205</v>
      </c>
    </row>
    <row r="5" spans="1:5" x14ac:dyDescent="0.55000000000000004">
      <c r="A5">
        <v>98.4</v>
      </c>
      <c r="B5">
        <f t="shared" si="0"/>
        <v>0.21569329706628954</v>
      </c>
      <c r="D5" t="s">
        <v>6</v>
      </c>
      <c r="E5">
        <f>_xlfn.NORM.DIST(100,99.1,0.4,TRUE)</f>
        <v>0.98777552734495577</v>
      </c>
    </row>
    <row r="6" spans="1:5" x14ac:dyDescent="0.55000000000000004">
      <c r="A6">
        <v>98.5</v>
      </c>
      <c r="B6">
        <f t="shared" si="0"/>
        <v>0.32379398916473628</v>
      </c>
    </row>
    <row r="7" spans="1:5" x14ac:dyDescent="0.55000000000000004">
      <c r="A7">
        <v>98.6</v>
      </c>
      <c r="B7">
        <f t="shared" si="0"/>
        <v>0.45662271347255473</v>
      </c>
    </row>
    <row r="8" spans="1:5" x14ac:dyDescent="0.55000000000000004">
      <c r="A8">
        <v>98.7</v>
      </c>
      <c r="B8">
        <f t="shared" si="0"/>
        <v>0.60492681129787118</v>
      </c>
    </row>
    <row r="9" spans="1:5" x14ac:dyDescent="0.55000000000000004">
      <c r="A9">
        <v>98.800000000000097</v>
      </c>
      <c r="B9">
        <f t="shared" si="0"/>
        <v>0.75284358038715538</v>
      </c>
    </row>
    <row r="10" spans="1:5" x14ac:dyDescent="0.55000000000000004">
      <c r="A10">
        <v>98.900000000000105</v>
      </c>
      <c r="B10">
        <f t="shared" si="0"/>
        <v>0.88016331691087069</v>
      </c>
    </row>
    <row r="11" spans="1:5" x14ac:dyDescent="0.55000000000000004">
      <c r="A11">
        <v>99.000000000000099</v>
      </c>
      <c r="B11">
        <f t="shared" si="0"/>
        <v>0.96667029200718657</v>
      </c>
    </row>
    <row r="12" spans="1:5" x14ac:dyDescent="0.55000000000000004">
      <c r="A12">
        <v>99.100000000000094</v>
      </c>
      <c r="B12">
        <f t="shared" si="0"/>
        <v>0.99735570100358173</v>
      </c>
    </row>
    <row r="13" spans="1:5" x14ac:dyDescent="0.55000000000000004">
      <c r="A13">
        <v>99.200000000000102</v>
      </c>
      <c r="B13">
        <f t="shared" si="0"/>
        <v>0.96667029200705779</v>
      </c>
    </row>
    <row r="14" spans="1:5" x14ac:dyDescent="0.55000000000000004">
      <c r="A14">
        <v>99.300000000000097</v>
      </c>
      <c r="B14">
        <f t="shared" si="0"/>
        <v>0.8801633169106361</v>
      </c>
    </row>
    <row r="15" spans="1:5" x14ac:dyDescent="0.55000000000000004">
      <c r="A15">
        <v>99.400000000000105</v>
      </c>
      <c r="B15">
        <f t="shared" si="0"/>
        <v>0.75284358038685462</v>
      </c>
    </row>
    <row r="16" spans="1:5" x14ac:dyDescent="0.55000000000000004">
      <c r="A16">
        <v>99.500000000000099</v>
      </c>
      <c r="B16">
        <f t="shared" si="0"/>
        <v>0.60492681129769932</v>
      </c>
    </row>
    <row r="17" spans="1:2" x14ac:dyDescent="0.55000000000000004">
      <c r="A17">
        <v>99.600000000000094</v>
      </c>
      <c r="B17">
        <f t="shared" si="0"/>
        <v>0.45662271347241284</v>
      </c>
    </row>
    <row r="18" spans="1:2" x14ac:dyDescent="0.55000000000000004">
      <c r="A18">
        <v>99.700000000000102</v>
      </c>
      <c r="B18">
        <f t="shared" si="0"/>
        <v>0.32379398916459817</v>
      </c>
    </row>
    <row r="19" spans="1:2" x14ac:dyDescent="0.55000000000000004">
      <c r="A19">
        <v>99.800000000000097</v>
      </c>
      <c r="B19">
        <f t="shared" si="0"/>
        <v>0.21569329706618226</v>
      </c>
    </row>
    <row r="20" spans="1:2" x14ac:dyDescent="0.55000000000000004">
      <c r="A20">
        <v>99.900000000000105</v>
      </c>
      <c r="B20">
        <f t="shared" si="0"/>
        <v>0.13497741628289531</v>
      </c>
    </row>
    <row r="21" spans="1:2" x14ac:dyDescent="0.55000000000000004">
      <c r="A21">
        <v>100</v>
      </c>
      <c r="B21">
        <f t="shared" si="0"/>
        <v>7.9349129589165998E-2</v>
      </c>
    </row>
    <row r="22" spans="1:2" x14ac:dyDescent="0.55000000000000004">
      <c r="A22">
        <v>100.1</v>
      </c>
      <c r="B22">
        <f t="shared" si="0"/>
        <v>4.3820751233921353E-2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1" sqref="I1"/>
    </sheetView>
  </sheetViews>
  <sheetFormatPr defaultRowHeight="14.4" x14ac:dyDescent="0.55000000000000004"/>
  <sheetData>
    <row r="1" spans="1:9" x14ac:dyDescent="0.55000000000000004">
      <c r="A1">
        <f>_xlfn.NORM.INV(0.025,0,1)</f>
        <v>-1.9599639845400538</v>
      </c>
      <c r="B1" t="s">
        <v>7</v>
      </c>
      <c r="D1" t="s">
        <v>9</v>
      </c>
      <c r="E1">
        <f>A1*0.4</f>
        <v>-0.78398559381602162</v>
      </c>
      <c r="G1">
        <v>99.1</v>
      </c>
      <c r="I1">
        <f>G1+E1</f>
        <v>98.316014406183967</v>
      </c>
    </row>
    <row r="2" spans="1:9" x14ac:dyDescent="0.55000000000000004">
      <c r="A2">
        <f>_xlfn.NORM.INV(0.975,0,1)</f>
        <v>1.9599639845400536</v>
      </c>
      <c r="B2" t="s">
        <v>8</v>
      </c>
      <c r="D2" t="s">
        <v>9</v>
      </c>
      <c r="E2">
        <f>A2*0.4</f>
        <v>0.78398559381602151</v>
      </c>
      <c r="G2">
        <v>99.1</v>
      </c>
      <c r="I2">
        <f>G2+E2</f>
        <v>99.883985593816021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I10" sqref="I10"/>
    </sheetView>
  </sheetViews>
  <sheetFormatPr defaultRowHeight="14.4" x14ac:dyDescent="0.55000000000000004"/>
  <sheetData>
    <row r="1" spans="1:19" x14ac:dyDescent="0.55000000000000004">
      <c r="A1" s="3" t="s">
        <v>13</v>
      </c>
      <c r="B1" s="3"/>
      <c r="C1" s="2"/>
      <c r="D1" s="2" t="s">
        <v>14</v>
      </c>
      <c r="E1" s="2"/>
      <c r="F1" s="2" t="s">
        <v>15</v>
      </c>
      <c r="G1" s="2"/>
      <c r="H1" s="2"/>
      <c r="K1" t="s">
        <v>18</v>
      </c>
      <c r="L1" t="s">
        <v>19</v>
      </c>
      <c r="S1" t="s">
        <v>21</v>
      </c>
    </row>
    <row r="2" spans="1:19" x14ac:dyDescent="0.55000000000000004">
      <c r="A2">
        <v>1</v>
      </c>
      <c r="B2">
        <v>5</v>
      </c>
      <c r="D2">
        <f>SUM(A2+B2)</f>
        <v>6</v>
      </c>
      <c r="F2">
        <f>IF(D2=7,1,0)+IF(D2=11,1,0)</f>
        <v>0</v>
      </c>
      <c r="K2">
        <f>F2-$I$6</f>
        <v>-0.13333333333333333</v>
      </c>
      <c r="L2">
        <f>K2^2</f>
        <v>1.7777777777777778E-2</v>
      </c>
      <c r="S2">
        <f>_xlfn.NORM.DIST(F2,$I$6,$Q$5,FALSE)</f>
        <v>0.63952458284532065</v>
      </c>
    </row>
    <row r="3" spans="1:19" x14ac:dyDescent="0.55000000000000004">
      <c r="A3">
        <v>4</v>
      </c>
      <c r="B3">
        <v>5</v>
      </c>
      <c r="D3">
        <f t="shared" ref="D3:D30" si="0">SUM(A3+B3)</f>
        <v>9</v>
      </c>
      <c r="F3">
        <f t="shared" ref="F3:F31" si="1">IF(D3=7,1,0)+IF(D3=11,1,0)</f>
        <v>0</v>
      </c>
      <c r="K3">
        <f t="shared" ref="K3:K31" si="2">F3-$I$6</f>
        <v>-0.13333333333333333</v>
      </c>
      <c r="L3">
        <f t="shared" ref="L3:L31" si="3">K3^2</f>
        <v>1.7777777777777778E-2</v>
      </c>
      <c r="N3" t="s">
        <v>20</v>
      </c>
      <c r="O3">
        <f>SUM(L2:L31)</f>
        <v>3.4666666666666672</v>
      </c>
      <c r="S3">
        <f t="shared" ref="S3:S31" si="4">_xlfn.NORM.DIST(F3,$I$6,$Q$5,FALSE)</f>
        <v>0.63952458284532065</v>
      </c>
    </row>
    <row r="4" spans="1:19" x14ac:dyDescent="0.55000000000000004">
      <c r="A4">
        <v>5</v>
      </c>
      <c r="B4">
        <v>1</v>
      </c>
      <c r="D4">
        <f t="shared" si="0"/>
        <v>6</v>
      </c>
      <c r="F4">
        <f t="shared" si="1"/>
        <v>0</v>
      </c>
      <c r="K4">
        <f t="shared" si="2"/>
        <v>-0.13333333333333333</v>
      </c>
      <c r="L4">
        <f t="shared" si="3"/>
        <v>1.7777777777777778E-2</v>
      </c>
      <c r="N4" t="s">
        <v>11</v>
      </c>
      <c r="O4">
        <f>O3/30</f>
        <v>0.11555555555555558</v>
      </c>
      <c r="S4">
        <f t="shared" si="4"/>
        <v>0.63952458284532065</v>
      </c>
    </row>
    <row r="5" spans="1:19" x14ac:dyDescent="0.55000000000000004">
      <c r="A5">
        <v>3</v>
      </c>
      <c r="B5">
        <v>3</v>
      </c>
      <c r="D5">
        <f t="shared" si="0"/>
        <v>6</v>
      </c>
      <c r="F5">
        <f t="shared" si="1"/>
        <v>0</v>
      </c>
      <c r="K5">
        <f t="shared" si="2"/>
        <v>-0.13333333333333333</v>
      </c>
      <c r="L5">
        <f t="shared" si="3"/>
        <v>1.7777777777777778E-2</v>
      </c>
      <c r="N5" s="1" t="s">
        <v>12</v>
      </c>
      <c r="O5">
        <f>SQRT(O4)</f>
        <v>0.33993463423951903</v>
      </c>
      <c r="Q5">
        <f>O5/SQRT(30)</f>
        <v>6.2063289083417524E-2</v>
      </c>
      <c r="S5">
        <f t="shared" si="4"/>
        <v>0.63952458284532065</v>
      </c>
    </row>
    <row r="6" spans="1:19" x14ac:dyDescent="0.55000000000000004">
      <c r="A6">
        <v>3</v>
      </c>
      <c r="B6">
        <v>1</v>
      </c>
      <c r="D6">
        <f t="shared" si="0"/>
        <v>4</v>
      </c>
      <c r="F6">
        <f t="shared" si="1"/>
        <v>0</v>
      </c>
      <c r="H6" t="s">
        <v>10</v>
      </c>
      <c r="I6">
        <f>AVERAGE(F2:F31)</f>
        <v>0.13333333333333333</v>
      </c>
      <c r="K6">
        <f t="shared" si="2"/>
        <v>-0.13333333333333333</v>
      </c>
      <c r="L6">
        <f t="shared" si="3"/>
        <v>1.7777777777777778E-2</v>
      </c>
      <c r="Q6">
        <f>Q5*1.96</f>
        <v>0.12164404660349834</v>
      </c>
      <c r="S6">
        <f t="shared" si="4"/>
        <v>0.63952458284532065</v>
      </c>
    </row>
    <row r="7" spans="1:19" x14ac:dyDescent="0.55000000000000004">
      <c r="A7">
        <v>3</v>
      </c>
      <c r="B7">
        <v>5</v>
      </c>
      <c r="D7">
        <f t="shared" si="0"/>
        <v>8</v>
      </c>
      <c r="F7">
        <f t="shared" si="1"/>
        <v>0</v>
      </c>
      <c r="H7" t="s">
        <v>17</v>
      </c>
      <c r="I7">
        <f>_xlfn.STDEV.S(F2:F31)</f>
        <v>0.34574590364176039</v>
      </c>
      <c r="K7">
        <f t="shared" si="2"/>
        <v>-0.13333333333333333</v>
      </c>
      <c r="L7">
        <f t="shared" si="3"/>
        <v>1.7777777777777778E-2</v>
      </c>
      <c r="Q7">
        <f>Q6+I6</f>
        <v>0.25497737993683167</v>
      </c>
      <c r="R7">
        <f>I6-Q6</f>
        <v>1.1689286729834991E-2</v>
      </c>
      <c r="S7">
        <f t="shared" si="4"/>
        <v>0.63952458284532065</v>
      </c>
    </row>
    <row r="8" spans="1:19" x14ac:dyDescent="0.55000000000000004">
      <c r="A8">
        <v>2</v>
      </c>
      <c r="B8">
        <v>5</v>
      </c>
      <c r="D8">
        <f t="shared" si="0"/>
        <v>7</v>
      </c>
      <c r="F8">
        <f t="shared" si="1"/>
        <v>1</v>
      </c>
      <c r="H8" t="s">
        <v>16</v>
      </c>
      <c r="I8">
        <f>_xlfn.STDEV.P(F2:F31)</f>
        <v>0.33993463423951897</v>
      </c>
      <c r="K8">
        <f t="shared" si="2"/>
        <v>0.8666666666666667</v>
      </c>
      <c r="L8">
        <f t="shared" si="3"/>
        <v>0.75111111111111117</v>
      </c>
      <c r="S8">
        <f t="shared" si="4"/>
        <v>2.9131529874670358E-42</v>
      </c>
    </row>
    <row r="9" spans="1:19" x14ac:dyDescent="0.55000000000000004">
      <c r="A9">
        <v>3</v>
      </c>
      <c r="B9">
        <v>2</v>
      </c>
      <c r="D9">
        <f t="shared" si="0"/>
        <v>5</v>
      </c>
      <c r="F9">
        <f t="shared" si="1"/>
        <v>0</v>
      </c>
      <c r="K9">
        <f t="shared" si="2"/>
        <v>-0.13333333333333333</v>
      </c>
      <c r="L9">
        <f t="shared" si="3"/>
        <v>1.7777777777777778E-2</v>
      </c>
      <c r="S9">
        <f t="shared" si="4"/>
        <v>0.63952458284532065</v>
      </c>
    </row>
    <row r="10" spans="1:19" x14ac:dyDescent="0.55000000000000004">
      <c r="A10">
        <v>1</v>
      </c>
      <c r="B10">
        <v>5</v>
      </c>
      <c r="D10">
        <f t="shared" si="0"/>
        <v>6</v>
      </c>
      <c r="F10">
        <f t="shared" si="1"/>
        <v>0</v>
      </c>
      <c r="H10" t="s">
        <v>22</v>
      </c>
      <c r="I10">
        <f>COUNTIF(F2:F31,"=1")</f>
        <v>4</v>
      </c>
      <c r="K10">
        <f t="shared" si="2"/>
        <v>-0.13333333333333333</v>
      </c>
      <c r="L10">
        <f t="shared" si="3"/>
        <v>1.7777777777777778E-2</v>
      </c>
      <c r="S10">
        <f t="shared" si="4"/>
        <v>0.63952458284532065</v>
      </c>
    </row>
    <row r="11" spans="1:19" x14ac:dyDescent="0.55000000000000004">
      <c r="A11">
        <v>6</v>
      </c>
      <c r="B11">
        <v>4</v>
      </c>
      <c r="D11">
        <f t="shared" si="0"/>
        <v>10</v>
      </c>
      <c r="F11">
        <f t="shared" si="1"/>
        <v>0</v>
      </c>
      <c r="K11">
        <f t="shared" si="2"/>
        <v>-0.13333333333333333</v>
      </c>
      <c r="L11">
        <f t="shared" si="3"/>
        <v>1.7777777777777778E-2</v>
      </c>
      <c r="S11">
        <f t="shared" si="4"/>
        <v>0.63952458284532065</v>
      </c>
    </row>
    <row r="12" spans="1:19" x14ac:dyDescent="0.55000000000000004">
      <c r="A12">
        <v>6</v>
      </c>
      <c r="B12">
        <v>5</v>
      </c>
      <c r="D12">
        <f t="shared" si="0"/>
        <v>11</v>
      </c>
      <c r="F12">
        <f t="shared" si="1"/>
        <v>1</v>
      </c>
      <c r="K12">
        <f t="shared" si="2"/>
        <v>0.8666666666666667</v>
      </c>
      <c r="L12">
        <f t="shared" si="3"/>
        <v>0.75111111111111117</v>
      </c>
      <c r="S12">
        <f t="shared" si="4"/>
        <v>2.9131529874670358E-42</v>
      </c>
    </row>
    <row r="13" spans="1:19" x14ac:dyDescent="0.55000000000000004">
      <c r="A13">
        <v>1</v>
      </c>
      <c r="B13">
        <v>1</v>
      </c>
      <c r="D13">
        <f t="shared" si="0"/>
        <v>2</v>
      </c>
      <c r="F13">
        <f t="shared" si="1"/>
        <v>0</v>
      </c>
      <c r="K13">
        <f t="shared" si="2"/>
        <v>-0.13333333333333333</v>
      </c>
      <c r="L13">
        <f t="shared" si="3"/>
        <v>1.7777777777777778E-2</v>
      </c>
      <c r="S13">
        <f t="shared" si="4"/>
        <v>0.63952458284532065</v>
      </c>
    </row>
    <row r="14" spans="1:19" x14ac:dyDescent="0.55000000000000004">
      <c r="A14">
        <v>1</v>
      </c>
      <c r="B14">
        <v>4</v>
      </c>
      <c r="D14">
        <f t="shared" si="0"/>
        <v>5</v>
      </c>
      <c r="F14">
        <f t="shared" si="1"/>
        <v>0</v>
      </c>
      <c r="K14">
        <f t="shared" si="2"/>
        <v>-0.13333333333333333</v>
      </c>
      <c r="L14">
        <f t="shared" si="3"/>
        <v>1.7777777777777778E-2</v>
      </c>
      <c r="S14">
        <f t="shared" si="4"/>
        <v>0.63952458284532065</v>
      </c>
    </row>
    <row r="15" spans="1:19" x14ac:dyDescent="0.55000000000000004">
      <c r="A15">
        <v>2</v>
      </c>
      <c r="B15">
        <v>6</v>
      </c>
      <c r="D15">
        <f t="shared" si="0"/>
        <v>8</v>
      </c>
      <c r="F15">
        <f t="shared" si="1"/>
        <v>0</v>
      </c>
      <c r="K15">
        <f t="shared" si="2"/>
        <v>-0.13333333333333333</v>
      </c>
      <c r="L15">
        <f t="shared" si="3"/>
        <v>1.7777777777777778E-2</v>
      </c>
      <c r="P15" s="1"/>
      <c r="S15">
        <f t="shared" si="4"/>
        <v>0.63952458284532065</v>
      </c>
    </row>
    <row r="16" spans="1:19" x14ac:dyDescent="0.55000000000000004">
      <c r="A16">
        <v>4</v>
      </c>
      <c r="B16">
        <v>2</v>
      </c>
      <c r="D16">
        <f t="shared" si="0"/>
        <v>6</v>
      </c>
      <c r="F16">
        <f t="shared" si="1"/>
        <v>0</v>
      </c>
      <c r="K16">
        <f t="shared" si="2"/>
        <v>-0.13333333333333333</v>
      </c>
      <c r="L16">
        <f t="shared" si="3"/>
        <v>1.7777777777777778E-2</v>
      </c>
      <c r="S16">
        <f t="shared" si="4"/>
        <v>0.63952458284532065</v>
      </c>
    </row>
    <row r="17" spans="1:19" x14ac:dyDescent="0.55000000000000004">
      <c r="A17">
        <v>2</v>
      </c>
      <c r="B17">
        <v>2</v>
      </c>
      <c r="D17">
        <f t="shared" si="0"/>
        <v>4</v>
      </c>
      <c r="F17">
        <f t="shared" si="1"/>
        <v>0</v>
      </c>
      <c r="K17">
        <f t="shared" si="2"/>
        <v>-0.13333333333333333</v>
      </c>
      <c r="L17">
        <f t="shared" si="3"/>
        <v>1.7777777777777778E-2</v>
      </c>
      <c r="S17">
        <f t="shared" si="4"/>
        <v>0.63952458284532065</v>
      </c>
    </row>
    <row r="18" spans="1:19" x14ac:dyDescent="0.55000000000000004">
      <c r="A18">
        <v>4</v>
      </c>
      <c r="B18">
        <v>2</v>
      </c>
      <c r="D18">
        <f t="shared" si="0"/>
        <v>6</v>
      </c>
      <c r="F18">
        <f t="shared" si="1"/>
        <v>0</v>
      </c>
      <c r="K18">
        <f t="shared" si="2"/>
        <v>-0.13333333333333333</v>
      </c>
      <c r="L18">
        <f t="shared" si="3"/>
        <v>1.7777777777777778E-2</v>
      </c>
      <c r="S18">
        <f t="shared" si="4"/>
        <v>0.63952458284532065</v>
      </c>
    </row>
    <row r="19" spans="1:19" x14ac:dyDescent="0.55000000000000004">
      <c r="A19">
        <v>2</v>
      </c>
      <c r="B19">
        <v>6</v>
      </c>
      <c r="D19">
        <f t="shared" si="0"/>
        <v>8</v>
      </c>
      <c r="F19">
        <f t="shared" si="1"/>
        <v>0</v>
      </c>
      <c r="K19">
        <f t="shared" si="2"/>
        <v>-0.13333333333333333</v>
      </c>
      <c r="L19">
        <f t="shared" si="3"/>
        <v>1.7777777777777778E-2</v>
      </c>
      <c r="S19">
        <f t="shared" si="4"/>
        <v>0.63952458284532065</v>
      </c>
    </row>
    <row r="20" spans="1:19" x14ac:dyDescent="0.55000000000000004">
      <c r="A20">
        <v>4</v>
      </c>
      <c r="B20">
        <v>3</v>
      </c>
      <c r="D20">
        <f t="shared" si="0"/>
        <v>7</v>
      </c>
      <c r="F20">
        <f t="shared" si="1"/>
        <v>1</v>
      </c>
      <c r="K20">
        <f t="shared" si="2"/>
        <v>0.8666666666666667</v>
      </c>
      <c r="L20">
        <f t="shared" si="3"/>
        <v>0.75111111111111117</v>
      </c>
      <c r="S20">
        <f t="shared" si="4"/>
        <v>2.9131529874670358E-42</v>
      </c>
    </row>
    <row r="21" spans="1:19" x14ac:dyDescent="0.55000000000000004">
      <c r="A21">
        <v>4</v>
      </c>
      <c r="B21">
        <v>4</v>
      </c>
      <c r="D21">
        <f t="shared" si="0"/>
        <v>8</v>
      </c>
      <c r="F21">
        <f t="shared" si="1"/>
        <v>0</v>
      </c>
      <c r="K21">
        <f t="shared" si="2"/>
        <v>-0.13333333333333333</v>
      </c>
      <c r="L21">
        <f t="shared" si="3"/>
        <v>1.7777777777777778E-2</v>
      </c>
      <c r="S21">
        <f t="shared" si="4"/>
        <v>0.63952458284532065</v>
      </c>
    </row>
    <row r="22" spans="1:19" x14ac:dyDescent="0.55000000000000004">
      <c r="A22">
        <v>4</v>
      </c>
      <c r="B22">
        <v>2</v>
      </c>
      <c r="D22">
        <f t="shared" si="0"/>
        <v>6</v>
      </c>
      <c r="F22">
        <f t="shared" si="1"/>
        <v>0</v>
      </c>
      <c r="K22">
        <f t="shared" si="2"/>
        <v>-0.13333333333333333</v>
      </c>
      <c r="L22">
        <f t="shared" si="3"/>
        <v>1.7777777777777778E-2</v>
      </c>
      <c r="S22">
        <f t="shared" si="4"/>
        <v>0.63952458284532065</v>
      </c>
    </row>
    <row r="23" spans="1:19" x14ac:dyDescent="0.55000000000000004">
      <c r="A23">
        <v>2</v>
      </c>
      <c r="B23">
        <v>4</v>
      </c>
      <c r="D23">
        <f t="shared" si="0"/>
        <v>6</v>
      </c>
      <c r="F23">
        <f t="shared" si="1"/>
        <v>0</v>
      </c>
      <c r="K23">
        <f t="shared" si="2"/>
        <v>-0.13333333333333333</v>
      </c>
      <c r="L23">
        <f t="shared" si="3"/>
        <v>1.7777777777777778E-2</v>
      </c>
      <c r="S23">
        <f t="shared" si="4"/>
        <v>0.63952458284532065</v>
      </c>
    </row>
    <row r="24" spans="1:19" x14ac:dyDescent="0.55000000000000004">
      <c r="A24">
        <v>4</v>
      </c>
      <c r="B24">
        <v>4</v>
      </c>
      <c r="D24">
        <f t="shared" si="0"/>
        <v>8</v>
      </c>
      <c r="F24">
        <f t="shared" si="1"/>
        <v>0</v>
      </c>
      <c r="K24">
        <f t="shared" si="2"/>
        <v>-0.13333333333333333</v>
      </c>
      <c r="L24">
        <f t="shared" si="3"/>
        <v>1.7777777777777778E-2</v>
      </c>
      <c r="S24">
        <f t="shared" si="4"/>
        <v>0.63952458284532065</v>
      </c>
    </row>
    <row r="25" spans="1:19" x14ac:dyDescent="0.55000000000000004">
      <c r="A25">
        <v>5</v>
      </c>
      <c r="B25">
        <v>4</v>
      </c>
      <c r="D25">
        <f t="shared" si="0"/>
        <v>9</v>
      </c>
      <c r="F25">
        <f t="shared" si="1"/>
        <v>0</v>
      </c>
      <c r="K25">
        <f t="shared" si="2"/>
        <v>-0.13333333333333333</v>
      </c>
      <c r="L25">
        <f t="shared" si="3"/>
        <v>1.7777777777777778E-2</v>
      </c>
      <c r="S25">
        <f t="shared" si="4"/>
        <v>0.63952458284532065</v>
      </c>
    </row>
    <row r="26" spans="1:19" x14ac:dyDescent="0.55000000000000004">
      <c r="A26">
        <v>3</v>
      </c>
      <c r="B26">
        <v>6</v>
      </c>
      <c r="D26">
        <f t="shared" si="0"/>
        <v>9</v>
      </c>
      <c r="F26">
        <f t="shared" si="1"/>
        <v>0</v>
      </c>
      <c r="K26">
        <f t="shared" si="2"/>
        <v>-0.13333333333333333</v>
      </c>
      <c r="L26">
        <f t="shared" si="3"/>
        <v>1.7777777777777778E-2</v>
      </c>
      <c r="S26">
        <f t="shared" si="4"/>
        <v>0.63952458284532065</v>
      </c>
    </row>
    <row r="27" spans="1:19" x14ac:dyDescent="0.55000000000000004">
      <c r="A27">
        <v>1</v>
      </c>
      <c r="B27">
        <v>1</v>
      </c>
      <c r="D27">
        <f t="shared" si="0"/>
        <v>2</v>
      </c>
      <c r="F27">
        <f t="shared" si="1"/>
        <v>0</v>
      </c>
      <c r="K27">
        <f t="shared" si="2"/>
        <v>-0.13333333333333333</v>
      </c>
      <c r="L27">
        <f t="shared" si="3"/>
        <v>1.7777777777777778E-2</v>
      </c>
      <c r="S27">
        <f t="shared" si="4"/>
        <v>0.63952458284532065</v>
      </c>
    </row>
    <row r="28" spans="1:19" x14ac:dyDescent="0.55000000000000004">
      <c r="A28">
        <v>5</v>
      </c>
      <c r="B28">
        <v>6</v>
      </c>
      <c r="D28">
        <f t="shared" si="0"/>
        <v>11</v>
      </c>
      <c r="F28">
        <f t="shared" si="1"/>
        <v>1</v>
      </c>
      <c r="K28">
        <f t="shared" si="2"/>
        <v>0.8666666666666667</v>
      </c>
      <c r="L28">
        <f t="shared" si="3"/>
        <v>0.75111111111111117</v>
      </c>
      <c r="S28">
        <f t="shared" si="4"/>
        <v>2.9131529874670358E-42</v>
      </c>
    </row>
    <row r="29" spans="1:19" x14ac:dyDescent="0.55000000000000004">
      <c r="A29">
        <v>2</v>
      </c>
      <c r="B29">
        <v>4</v>
      </c>
      <c r="D29">
        <f t="shared" si="0"/>
        <v>6</v>
      </c>
      <c r="F29">
        <f t="shared" si="1"/>
        <v>0</v>
      </c>
      <c r="K29">
        <f t="shared" si="2"/>
        <v>-0.13333333333333333</v>
      </c>
      <c r="L29">
        <f t="shared" si="3"/>
        <v>1.7777777777777778E-2</v>
      </c>
      <c r="S29">
        <f t="shared" si="4"/>
        <v>0.63952458284532065</v>
      </c>
    </row>
    <row r="30" spans="1:19" x14ac:dyDescent="0.55000000000000004">
      <c r="A30">
        <v>3</v>
      </c>
      <c r="B30">
        <v>3</v>
      </c>
      <c r="D30">
        <f t="shared" si="0"/>
        <v>6</v>
      </c>
      <c r="F30">
        <f t="shared" si="1"/>
        <v>0</v>
      </c>
      <c r="K30">
        <f t="shared" si="2"/>
        <v>-0.13333333333333333</v>
      </c>
      <c r="L30">
        <f t="shared" si="3"/>
        <v>1.7777777777777778E-2</v>
      </c>
      <c r="S30">
        <f t="shared" si="4"/>
        <v>0.63952458284532065</v>
      </c>
    </row>
    <row r="31" spans="1:19" x14ac:dyDescent="0.55000000000000004">
      <c r="A31">
        <v>6</v>
      </c>
      <c r="B31">
        <v>2</v>
      </c>
      <c r="D31">
        <f>SUM(A31+B31)</f>
        <v>8</v>
      </c>
      <c r="F31">
        <f t="shared" si="1"/>
        <v>0</v>
      </c>
      <c r="K31">
        <f t="shared" si="2"/>
        <v>-0.13333333333333333</v>
      </c>
      <c r="L31">
        <f t="shared" si="3"/>
        <v>1.7777777777777778E-2</v>
      </c>
      <c r="S31">
        <f t="shared" si="4"/>
        <v>0.63952458284532065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2018-03-26T00:51:33Z</dcterms:created>
  <dcterms:modified xsi:type="dcterms:W3CDTF">2018-03-26T17:26:17Z</dcterms:modified>
</cp:coreProperties>
</file>