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ersonal Documents\Stevens Documents\Engineering Management\Rushabh\Subjects\SYS 601 Prob and Stat\Homework\Homework 7\"/>
    </mc:Choice>
  </mc:AlternateContent>
  <xr:revisionPtr revIDLastSave="0" documentId="13_ncr:1_{46DF63C3-E167-42D9-AD69-271FCD3071E4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uperbowl HW07" sheetId="1" r:id="rId1"/>
    <sheet name="g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B63" i="1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E13" i="2"/>
  <c r="D6" i="2" l="1"/>
  <c r="E2" i="2"/>
  <c r="D2" i="2"/>
  <c r="E4" i="2"/>
  <c r="D4" i="2"/>
  <c r="D8" i="2" s="1"/>
  <c r="E3" i="2"/>
  <c r="D3" i="2"/>
  <c r="D9" i="2" l="1"/>
  <c r="D10" i="2" s="1"/>
  <c r="E54" i="1"/>
  <c r="E5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E57" i="1" s="1"/>
  <c r="E56" i="1" l="1"/>
  <c r="E60" i="1" l="1"/>
  <c r="E61" i="1" s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2" i="1"/>
  <c r="G15" i="1"/>
  <c r="G23" i="1"/>
  <c r="G39" i="1"/>
  <c r="G55" i="1"/>
  <c r="G71" i="1"/>
  <c r="G87" i="1"/>
  <c r="G2" i="1"/>
  <c r="G16" i="1"/>
  <c r="G32" i="1"/>
  <c r="G48" i="1"/>
  <c r="G64" i="1"/>
  <c r="G80" i="1"/>
  <c r="G96" i="1"/>
  <c r="G98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6" i="1"/>
  <c r="G14" i="1"/>
  <c r="G22" i="1"/>
  <c r="G30" i="1"/>
  <c r="G38" i="1"/>
  <c r="G46" i="1"/>
  <c r="G54" i="1"/>
  <c r="G62" i="1"/>
  <c r="G70" i="1"/>
  <c r="G78" i="1"/>
  <c r="G86" i="1"/>
  <c r="G94" i="1"/>
  <c r="G7" i="1"/>
  <c r="G31" i="1"/>
  <c r="G47" i="1"/>
  <c r="G63" i="1"/>
  <c r="G79" i="1"/>
  <c r="G95" i="1"/>
  <c r="G8" i="1"/>
  <c r="G24" i="1"/>
  <c r="G40" i="1"/>
  <c r="G56" i="1"/>
  <c r="G72" i="1"/>
  <c r="G88" i="1"/>
  <c r="G82" i="1"/>
  <c r="G9" i="1"/>
  <c r="G17" i="1"/>
  <c r="G25" i="1"/>
  <c r="G33" i="1"/>
  <c r="G41" i="1"/>
  <c r="G49" i="1"/>
  <c r="G57" i="1"/>
  <c r="G65" i="1"/>
  <c r="G73" i="1"/>
  <c r="G81" i="1"/>
  <c r="G89" i="1"/>
  <c r="G97" i="1"/>
  <c r="G10" i="1"/>
  <c r="G18" i="1"/>
  <c r="G26" i="1"/>
  <c r="G34" i="1"/>
  <c r="G42" i="1"/>
  <c r="G50" i="1"/>
  <c r="G58" i="1"/>
  <c r="G66" i="1"/>
  <c r="G74" i="1"/>
  <c r="G90" i="1"/>
</calcChain>
</file>

<file path=xl/sharedStrings.xml><?xml version="1.0" encoding="utf-8"?>
<sst xmlns="http://schemas.openxmlformats.org/spreadsheetml/2006/main" count="135" uniqueCount="30">
  <si>
    <t>superbowl</t>
  </si>
  <si>
    <t>toss</t>
  </si>
  <si>
    <t>winner</t>
  </si>
  <si>
    <t>heads</t>
  </si>
  <si>
    <t>nfc</t>
  </si>
  <si>
    <t>tails</t>
  </si>
  <si>
    <t>afc</t>
  </si>
  <si>
    <t>Binary Data</t>
  </si>
  <si>
    <t>Probablity</t>
  </si>
  <si>
    <t>mean</t>
  </si>
  <si>
    <t>std dev</t>
  </si>
  <si>
    <t>vari</t>
  </si>
  <si>
    <t>no of 1's</t>
  </si>
  <si>
    <t>N</t>
  </si>
  <si>
    <t>xbar</t>
  </si>
  <si>
    <t>mean exp</t>
  </si>
  <si>
    <t>error</t>
  </si>
  <si>
    <t>z</t>
  </si>
  <si>
    <t>p</t>
  </si>
  <si>
    <t>post</t>
  </si>
  <si>
    <t>pre</t>
  </si>
  <si>
    <t>std div</t>
  </si>
  <si>
    <t>z num</t>
  </si>
  <si>
    <t>z den1</t>
  </si>
  <si>
    <t>z den</t>
  </si>
  <si>
    <t>z=</t>
  </si>
  <si>
    <t>p=</t>
  </si>
  <si>
    <t>F(x)</t>
  </si>
  <si>
    <t>prob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</si>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</sst>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'superbowl HW07'!$G$1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'superbowl HW07'!$F$2:$F$102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'superbowl HW07'!$G$2:$G$102</c:f>
              <c:numCache>
                <c:formatCode>General</c:formatCode>
                <c:ptCount val="101"/>
                <c:pt idx="0">
                  <c:v>2.5226734223713009E-5</c:v>
                </c:pt>
                <c:pt idx="1">
                  <c:v>5.3207976220877323E-5</c:v>
                </c:pt>
                <c:pt idx="2">
                  <c:v>1.0965457210033754E-4</c:v>
                </c:pt>
                <c:pt idx="3">
                  <c:v>2.2080608778255186E-4</c:v>
                </c:pt>
                <c:pt idx="4">
                  <c:v>4.3443983122814763E-4</c:v>
                </c:pt>
                <c:pt idx="5">
                  <c:v>8.3518468956582197E-4</c:v>
                </c:pt>
                <c:pt idx="6">
                  <c:v>1.5688076813875163E-3</c:v>
                </c:pt>
                <c:pt idx="7">
                  <c:v>2.8793282922605413E-3</c:v>
                </c:pt>
                <c:pt idx="8">
                  <c:v>5.1635329998365818E-3</c:v>
                </c:pt>
                <c:pt idx="9">
                  <c:v>9.0476756659585468E-3</c:v>
                </c:pt>
                <c:pt idx="10">
                  <c:v>1.5490355531967993E-2</c:v>
                </c:pt>
                <c:pt idx="11">
                  <c:v>2.5913140051483242E-2</c:v>
                </c:pt>
                <c:pt idx="12">
                  <c:v>4.2355810201133298E-2</c:v>
                </c:pt>
                <c:pt idx="13">
                  <c:v>6.7645706906027059E-2</c:v>
                </c:pt>
                <c:pt idx="14">
                  <c:v>0.10556058305762281</c:v>
                </c:pt>
                <c:pt idx="15">
                  <c:v>0.16095245890766638</c:v>
                </c:pt>
                <c:pt idx="16">
                  <c:v>0.23978816607580805</c:v>
                </c:pt>
                <c:pt idx="17">
                  <c:v>0.34905363994842109</c:v>
                </c:pt>
                <c:pt idx="18">
                  <c:v>0.49646757685960241</c:v>
                </c:pt>
                <c:pt idx="19">
                  <c:v>0.68995998732077102</c:v>
                </c:pt>
                <c:pt idx="20">
                  <c:v>0.93689563337862047</c:v>
                </c:pt>
                <c:pt idx="21">
                  <c:v>1.2430620814206903</c:v>
                </c:pt>
                <c:pt idx="22">
                  <c:v>1.6114940919869061</c:v>
                </c:pt>
                <c:pt idx="23">
                  <c:v>2.0412627536663082</c:v>
                </c:pt>
                <c:pt idx="24">
                  <c:v>2.5264074857804988</c:v>
                </c:pt>
                <c:pt idx="25">
                  <c:v>3.055217848643375</c:v>
                </c:pt>
                <c:pt idx="26">
                  <c:v>3.6100669848672542</c:v>
                </c:pt>
                <c:pt idx="27">
                  <c:v>4.1679512713663796</c:v>
                </c:pt>
                <c:pt idx="28">
                  <c:v>4.7018016079555753</c:v>
                </c:pt>
                <c:pt idx="29">
                  <c:v>5.1825113537358085</c:v>
                </c:pt>
                <c:pt idx="30">
                  <c:v>5.581494729833909</c:v>
                </c:pt>
                <c:pt idx="31">
                  <c:v>5.8734742697548743</c:v>
                </c:pt>
                <c:pt idx="32">
                  <c:v>6.03912358118846</c:v>
                </c:pt>
                <c:pt idx="33">
                  <c:v>6.0671824894734048</c:v>
                </c:pt>
                <c:pt idx="34">
                  <c:v>5.955723043088919</c:v>
                </c:pt>
                <c:pt idx="35">
                  <c:v>5.7123686133747968</c:v>
                </c:pt>
                <c:pt idx="36">
                  <c:v>5.3534314943368742</c:v>
                </c:pt>
                <c:pt idx="37">
                  <c:v>4.9021045516861275</c:v>
                </c:pt>
                <c:pt idx="38">
                  <c:v>4.3859854277226953</c:v>
                </c:pt>
                <c:pt idx="39">
                  <c:v>3.8343000388892392</c:v>
                </c:pt>
                <c:pt idx="40">
                  <c:v>3.2752111082285658</c:v>
                </c:pt>
                <c:pt idx="41">
                  <c:v>2.7335485853844195</c:v>
                </c:pt>
                <c:pt idx="42">
                  <c:v>2.229197724870092</c:v>
                </c:pt>
                <c:pt idx="43">
                  <c:v>1.7762524080278541</c:v>
                </c:pt>
                <c:pt idx="44">
                  <c:v>1.3829136489630811</c:v>
                </c:pt>
                <c:pt idx="45">
                  <c:v>1.0520096923542066</c:v>
                </c:pt>
                <c:pt idx="46">
                  <c:v>0.78194951367887189</c:v>
                </c:pt>
                <c:pt idx="47">
                  <c:v>0.56790014744746431</c:v>
                </c:pt>
                <c:pt idx="48">
                  <c:v>0.40299489413811579</c:v>
                </c:pt>
                <c:pt idx="49">
                  <c:v>0.27942251726944689</c:v>
                </c:pt>
                <c:pt idx="50">
                  <c:v>0.18930302444675332</c:v>
                </c:pt>
                <c:pt idx="51">
                  <c:v>0.12531065475357328</c:v>
                </c:pt>
                <c:pt idx="52">
                  <c:v>8.1049947993310195E-2</c:v>
                </c:pt>
                <c:pt idx="53">
                  <c:v>5.1221439157616802E-2</c:v>
                </c:pt>
                <c:pt idx="54">
                  <c:v>3.1628974230496126E-2</c:v>
                </c:pt>
                <c:pt idx="55">
                  <c:v>1.9083267275873207E-2</c:v>
                </c:pt>
                <c:pt idx="56">
                  <c:v>1.1250055197592914E-2</c:v>
                </c:pt>
                <c:pt idx="57">
                  <c:v>6.4802366845528201E-3</c:v>
                </c:pt>
                <c:pt idx="58">
                  <c:v>3.6472151078893573E-3</c:v>
                </c:pt>
                <c:pt idx="59">
                  <c:v>2.0057009617530474E-3</c:v>
                </c:pt>
                <c:pt idx="60">
                  <c:v>1.0777183612843619E-3</c:v>
                </c:pt>
                <c:pt idx="61">
                  <c:v>5.6582049740098474E-4</c:v>
                </c:pt>
                <c:pt idx="62">
                  <c:v>2.9025944797647424E-4</c:v>
                </c:pt>
                <c:pt idx="63">
                  <c:v>1.454883935586196E-4</c:v>
                </c:pt>
                <c:pt idx="64">
                  <c:v>7.1253241587106037E-5</c:v>
                </c:pt>
                <c:pt idx="65">
                  <c:v>3.4096923872953285E-5</c:v>
                </c:pt>
                <c:pt idx="66">
                  <c:v>1.5942633699060902E-5</c:v>
                </c:pt>
                <c:pt idx="67">
                  <c:v>7.2834850034601826E-6</c:v>
                </c:pt>
                <c:pt idx="68">
                  <c:v>3.251267386824641E-6</c:v>
                </c:pt>
                <c:pt idx="69">
                  <c:v>1.4180790459276507E-6</c:v>
                </c:pt>
                <c:pt idx="70">
                  <c:v>6.0434159521185129E-7</c:v>
                </c:pt>
                <c:pt idx="71">
                  <c:v>2.5165109715436844E-7</c:v>
                </c:pt>
                <c:pt idx="72">
                  <c:v>1.0238809542154633E-7</c:v>
                </c:pt>
                <c:pt idx="73">
                  <c:v>4.0703747504358205E-8</c:v>
                </c:pt>
                <c:pt idx="74">
                  <c:v>1.5810791858796741E-8</c:v>
                </c:pt>
                <c:pt idx="75">
                  <c:v>6.0007722212248801E-9</c:v>
                </c:pt>
                <c:pt idx="76">
                  <c:v>2.2253327393179586E-9</c:v>
                </c:pt>
                <c:pt idx="77">
                  <c:v>8.063378892066143E-10</c:v>
                </c:pt>
                <c:pt idx="78">
                  <c:v>2.8547854346609758E-10</c:v>
                </c:pt>
                <c:pt idx="79">
                  <c:v>9.8756154824963103E-11</c:v>
                </c:pt>
                <c:pt idx="80">
                  <c:v>3.3380217812967751E-11</c:v>
                </c:pt>
                <c:pt idx="81">
                  <c:v>1.1024234820572715E-11</c:v>
                </c:pt>
                <c:pt idx="82">
                  <c:v>3.557476493840265E-12</c:v>
                </c:pt>
                <c:pt idx="83">
                  <c:v>1.121682431524058E-12</c:v>
                </c:pt>
                <c:pt idx="84">
                  <c:v>3.4556686341811183E-13</c:v>
                </c:pt>
                <c:pt idx="85">
                  <c:v>1.0402280469523686E-13</c:v>
                </c:pt>
                <c:pt idx="86">
                  <c:v>3.0595624488506119E-14</c:v>
                </c:pt>
                <c:pt idx="87">
                  <c:v>8.7927430024034095E-15</c:v>
                </c:pt>
                <c:pt idx="88">
                  <c:v>2.4690150202411723E-15</c:v>
                </c:pt>
                <c:pt idx="89">
                  <c:v>6.7741900881972786E-16</c:v>
                </c:pt>
                <c:pt idx="90">
                  <c:v>1.8160396273274134E-16</c:v>
                </c:pt>
                <c:pt idx="91">
                  <c:v>4.756938728130111E-17</c:v>
                </c:pt>
                <c:pt idx="92">
                  <c:v>1.2174863166347442E-17</c:v>
                </c:pt>
                <c:pt idx="93">
                  <c:v>3.0446327524656612E-18</c:v>
                </c:pt>
                <c:pt idx="94">
                  <c:v>7.4394364084582736E-19</c:v>
                </c:pt>
                <c:pt idx="95">
                  <c:v>1.776149228067679E-19</c:v>
                </c:pt>
                <c:pt idx="96">
                  <c:v>4.1433647008219944E-20</c:v>
                </c:pt>
                <c:pt idx="97">
                  <c:v>9.4441128272307851E-21</c:v>
                </c:pt>
                <c:pt idx="98">
                  <c:v>2.1033108721646202E-21</c:v>
                </c:pt>
                <c:pt idx="99">
                  <c:v>4.5769910304914345E-22</c:v>
                </c:pt>
                <c:pt idx="100">
                  <c:v>9.7317501554551768E-23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1-4C48-A821-7EF670EA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840560"/>
        <c:axId val="1089842640"/>
      </c:lineChart>
      <c:catAx>
        <c:axId val="10898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42640"/>
        <c:crosses val="autoZero"/>
        <c:auto val="1"/>
        <c:lblAlgn val="ctr"/>
        <c:lblOffset val="100"/>
        <c:noMultiLvlLbl val="0"/>
      </c:catAx>
      <c:valAx>
        <c:axId val="10898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26</xdr:row>
      <xdr:rowOff>13335</xdr:rowOff>
    </xdr:from>
    <xdr:to>
      <xdr:col>15</xdr:col>
      <xdr:colOff>3810</xdr:colOff>
      <xdr:row>41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opLeftCell="E1" workbookViewId="0">
      <selection activeCell="G39" sqref="G39"/>
    </sheetView>
  </sheetViews>
  <sheetFormatPr defaultRowHeight="14.25" x14ac:dyDescent="0.45"/>
  <cols>
    <col min="7" max="7" width="11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28</v>
      </c>
      <c r="G1" t="s">
        <v>27</v>
      </c>
    </row>
    <row r="2" spans="1:7" x14ac:dyDescent="0.45">
      <c r="A2">
        <v>1</v>
      </c>
      <c r="B2" t="s">
        <v>3</v>
      </c>
      <c r="C2" t="s">
        <v>4</v>
      </c>
      <c r="D2">
        <f>IF(C2="nfc",0,1)</f>
        <v>0</v>
      </c>
      <c r="E2" s="1">
        <v>0.5</v>
      </c>
      <c r="F2">
        <v>0</v>
      </c>
      <c r="G2">
        <f>_xlfn.NORM.DIST(F2,$B$61,$E$56/SQRT(52),FALSE)</f>
        <v>2.5226734223713009E-5</v>
      </c>
    </row>
    <row r="3" spans="1:7" x14ac:dyDescent="0.45">
      <c r="A3">
        <v>2</v>
      </c>
      <c r="B3" t="s">
        <v>5</v>
      </c>
      <c r="C3" t="s">
        <v>6</v>
      </c>
      <c r="D3">
        <f t="shared" ref="D3:D53" si="0">IF(C3="nfc",0,1)</f>
        <v>1</v>
      </c>
      <c r="E3" s="1">
        <v>0.5</v>
      </c>
      <c r="F3">
        <v>0.01</v>
      </c>
      <c r="G3">
        <f t="shared" ref="G3:G66" si="1">_xlfn.NORM.DIST(F3,$B$61,$E$56/SQRT(52),FALSE)</f>
        <v>5.3207976220877323E-5</v>
      </c>
    </row>
    <row r="4" spans="1:7" x14ac:dyDescent="0.45">
      <c r="A4">
        <v>3</v>
      </c>
      <c r="B4" t="s">
        <v>3</v>
      </c>
      <c r="C4" t="s">
        <v>6</v>
      </c>
      <c r="D4">
        <f t="shared" si="0"/>
        <v>1</v>
      </c>
      <c r="E4" s="1">
        <v>0.5</v>
      </c>
      <c r="F4">
        <v>0.02</v>
      </c>
      <c r="G4">
        <f t="shared" si="1"/>
        <v>1.0965457210033754E-4</v>
      </c>
    </row>
    <row r="5" spans="1:7" x14ac:dyDescent="0.45">
      <c r="A5">
        <v>4</v>
      </c>
      <c r="B5" t="s">
        <v>5</v>
      </c>
      <c r="C5" t="s">
        <v>4</v>
      </c>
      <c r="D5">
        <f t="shared" si="0"/>
        <v>0</v>
      </c>
      <c r="E5" s="1">
        <v>0.5</v>
      </c>
      <c r="F5">
        <v>0.03</v>
      </c>
      <c r="G5">
        <f t="shared" si="1"/>
        <v>2.2080608778255186E-4</v>
      </c>
    </row>
    <row r="6" spans="1:7" x14ac:dyDescent="0.45">
      <c r="A6">
        <v>5</v>
      </c>
      <c r="B6" t="s">
        <v>5</v>
      </c>
      <c r="C6" t="s">
        <v>4</v>
      </c>
      <c r="D6">
        <f t="shared" si="0"/>
        <v>0</v>
      </c>
      <c r="E6" s="1">
        <v>0.5</v>
      </c>
      <c r="F6">
        <v>0.04</v>
      </c>
      <c r="G6">
        <f t="shared" si="1"/>
        <v>4.3443983122814763E-4</v>
      </c>
    </row>
    <row r="7" spans="1:7" x14ac:dyDescent="0.45">
      <c r="A7">
        <v>6</v>
      </c>
      <c r="B7" t="s">
        <v>3</v>
      </c>
      <c r="C7" t="s">
        <v>6</v>
      </c>
      <c r="D7">
        <f t="shared" si="0"/>
        <v>1</v>
      </c>
      <c r="E7" s="1">
        <v>0.5</v>
      </c>
      <c r="F7">
        <v>0.05</v>
      </c>
      <c r="G7">
        <f t="shared" si="1"/>
        <v>8.3518468956582197E-4</v>
      </c>
    </row>
    <row r="8" spans="1:7" x14ac:dyDescent="0.45">
      <c r="A8">
        <v>7</v>
      </c>
      <c r="B8" t="s">
        <v>3</v>
      </c>
      <c r="C8" t="s">
        <v>6</v>
      </c>
      <c r="D8">
        <f t="shared" si="0"/>
        <v>1</v>
      </c>
      <c r="E8" s="1">
        <v>0.5</v>
      </c>
      <c r="F8">
        <v>0.06</v>
      </c>
      <c r="G8">
        <f t="shared" si="1"/>
        <v>1.5688076813875163E-3</v>
      </c>
    </row>
    <row r="9" spans="1:7" x14ac:dyDescent="0.45">
      <c r="A9">
        <v>8</v>
      </c>
      <c r="B9" t="s">
        <v>3</v>
      </c>
      <c r="C9" t="s">
        <v>6</v>
      </c>
      <c r="D9">
        <f t="shared" si="0"/>
        <v>1</v>
      </c>
      <c r="E9" s="1">
        <v>0.5</v>
      </c>
      <c r="F9">
        <v>7.0000000000000007E-2</v>
      </c>
      <c r="G9">
        <f t="shared" si="1"/>
        <v>2.8793282922605413E-3</v>
      </c>
    </row>
    <row r="10" spans="1:7" x14ac:dyDescent="0.45">
      <c r="A10">
        <v>9</v>
      </c>
      <c r="B10" t="s">
        <v>5</v>
      </c>
      <c r="C10" t="s">
        <v>6</v>
      </c>
      <c r="D10">
        <f t="shared" si="0"/>
        <v>1</v>
      </c>
      <c r="E10" s="1">
        <v>0.5</v>
      </c>
      <c r="F10">
        <v>0.08</v>
      </c>
      <c r="G10">
        <f t="shared" si="1"/>
        <v>5.1635329998365818E-3</v>
      </c>
    </row>
    <row r="11" spans="1:7" x14ac:dyDescent="0.45">
      <c r="A11">
        <v>10</v>
      </c>
      <c r="B11" t="s">
        <v>3</v>
      </c>
      <c r="C11" t="s">
        <v>4</v>
      </c>
      <c r="D11">
        <f t="shared" si="0"/>
        <v>0</v>
      </c>
      <c r="E11" s="1">
        <v>0.5</v>
      </c>
      <c r="F11">
        <v>0.09</v>
      </c>
      <c r="G11">
        <f t="shared" si="1"/>
        <v>9.0476756659585468E-3</v>
      </c>
    </row>
    <row r="12" spans="1:7" x14ac:dyDescent="0.45">
      <c r="A12">
        <v>11</v>
      </c>
      <c r="B12" t="s">
        <v>5</v>
      </c>
      <c r="C12" t="s">
        <v>6</v>
      </c>
      <c r="D12">
        <f t="shared" si="0"/>
        <v>1</v>
      </c>
      <c r="E12" s="1">
        <v>0.5</v>
      </c>
      <c r="F12">
        <v>0.1</v>
      </c>
      <c r="G12">
        <f t="shared" si="1"/>
        <v>1.5490355531967993E-2</v>
      </c>
    </row>
    <row r="13" spans="1:7" x14ac:dyDescent="0.45">
      <c r="A13">
        <v>12</v>
      </c>
      <c r="B13" t="s">
        <v>3</v>
      </c>
      <c r="C13" t="s">
        <v>4</v>
      </c>
      <c r="D13">
        <f t="shared" si="0"/>
        <v>0</v>
      </c>
      <c r="E13" s="1">
        <v>0.5</v>
      </c>
      <c r="F13">
        <v>0.11</v>
      </c>
      <c r="G13">
        <f t="shared" si="1"/>
        <v>2.5913140051483242E-2</v>
      </c>
    </row>
    <row r="14" spans="1:7" x14ac:dyDescent="0.45">
      <c r="A14">
        <v>13</v>
      </c>
      <c r="B14" t="s">
        <v>3</v>
      </c>
      <c r="C14" t="s">
        <v>4</v>
      </c>
      <c r="D14">
        <f t="shared" si="0"/>
        <v>0</v>
      </c>
      <c r="E14" s="1">
        <v>0.5</v>
      </c>
      <c r="F14">
        <v>0.12</v>
      </c>
      <c r="G14">
        <f t="shared" si="1"/>
        <v>4.2355810201133298E-2</v>
      </c>
    </row>
    <row r="15" spans="1:7" x14ac:dyDescent="0.45">
      <c r="A15">
        <v>14</v>
      </c>
      <c r="B15" t="s">
        <v>3</v>
      </c>
      <c r="C15" t="s">
        <v>4</v>
      </c>
      <c r="D15">
        <f t="shared" si="0"/>
        <v>0</v>
      </c>
      <c r="E15" s="1">
        <v>0.5</v>
      </c>
      <c r="F15">
        <v>0.13</v>
      </c>
      <c r="G15">
        <f t="shared" si="1"/>
        <v>6.7645706906027059E-2</v>
      </c>
    </row>
    <row r="16" spans="1:7" x14ac:dyDescent="0.45">
      <c r="A16">
        <v>15</v>
      </c>
      <c r="B16" t="s">
        <v>5</v>
      </c>
      <c r="C16" t="s">
        <v>4</v>
      </c>
      <c r="D16">
        <f t="shared" si="0"/>
        <v>0</v>
      </c>
      <c r="E16" s="1">
        <v>0.5</v>
      </c>
      <c r="F16">
        <v>0.14000000000000001</v>
      </c>
      <c r="G16">
        <f t="shared" si="1"/>
        <v>0.10556058305762281</v>
      </c>
    </row>
    <row r="17" spans="1:7" x14ac:dyDescent="0.45">
      <c r="A17">
        <v>16</v>
      </c>
      <c r="B17" t="s">
        <v>5</v>
      </c>
      <c r="C17" t="s">
        <v>4</v>
      </c>
      <c r="D17">
        <f t="shared" si="0"/>
        <v>0</v>
      </c>
      <c r="E17" s="1">
        <v>0.5</v>
      </c>
      <c r="F17">
        <v>0.15</v>
      </c>
      <c r="G17">
        <f t="shared" si="1"/>
        <v>0.16095245890766638</v>
      </c>
    </row>
    <row r="18" spans="1:7" x14ac:dyDescent="0.45">
      <c r="A18">
        <v>17</v>
      </c>
      <c r="B18" t="s">
        <v>5</v>
      </c>
      <c r="C18" t="s">
        <v>6</v>
      </c>
      <c r="D18">
        <f t="shared" si="0"/>
        <v>1</v>
      </c>
      <c r="E18" s="1">
        <v>0.5</v>
      </c>
      <c r="F18">
        <v>0.16</v>
      </c>
      <c r="G18">
        <f t="shared" si="1"/>
        <v>0.23978816607580805</v>
      </c>
    </row>
    <row r="19" spans="1:7" x14ac:dyDescent="0.45">
      <c r="A19">
        <v>18</v>
      </c>
      <c r="B19" t="s">
        <v>3</v>
      </c>
      <c r="C19" t="s">
        <v>6</v>
      </c>
      <c r="D19">
        <f t="shared" si="0"/>
        <v>1</v>
      </c>
      <c r="E19" s="1">
        <v>0.5</v>
      </c>
      <c r="F19">
        <v>0.17</v>
      </c>
      <c r="G19">
        <f t="shared" si="1"/>
        <v>0.34905363994842109</v>
      </c>
    </row>
    <row r="20" spans="1:7" x14ac:dyDescent="0.45">
      <c r="A20">
        <v>19</v>
      </c>
      <c r="B20" t="s">
        <v>5</v>
      </c>
      <c r="C20" t="s">
        <v>4</v>
      </c>
      <c r="D20">
        <f t="shared" si="0"/>
        <v>0</v>
      </c>
      <c r="E20" s="1">
        <v>0.5</v>
      </c>
      <c r="F20">
        <v>0.18</v>
      </c>
      <c r="G20">
        <f t="shared" si="1"/>
        <v>0.49646757685960241</v>
      </c>
    </row>
    <row r="21" spans="1:7" x14ac:dyDescent="0.45">
      <c r="A21">
        <v>20</v>
      </c>
      <c r="B21" t="s">
        <v>5</v>
      </c>
      <c r="C21" t="s">
        <v>4</v>
      </c>
      <c r="D21">
        <f t="shared" si="0"/>
        <v>0</v>
      </c>
      <c r="E21" s="1">
        <v>0.5</v>
      </c>
      <c r="F21">
        <v>0.19</v>
      </c>
      <c r="G21">
        <f t="shared" si="1"/>
        <v>0.68995998732077102</v>
      </c>
    </row>
    <row r="22" spans="1:7" x14ac:dyDescent="0.45">
      <c r="A22">
        <v>21</v>
      </c>
      <c r="B22" t="s">
        <v>5</v>
      </c>
      <c r="C22" t="s">
        <v>6</v>
      </c>
      <c r="D22">
        <f t="shared" si="0"/>
        <v>1</v>
      </c>
      <c r="E22" s="1">
        <v>0.5</v>
      </c>
      <c r="F22">
        <v>0.2</v>
      </c>
      <c r="G22">
        <f t="shared" si="1"/>
        <v>0.93689563337862047</v>
      </c>
    </row>
    <row r="23" spans="1:7" x14ac:dyDescent="0.45">
      <c r="A23">
        <v>22</v>
      </c>
      <c r="B23" t="s">
        <v>3</v>
      </c>
      <c r="C23" t="s">
        <v>4</v>
      </c>
      <c r="D23">
        <f t="shared" si="0"/>
        <v>0</v>
      </c>
      <c r="E23" s="1">
        <v>0.5</v>
      </c>
      <c r="F23">
        <v>0.21</v>
      </c>
      <c r="G23">
        <f t="shared" si="1"/>
        <v>1.2430620814206903</v>
      </c>
    </row>
    <row r="24" spans="1:7" x14ac:dyDescent="0.45">
      <c r="A24">
        <v>23</v>
      </c>
      <c r="B24" t="s">
        <v>5</v>
      </c>
      <c r="C24" t="s">
        <v>4</v>
      </c>
      <c r="D24">
        <f t="shared" si="0"/>
        <v>0</v>
      </c>
      <c r="E24" s="1">
        <v>0.5</v>
      </c>
      <c r="F24">
        <v>0.22</v>
      </c>
      <c r="G24">
        <f t="shared" si="1"/>
        <v>1.6114940919869061</v>
      </c>
    </row>
    <row r="25" spans="1:7" x14ac:dyDescent="0.45">
      <c r="A25">
        <v>24</v>
      </c>
      <c r="B25" t="s">
        <v>3</v>
      </c>
      <c r="C25" t="s">
        <v>6</v>
      </c>
      <c r="D25">
        <f t="shared" si="0"/>
        <v>1</v>
      </c>
      <c r="E25" s="1">
        <v>0.5</v>
      </c>
      <c r="F25">
        <v>0.23</v>
      </c>
      <c r="G25">
        <f t="shared" si="1"/>
        <v>2.0412627536663082</v>
      </c>
    </row>
    <row r="26" spans="1:7" x14ac:dyDescent="0.45">
      <c r="A26">
        <v>25</v>
      </c>
      <c r="B26" t="s">
        <v>3</v>
      </c>
      <c r="C26" t="s">
        <v>6</v>
      </c>
      <c r="D26">
        <f t="shared" si="0"/>
        <v>1</v>
      </c>
      <c r="E26" s="1">
        <v>0.5</v>
      </c>
      <c r="F26">
        <v>0.24</v>
      </c>
      <c r="G26">
        <f t="shared" si="1"/>
        <v>2.5264074857804988</v>
      </c>
    </row>
    <row r="27" spans="1:7" x14ac:dyDescent="0.45">
      <c r="A27">
        <v>26</v>
      </c>
      <c r="B27" t="s">
        <v>3</v>
      </c>
      <c r="C27" t="s">
        <v>4</v>
      </c>
      <c r="D27">
        <f t="shared" si="0"/>
        <v>0</v>
      </c>
      <c r="E27" s="1">
        <v>0.5</v>
      </c>
      <c r="F27">
        <v>0.25</v>
      </c>
      <c r="G27">
        <f t="shared" si="1"/>
        <v>3.055217848643375</v>
      </c>
    </row>
    <row r="28" spans="1:7" x14ac:dyDescent="0.45">
      <c r="A28">
        <v>27</v>
      </c>
      <c r="B28" t="s">
        <v>3</v>
      </c>
      <c r="C28" t="s">
        <v>6</v>
      </c>
      <c r="D28">
        <f t="shared" si="0"/>
        <v>1</v>
      </c>
      <c r="E28" s="1">
        <v>0.5</v>
      </c>
      <c r="F28">
        <v>0.26</v>
      </c>
      <c r="G28">
        <f t="shared" si="1"/>
        <v>3.6100669848672542</v>
      </c>
    </row>
    <row r="29" spans="1:7" x14ac:dyDescent="0.45">
      <c r="A29">
        <v>28</v>
      </c>
      <c r="B29" t="s">
        <v>5</v>
      </c>
      <c r="C29" t="s">
        <v>4</v>
      </c>
      <c r="D29">
        <f t="shared" si="0"/>
        <v>0</v>
      </c>
      <c r="E29" s="1">
        <v>0.5</v>
      </c>
      <c r="F29">
        <v>0.27</v>
      </c>
      <c r="G29">
        <f t="shared" si="1"/>
        <v>4.1679512713663796</v>
      </c>
    </row>
    <row r="30" spans="1:7" x14ac:dyDescent="0.45">
      <c r="A30">
        <v>29</v>
      </c>
      <c r="B30" t="s">
        <v>3</v>
      </c>
      <c r="C30" t="s">
        <v>4</v>
      </c>
      <c r="D30">
        <f t="shared" si="0"/>
        <v>0</v>
      </c>
      <c r="E30" s="1">
        <v>0.5</v>
      </c>
      <c r="F30">
        <v>0.28000000000000003</v>
      </c>
      <c r="G30">
        <f t="shared" si="1"/>
        <v>4.7018016079555753</v>
      </c>
    </row>
    <row r="31" spans="1:7" x14ac:dyDescent="0.45">
      <c r="A31">
        <v>30</v>
      </c>
      <c r="B31" t="s">
        <v>5</v>
      </c>
      <c r="C31" t="s">
        <v>4</v>
      </c>
      <c r="D31">
        <f t="shared" si="0"/>
        <v>0</v>
      </c>
      <c r="E31" s="1">
        <v>0.5</v>
      </c>
      <c r="F31">
        <v>0.28999999999999998</v>
      </c>
      <c r="G31">
        <f t="shared" si="1"/>
        <v>5.1825113537358085</v>
      </c>
    </row>
    <row r="32" spans="1:7" x14ac:dyDescent="0.45">
      <c r="A32">
        <v>31</v>
      </c>
      <c r="B32" t="s">
        <v>3</v>
      </c>
      <c r="C32" t="s">
        <v>6</v>
      </c>
      <c r="D32">
        <f t="shared" si="0"/>
        <v>1</v>
      </c>
      <c r="E32" s="1">
        <v>0.5</v>
      </c>
      <c r="F32">
        <v>0.3</v>
      </c>
      <c r="G32">
        <f t="shared" si="1"/>
        <v>5.581494729833909</v>
      </c>
    </row>
    <row r="33" spans="1:7" x14ac:dyDescent="0.45">
      <c r="A33">
        <v>32</v>
      </c>
      <c r="B33" t="s">
        <v>5</v>
      </c>
      <c r="C33" t="s">
        <v>4</v>
      </c>
      <c r="D33">
        <f t="shared" si="0"/>
        <v>0</v>
      </c>
      <c r="E33" s="1">
        <v>0.5</v>
      </c>
      <c r="F33">
        <v>0.31</v>
      </c>
      <c r="G33">
        <f t="shared" si="1"/>
        <v>5.8734742697548743</v>
      </c>
    </row>
    <row r="34" spans="1:7" x14ac:dyDescent="0.45">
      <c r="A34">
        <v>33</v>
      </c>
      <c r="B34" t="s">
        <v>5</v>
      </c>
      <c r="C34" t="s">
        <v>4</v>
      </c>
      <c r="D34">
        <f t="shared" si="0"/>
        <v>0</v>
      </c>
      <c r="E34" s="1">
        <v>0.5</v>
      </c>
      <c r="F34">
        <v>0.32</v>
      </c>
      <c r="G34">
        <f t="shared" si="1"/>
        <v>6.03912358118846</v>
      </c>
    </row>
    <row r="35" spans="1:7" x14ac:dyDescent="0.45">
      <c r="A35">
        <v>34</v>
      </c>
      <c r="B35" t="s">
        <v>5</v>
      </c>
      <c r="C35" t="s">
        <v>4</v>
      </c>
      <c r="D35">
        <f t="shared" si="0"/>
        <v>0</v>
      </c>
      <c r="E35" s="1">
        <v>0.5</v>
      </c>
      <c r="F35">
        <v>0.33</v>
      </c>
      <c r="G35">
        <f t="shared" si="1"/>
        <v>6.0671824894734048</v>
      </c>
    </row>
    <row r="36" spans="1:7" x14ac:dyDescent="0.45">
      <c r="A36">
        <v>35</v>
      </c>
      <c r="B36" t="s">
        <v>5</v>
      </c>
      <c r="C36" t="s">
        <v>4</v>
      </c>
      <c r="D36">
        <f t="shared" si="0"/>
        <v>0</v>
      </c>
      <c r="E36" s="1">
        <v>0.5</v>
      </c>
      <c r="F36">
        <v>0.34</v>
      </c>
      <c r="G36">
        <f t="shared" si="1"/>
        <v>5.955723043088919</v>
      </c>
    </row>
    <row r="37" spans="1:7" x14ac:dyDescent="0.45">
      <c r="A37">
        <v>36</v>
      </c>
      <c r="B37" t="s">
        <v>3</v>
      </c>
      <c r="C37" t="s">
        <v>4</v>
      </c>
      <c r="D37">
        <f t="shared" si="0"/>
        <v>0</v>
      </c>
      <c r="E37" s="1">
        <v>0.5</v>
      </c>
      <c r="F37">
        <v>0.35</v>
      </c>
      <c r="G37">
        <f t="shared" si="1"/>
        <v>5.7123686133747968</v>
      </c>
    </row>
    <row r="38" spans="1:7" x14ac:dyDescent="0.45">
      <c r="A38">
        <v>37</v>
      </c>
      <c r="B38" t="s">
        <v>5</v>
      </c>
      <c r="C38" t="s">
        <v>4</v>
      </c>
      <c r="D38">
        <f t="shared" si="0"/>
        <v>0</v>
      </c>
      <c r="E38" s="1">
        <v>0.5</v>
      </c>
      <c r="F38">
        <v>0.36</v>
      </c>
      <c r="G38">
        <f t="shared" si="1"/>
        <v>5.3534314943368742</v>
      </c>
    </row>
    <row r="39" spans="1:7" x14ac:dyDescent="0.45">
      <c r="A39">
        <v>38</v>
      </c>
      <c r="B39" t="s">
        <v>5</v>
      </c>
      <c r="C39" t="s">
        <v>4</v>
      </c>
      <c r="D39">
        <f t="shared" si="0"/>
        <v>0</v>
      </c>
      <c r="E39" s="1">
        <v>0.5</v>
      </c>
      <c r="F39">
        <v>0.37</v>
      </c>
      <c r="G39">
        <f t="shared" si="1"/>
        <v>4.9021045516861275</v>
      </c>
    </row>
    <row r="40" spans="1:7" x14ac:dyDescent="0.45">
      <c r="A40">
        <v>39</v>
      </c>
      <c r="B40" t="s">
        <v>5</v>
      </c>
      <c r="C40" t="s">
        <v>4</v>
      </c>
      <c r="D40">
        <f t="shared" si="0"/>
        <v>0</v>
      </c>
      <c r="E40" s="1">
        <v>0.5</v>
      </c>
      <c r="F40">
        <v>0.38</v>
      </c>
      <c r="G40">
        <f t="shared" si="1"/>
        <v>4.3859854277226953</v>
      </c>
    </row>
    <row r="41" spans="1:7" x14ac:dyDescent="0.45">
      <c r="A41">
        <v>40</v>
      </c>
      <c r="B41" t="s">
        <v>5</v>
      </c>
      <c r="C41" t="s">
        <v>4</v>
      </c>
      <c r="D41">
        <f t="shared" si="0"/>
        <v>0</v>
      </c>
      <c r="E41" s="1">
        <v>0.5</v>
      </c>
      <c r="F41">
        <v>0.39</v>
      </c>
      <c r="G41">
        <f t="shared" si="1"/>
        <v>3.8343000388892392</v>
      </c>
    </row>
    <row r="42" spans="1:7" x14ac:dyDescent="0.45">
      <c r="A42">
        <v>41</v>
      </c>
      <c r="B42" t="s">
        <v>3</v>
      </c>
      <c r="C42" t="s">
        <v>4</v>
      </c>
      <c r="D42">
        <f t="shared" si="0"/>
        <v>0</v>
      </c>
      <c r="E42" s="1">
        <v>0.5</v>
      </c>
      <c r="F42">
        <v>0.4</v>
      </c>
      <c r="G42">
        <f t="shared" si="1"/>
        <v>3.2752111082285658</v>
      </c>
    </row>
    <row r="43" spans="1:7" x14ac:dyDescent="0.45">
      <c r="A43">
        <v>42</v>
      </c>
      <c r="B43" t="s">
        <v>5</v>
      </c>
      <c r="C43" t="s">
        <v>4</v>
      </c>
      <c r="D43">
        <f t="shared" si="0"/>
        <v>0</v>
      </c>
      <c r="E43" s="1">
        <v>0.5</v>
      </c>
      <c r="F43">
        <v>0.41</v>
      </c>
      <c r="G43">
        <f t="shared" si="1"/>
        <v>2.7335485853844195</v>
      </c>
    </row>
    <row r="44" spans="1:7" x14ac:dyDescent="0.45">
      <c r="A44">
        <v>43</v>
      </c>
      <c r="B44" t="s">
        <v>3</v>
      </c>
      <c r="C44" t="s">
        <v>4</v>
      </c>
      <c r="D44">
        <f t="shared" si="0"/>
        <v>0</v>
      </c>
      <c r="E44" s="1">
        <v>0.5</v>
      </c>
      <c r="F44">
        <v>0.42</v>
      </c>
      <c r="G44">
        <f t="shared" si="1"/>
        <v>2.229197724870092</v>
      </c>
    </row>
    <row r="45" spans="1:7" x14ac:dyDescent="0.45">
      <c r="A45">
        <v>44</v>
      </c>
      <c r="B45" t="s">
        <v>3</v>
      </c>
      <c r="C45" t="s">
        <v>4</v>
      </c>
      <c r="D45">
        <f t="shared" si="0"/>
        <v>0</v>
      </c>
      <c r="E45" s="1">
        <v>0.5</v>
      </c>
      <c r="F45">
        <v>0.43</v>
      </c>
      <c r="G45">
        <f t="shared" si="1"/>
        <v>1.7762524080278541</v>
      </c>
    </row>
    <row r="46" spans="1:7" x14ac:dyDescent="0.45">
      <c r="A46">
        <v>45</v>
      </c>
      <c r="B46" t="s">
        <v>3</v>
      </c>
      <c r="C46" t="s">
        <v>4</v>
      </c>
      <c r="D46">
        <f t="shared" si="0"/>
        <v>0</v>
      </c>
      <c r="E46" s="1">
        <v>0.5</v>
      </c>
      <c r="F46">
        <v>0.44</v>
      </c>
      <c r="G46">
        <f t="shared" si="1"/>
        <v>1.3829136489630811</v>
      </c>
    </row>
    <row r="47" spans="1:7" x14ac:dyDescent="0.45">
      <c r="A47">
        <v>46</v>
      </c>
      <c r="B47" t="s">
        <v>3</v>
      </c>
      <c r="C47" t="s">
        <v>6</v>
      </c>
      <c r="D47">
        <f t="shared" si="0"/>
        <v>1</v>
      </c>
      <c r="E47" s="1">
        <v>0.5</v>
      </c>
      <c r="F47">
        <v>0.45</v>
      </c>
      <c r="G47">
        <f t="shared" si="1"/>
        <v>1.0520096923542066</v>
      </c>
    </row>
    <row r="48" spans="1:7" x14ac:dyDescent="0.45">
      <c r="A48">
        <v>47</v>
      </c>
      <c r="B48" t="s">
        <v>3</v>
      </c>
      <c r="C48" t="s">
        <v>6</v>
      </c>
      <c r="D48">
        <f t="shared" si="0"/>
        <v>1</v>
      </c>
      <c r="E48" s="1">
        <v>0.5</v>
      </c>
      <c r="F48">
        <v>0.46</v>
      </c>
      <c r="G48">
        <f t="shared" si="1"/>
        <v>0.78194951367887189</v>
      </c>
    </row>
    <row r="49" spans="1:7" x14ac:dyDescent="0.45">
      <c r="A49">
        <v>48</v>
      </c>
      <c r="B49" t="s">
        <v>5</v>
      </c>
      <c r="C49" t="s">
        <v>4</v>
      </c>
      <c r="D49">
        <f t="shared" si="0"/>
        <v>0</v>
      </c>
      <c r="E49" s="1">
        <v>0.5</v>
      </c>
      <c r="F49">
        <v>0.47</v>
      </c>
      <c r="G49">
        <f t="shared" si="1"/>
        <v>0.56790014744746431</v>
      </c>
    </row>
    <row r="50" spans="1:7" x14ac:dyDescent="0.45">
      <c r="A50">
        <v>49</v>
      </c>
      <c r="B50" t="s">
        <v>5</v>
      </c>
      <c r="C50" t="s">
        <v>4</v>
      </c>
      <c r="D50">
        <f t="shared" si="0"/>
        <v>0</v>
      </c>
      <c r="E50" s="1">
        <v>0.5</v>
      </c>
      <c r="F50">
        <v>0.48</v>
      </c>
      <c r="G50">
        <f t="shared" si="1"/>
        <v>0.40299489413811579</v>
      </c>
    </row>
    <row r="51" spans="1:7" x14ac:dyDescent="0.45">
      <c r="A51">
        <v>50</v>
      </c>
      <c r="B51" t="s">
        <v>5</v>
      </c>
      <c r="C51" t="s">
        <v>4</v>
      </c>
      <c r="D51">
        <f t="shared" si="0"/>
        <v>0</v>
      </c>
      <c r="E51" s="1">
        <v>0.5</v>
      </c>
      <c r="F51">
        <v>0.49</v>
      </c>
      <c r="G51">
        <f t="shared" si="1"/>
        <v>0.27942251726944689</v>
      </c>
    </row>
    <row r="52" spans="1:7" x14ac:dyDescent="0.45">
      <c r="A52">
        <v>51</v>
      </c>
      <c r="B52" t="s">
        <v>5</v>
      </c>
      <c r="C52" t="s">
        <v>4</v>
      </c>
      <c r="D52">
        <f t="shared" si="0"/>
        <v>0</v>
      </c>
      <c r="E52" s="1">
        <v>0.5</v>
      </c>
      <c r="F52">
        <v>0.5</v>
      </c>
      <c r="G52">
        <f t="shared" si="1"/>
        <v>0.18930302444675332</v>
      </c>
    </row>
    <row r="53" spans="1:7" x14ac:dyDescent="0.45">
      <c r="A53">
        <v>52</v>
      </c>
      <c r="B53" t="s">
        <v>3</v>
      </c>
      <c r="C53" t="s">
        <v>6</v>
      </c>
      <c r="D53">
        <f t="shared" si="0"/>
        <v>1</v>
      </c>
      <c r="E53" s="1">
        <v>0.5</v>
      </c>
      <c r="F53">
        <v>0.51</v>
      </c>
      <c r="G53">
        <f t="shared" si="1"/>
        <v>0.12531065475357328</v>
      </c>
    </row>
    <row r="54" spans="1:7" x14ac:dyDescent="0.45">
      <c r="D54" t="s">
        <v>12</v>
      </c>
      <c r="E54">
        <f>COUNTIF(D2:D53,"=1")</f>
        <v>17</v>
      </c>
      <c r="F54">
        <v>0.52</v>
      </c>
      <c r="G54">
        <f t="shared" si="1"/>
        <v>8.1049947993310195E-2</v>
      </c>
    </row>
    <row r="55" spans="1:7" x14ac:dyDescent="0.45">
      <c r="D55" t="s">
        <v>9</v>
      </c>
      <c r="E55">
        <f>(E54*0.5)/52</f>
        <v>0.16346153846153846</v>
      </c>
      <c r="F55">
        <v>0.53</v>
      </c>
      <c r="G55">
        <f t="shared" si="1"/>
        <v>5.1221439157616802E-2</v>
      </c>
    </row>
    <row r="56" spans="1:7" x14ac:dyDescent="0.45">
      <c r="D56" t="s">
        <v>10</v>
      </c>
      <c r="E56">
        <f>_xlfn.STDEV.S(D2:D53)</f>
        <v>0.47366546671567095</v>
      </c>
      <c r="F56">
        <v>0.54</v>
      </c>
      <c r="G56">
        <f t="shared" si="1"/>
        <v>3.1628974230496126E-2</v>
      </c>
    </row>
    <row r="57" spans="1:7" x14ac:dyDescent="0.45">
      <c r="D57" t="s">
        <v>11</v>
      </c>
      <c r="E57">
        <f>_xlfn.VAR.S(D2:D53)</f>
        <v>0.22435897435897437</v>
      </c>
      <c r="F57">
        <v>0.55000000000000004</v>
      </c>
      <c r="G57">
        <f t="shared" si="1"/>
        <v>1.9083267275873207E-2</v>
      </c>
    </row>
    <row r="58" spans="1:7" x14ac:dyDescent="0.45">
      <c r="F58">
        <v>0.56000000000000005</v>
      </c>
      <c r="G58">
        <f t="shared" si="1"/>
        <v>1.1250055197592914E-2</v>
      </c>
    </row>
    <row r="59" spans="1:7" x14ac:dyDescent="0.45">
      <c r="F59">
        <v>0.56999999999999995</v>
      </c>
      <c r="G59">
        <f t="shared" si="1"/>
        <v>6.4802366845528201E-3</v>
      </c>
    </row>
    <row r="60" spans="1:7" x14ac:dyDescent="0.45">
      <c r="A60" t="s">
        <v>13</v>
      </c>
      <c r="B60">
        <v>52</v>
      </c>
      <c r="D60" t="s">
        <v>17</v>
      </c>
      <c r="E60">
        <f>(B61-B62)/B63</f>
        <v>-2.4950414826210805</v>
      </c>
      <c r="F60">
        <v>0.57999999999999996</v>
      </c>
      <c r="G60">
        <f t="shared" si="1"/>
        <v>3.6472151078893573E-3</v>
      </c>
    </row>
    <row r="61" spans="1:7" x14ac:dyDescent="0.45">
      <c r="A61" t="s">
        <v>14</v>
      </c>
      <c r="B61">
        <v>0.32700000000000001</v>
      </c>
      <c r="D61" t="s">
        <v>18</v>
      </c>
      <c r="E61">
        <f>2*(1-_xlfn.NORM.DIST(ABS(E60),0,1,TRUE))</f>
        <v>1.2594240579833826E-2</v>
      </c>
      <c r="F61">
        <v>0.59</v>
      </c>
      <c r="G61">
        <f t="shared" si="1"/>
        <v>2.0057009617530474E-3</v>
      </c>
    </row>
    <row r="62" spans="1:7" x14ac:dyDescent="0.45">
      <c r="A62" t="s">
        <v>15</v>
      </c>
      <c r="B62">
        <v>0.5</v>
      </c>
      <c r="F62">
        <v>0.6</v>
      </c>
      <c r="G62">
        <f t="shared" si="1"/>
        <v>1.0777183612843619E-3</v>
      </c>
    </row>
    <row r="63" spans="1:7" x14ac:dyDescent="0.45">
      <c r="A63" t="s">
        <v>16</v>
      </c>
      <c r="B63">
        <f>0.5/SQRT(52)</f>
        <v>6.9337524528153643E-2</v>
      </c>
      <c r="F63">
        <v>0.61</v>
      </c>
      <c r="G63">
        <f t="shared" si="1"/>
        <v>5.6582049740098474E-4</v>
      </c>
    </row>
    <row r="64" spans="1:7" x14ac:dyDescent="0.45">
      <c r="F64">
        <v>0.62</v>
      </c>
      <c r="G64">
        <f t="shared" si="1"/>
        <v>2.9025944797647424E-4</v>
      </c>
    </row>
    <row r="65" spans="6:7" x14ac:dyDescent="0.45">
      <c r="F65">
        <v>0.63</v>
      </c>
      <c r="G65">
        <f t="shared" si="1"/>
        <v>1.454883935586196E-4</v>
      </c>
    </row>
    <row r="66" spans="6:7" x14ac:dyDescent="0.45">
      <c r="F66">
        <v>0.64</v>
      </c>
      <c r="G66">
        <f t="shared" si="1"/>
        <v>7.1253241587106037E-5</v>
      </c>
    </row>
    <row r="67" spans="6:7" x14ac:dyDescent="0.45">
      <c r="F67">
        <v>0.65</v>
      </c>
      <c r="G67">
        <f t="shared" ref="G67:G102" si="2">_xlfn.NORM.DIST(F67,$B$61,$E$56/SQRT(52),FALSE)</f>
        <v>3.4096923872953285E-5</v>
      </c>
    </row>
    <row r="68" spans="6:7" x14ac:dyDescent="0.45">
      <c r="F68">
        <v>0.66</v>
      </c>
      <c r="G68">
        <f t="shared" si="2"/>
        <v>1.5942633699060902E-5</v>
      </c>
    </row>
    <row r="69" spans="6:7" x14ac:dyDescent="0.45">
      <c r="F69">
        <v>0.67</v>
      </c>
      <c r="G69">
        <f t="shared" si="2"/>
        <v>7.2834850034601826E-6</v>
      </c>
    </row>
    <row r="70" spans="6:7" x14ac:dyDescent="0.45">
      <c r="F70">
        <v>0.68</v>
      </c>
      <c r="G70">
        <f t="shared" si="2"/>
        <v>3.251267386824641E-6</v>
      </c>
    </row>
    <row r="71" spans="6:7" x14ac:dyDescent="0.45">
      <c r="F71">
        <v>0.69</v>
      </c>
      <c r="G71">
        <f t="shared" si="2"/>
        <v>1.4180790459276507E-6</v>
      </c>
    </row>
    <row r="72" spans="6:7" x14ac:dyDescent="0.45">
      <c r="F72">
        <v>0.7</v>
      </c>
      <c r="G72">
        <f t="shared" si="2"/>
        <v>6.0434159521185129E-7</v>
      </c>
    </row>
    <row r="73" spans="6:7" x14ac:dyDescent="0.45">
      <c r="F73">
        <v>0.71</v>
      </c>
      <c r="G73">
        <f t="shared" si="2"/>
        <v>2.5165109715436844E-7</v>
      </c>
    </row>
    <row r="74" spans="6:7" x14ac:dyDescent="0.45">
      <c r="F74">
        <v>0.72</v>
      </c>
      <c r="G74">
        <f t="shared" si="2"/>
        <v>1.0238809542154633E-7</v>
      </c>
    </row>
    <row r="75" spans="6:7" x14ac:dyDescent="0.45">
      <c r="F75">
        <v>0.73</v>
      </c>
      <c r="G75">
        <f t="shared" si="2"/>
        <v>4.0703747504358205E-8</v>
      </c>
    </row>
    <row r="76" spans="6:7" x14ac:dyDescent="0.45">
      <c r="F76">
        <v>0.74</v>
      </c>
      <c r="G76">
        <f t="shared" si="2"/>
        <v>1.5810791858796741E-8</v>
      </c>
    </row>
    <row r="77" spans="6:7" x14ac:dyDescent="0.45">
      <c r="F77">
        <v>0.75</v>
      </c>
      <c r="G77">
        <f t="shared" si="2"/>
        <v>6.0007722212248801E-9</v>
      </c>
    </row>
    <row r="78" spans="6:7" x14ac:dyDescent="0.45">
      <c r="F78">
        <v>0.76</v>
      </c>
      <c r="G78">
        <f t="shared" si="2"/>
        <v>2.2253327393179586E-9</v>
      </c>
    </row>
    <row r="79" spans="6:7" x14ac:dyDescent="0.45">
      <c r="F79">
        <v>0.77</v>
      </c>
      <c r="G79">
        <f t="shared" si="2"/>
        <v>8.063378892066143E-10</v>
      </c>
    </row>
    <row r="80" spans="6:7" x14ac:dyDescent="0.45">
      <c r="F80">
        <v>0.78</v>
      </c>
      <c r="G80">
        <f t="shared" si="2"/>
        <v>2.8547854346609758E-10</v>
      </c>
    </row>
    <row r="81" spans="6:7" x14ac:dyDescent="0.45">
      <c r="F81">
        <v>0.79</v>
      </c>
      <c r="G81">
        <f t="shared" si="2"/>
        <v>9.8756154824963103E-11</v>
      </c>
    </row>
    <row r="82" spans="6:7" x14ac:dyDescent="0.45">
      <c r="F82">
        <v>0.8</v>
      </c>
      <c r="G82">
        <f t="shared" si="2"/>
        <v>3.3380217812967751E-11</v>
      </c>
    </row>
    <row r="83" spans="6:7" x14ac:dyDescent="0.45">
      <c r="F83">
        <v>0.81</v>
      </c>
      <c r="G83">
        <f t="shared" si="2"/>
        <v>1.1024234820572715E-11</v>
      </c>
    </row>
    <row r="84" spans="6:7" x14ac:dyDescent="0.45">
      <c r="F84">
        <v>0.82</v>
      </c>
      <c r="G84">
        <f t="shared" si="2"/>
        <v>3.557476493840265E-12</v>
      </c>
    </row>
    <row r="85" spans="6:7" x14ac:dyDescent="0.45">
      <c r="F85">
        <v>0.83</v>
      </c>
      <c r="G85">
        <f t="shared" si="2"/>
        <v>1.121682431524058E-12</v>
      </c>
    </row>
    <row r="86" spans="6:7" x14ac:dyDescent="0.45">
      <c r="F86">
        <v>0.84</v>
      </c>
      <c r="G86">
        <f t="shared" si="2"/>
        <v>3.4556686341811183E-13</v>
      </c>
    </row>
    <row r="87" spans="6:7" x14ac:dyDescent="0.45">
      <c r="F87">
        <v>0.85</v>
      </c>
      <c r="G87">
        <f t="shared" si="2"/>
        <v>1.0402280469523686E-13</v>
      </c>
    </row>
    <row r="88" spans="6:7" x14ac:dyDescent="0.45">
      <c r="F88">
        <v>0.86</v>
      </c>
      <c r="G88">
        <f t="shared" si="2"/>
        <v>3.0595624488506119E-14</v>
      </c>
    </row>
    <row r="89" spans="6:7" x14ac:dyDescent="0.45">
      <c r="F89">
        <v>0.87</v>
      </c>
      <c r="G89">
        <f t="shared" si="2"/>
        <v>8.7927430024034095E-15</v>
      </c>
    </row>
    <row r="90" spans="6:7" x14ac:dyDescent="0.45">
      <c r="F90">
        <v>0.88</v>
      </c>
      <c r="G90">
        <f t="shared" si="2"/>
        <v>2.4690150202411723E-15</v>
      </c>
    </row>
    <row r="91" spans="6:7" x14ac:dyDescent="0.45">
      <c r="F91">
        <v>0.89</v>
      </c>
      <c r="G91">
        <f t="shared" si="2"/>
        <v>6.7741900881972786E-16</v>
      </c>
    </row>
    <row r="92" spans="6:7" x14ac:dyDescent="0.45">
      <c r="F92">
        <v>0.9</v>
      </c>
      <c r="G92">
        <f t="shared" si="2"/>
        <v>1.8160396273274134E-16</v>
      </c>
    </row>
    <row r="93" spans="6:7" x14ac:dyDescent="0.45">
      <c r="F93">
        <v>0.91</v>
      </c>
      <c r="G93">
        <f t="shared" si="2"/>
        <v>4.756938728130111E-17</v>
      </c>
    </row>
    <row r="94" spans="6:7" x14ac:dyDescent="0.45">
      <c r="F94">
        <v>0.92</v>
      </c>
      <c r="G94">
        <f t="shared" si="2"/>
        <v>1.2174863166347442E-17</v>
      </c>
    </row>
    <row r="95" spans="6:7" x14ac:dyDescent="0.45">
      <c r="F95">
        <v>0.93</v>
      </c>
      <c r="G95">
        <f t="shared" si="2"/>
        <v>3.0446327524656612E-18</v>
      </c>
    </row>
    <row r="96" spans="6:7" x14ac:dyDescent="0.45">
      <c r="F96">
        <v>0.94</v>
      </c>
      <c r="G96">
        <f t="shared" si="2"/>
        <v>7.4394364084582736E-19</v>
      </c>
    </row>
    <row r="97" spans="6:7" x14ac:dyDescent="0.45">
      <c r="F97">
        <v>0.95</v>
      </c>
      <c r="G97">
        <f t="shared" si="2"/>
        <v>1.776149228067679E-19</v>
      </c>
    </row>
    <row r="98" spans="6:7" x14ac:dyDescent="0.45">
      <c r="F98">
        <v>0.96</v>
      </c>
      <c r="G98">
        <f t="shared" si="2"/>
        <v>4.1433647008219944E-20</v>
      </c>
    </row>
    <row r="99" spans="6:7" x14ac:dyDescent="0.45">
      <c r="F99">
        <v>0.97</v>
      </c>
      <c r="G99">
        <f t="shared" si="2"/>
        <v>9.4441128272307851E-21</v>
      </c>
    </row>
    <row r="100" spans="6:7" x14ac:dyDescent="0.45">
      <c r="F100">
        <v>0.98</v>
      </c>
      <c r="G100">
        <f t="shared" si="2"/>
        <v>2.1033108721646202E-21</v>
      </c>
    </row>
    <row r="101" spans="6:7" x14ac:dyDescent="0.45">
      <c r="F101">
        <v>0.99</v>
      </c>
      <c r="G101">
        <f t="shared" si="2"/>
        <v>4.5769910304914345E-22</v>
      </c>
    </row>
    <row r="102" spans="6:7" x14ac:dyDescent="0.45">
      <c r="F102">
        <v>1</v>
      </c>
      <c r="G102">
        <f t="shared" si="2"/>
        <v>9.7317501554551768E-23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abSelected="1" workbookViewId="0">
      <selection activeCell="D4" sqref="D4"/>
    </sheetView>
  </sheetViews>
  <sheetFormatPr defaultRowHeight="14.25" x14ac:dyDescent="0.45"/>
  <sheetData>
    <row r="1" spans="1:7" x14ac:dyDescent="0.45">
      <c r="A1" t="s">
        <v>20</v>
      </c>
      <c r="B1" t="s">
        <v>19</v>
      </c>
      <c r="D1" t="s">
        <v>20</v>
      </c>
      <c r="E1" t="s">
        <v>19</v>
      </c>
      <c r="G1" t="s">
        <v>29</v>
      </c>
    </row>
    <row r="2" spans="1:7" x14ac:dyDescent="0.45">
      <c r="A2">
        <v>170</v>
      </c>
      <c r="B2">
        <v>169</v>
      </c>
      <c r="C2" t="s">
        <v>13</v>
      </c>
      <c r="D2">
        <f>COUNT(A:A)</f>
        <v>100</v>
      </c>
      <c r="E2">
        <f>COUNT(B:B)</f>
        <v>100</v>
      </c>
      <c r="G2">
        <f>B2-A2</f>
        <v>-1</v>
      </c>
    </row>
    <row r="3" spans="1:7" x14ac:dyDescent="0.45">
      <c r="A3">
        <v>147</v>
      </c>
      <c r="B3">
        <v>149</v>
      </c>
      <c r="C3" t="s">
        <v>9</v>
      </c>
      <c r="D3">
        <f>AVERAGE(A:A)</f>
        <v>149.08000000000001</v>
      </c>
      <c r="E3">
        <f>AVERAGE(B:B)</f>
        <v>150.9</v>
      </c>
      <c r="G3">
        <f t="shared" ref="G3:G66" si="0">B3-A3</f>
        <v>2</v>
      </c>
    </row>
    <row r="4" spans="1:7" x14ac:dyDescent="0.45">
      <c r="A4">
        <v>151</v>
      </c>
      <c r="B4">
        <v>160</v>
      </c>
      <c r="C4" t="s">
        <v>21</v>
      </c>
      <c r="D4">
        <f>_xlfn.STDEV.S(A:A)</f>
        <v>8.8291070507232696</v>
      </c>
      <c r="E4">
        <f>_xlfn.STDEV.S(B:B)</f>
        <v>10.305926509155846</v>
      </c>
      <c r="G4">
        <f t="shared" si="0"/>
        <v>9</v>
      </c>
    </row>
    <row r="5" spans="1:7" x14ac:dyDescent="0.45">
      <c r="A5">
        <v>137</v>
      </c>
      <c r="B5">
        <v>135</v>
      </c>
      <c r="G5">
        <f t="shared" si="0"/>
        <v>-2</v>
      </c>
    </row>
    <row r="6" spans="1:7" x14ac:dyDescent="0.45">
      <c r="A6">
        <v>154</v>
      </c>
      <c r="B6">
        <v>147</v>
      </c>
      <c r="C6" t="s">
        <v>22</v>
      </c>
      <c r="D6">
        <f>D3-E3-0</f>
        <v>-1.8199999999999932</v>
      </c>
      <c r="G6">
        <f t="shared" si="0"/>
        <v>-7</v>
      </c>
    </row>
    <row r="7" spans="1:7" x14ac:dyDescent="0.45">
      <c r="A7">
        <v>148</v>
      </c>
      <c r="B7">
        <v>150</v>
      </c>
      <c r="C7" t="s">
        <v>23</v>
      </c>
      <c r="D7">
        <f>((D4^2)/100+(E4^2)/100)</f>
        <v>1.8416525252525255</v>
      </c>
      <c r="G7">
        <f t="shared" si="0"/>
        <v>2</v>
      </c>
    </row>
    <row r="8" spans="1:7" x14ac:dyDescent="0.45">
      <c r="A8">
        <v>147</v>
      </c>
      <c r="B8">
        <v>152</v>
      </c>
      <c r="C8" t="s">
        <v>24</v>
      </c>
      <c r="D8">
        <f>SQRT(D7)</f>
        <v>1.3570749888095814</v>
      </c>
      <c r="G8">
        <f t="shared" si="0"/>
        <v>5</v>
      </c>
    </row>
    <row r="9" spans="1:7" x14ac:dyDescent="0.45">
      <c r="A9">
        <v>141</v>
      </c>
      <c r="B9">
        <v>150</v>
      </c>
      <c r="C9" t="s">
        <v>25</v>
      </c>
      <c r="D9">
        <f>D6/D8</f>
        <v>-1.3411196986221718</v>
      </c>
      <c r="G9">
        <f t="shared" si="0"/>
        <v>9</v>
      </c>
    </row>
    <row r="10" spans="1:7" x14ac:dyDescent="0.45">
      <c r="A10">
        <v>153</v>
      </c>
      <c r="B10">
        <v>158</v>
      </c>
      <c r="C10" t="s">
        <v>26</v>
      </c>
      <c r="D10">
        <f>_xlfn.NORM.DIST(D9,0,1,TRUE)</f>
        <v>8.9940796308369694E-2</v>
      </c>
      <c r="G10">
        <f t="shared" si="0"/>
        <v>5</v>
      </c>
    </row>
    <row r="11" spans="1:7" x14ac:dyDescent="0.45">
      <c r="A11">
        <v>148</v>
      </c>
      <c r="B11">
        <v>145</v>
      </c>
      <c r="G11">
        <f t="shared" si="0"/>
        <v>-3</v>
      </c>
    </row>
    <row r="12" spans="1:7" x14ac:dyDescent="0.45">
      <c r="A12">
        <v>137</v>
      </c>
      <c r="B12">
        <v>136</v>
      </c>
      <c r="G12">
        <f t="shared" si="0"/>
        <v>-1</v>
      </c>
    </row>
    <row r="13" spans="1:7" x14ac:dyDescent="0.45">
      <c r="A13">
        <v>157</v>
      </c>
      <c r="B13">
        <v>156</v>
      </c>
      <c r="D13" t="s">
        <v>18</v>
      </c>
      <c r="E13">
        <f>_xlfn.T.TEST(A2:A101,B2:B101,1,1)</f>
        <v>3.4749580692376306E-3</v>
      </c>
      <c r="G13">
        <f t="shared" si="0"/>
        <v>-1</v>
      </c>
    </row>
    <row r="14" spans="1:7" x14ac:dyDescent="0.45">
      <c r="A14">
        <v>156</v>
      </c>
      <c r="B14">
        <v>159</v>
      </c>
      <c r="G14">
        <f t="shared" si="0"/>
        <v>3</v>
      </c>
    </row>
    <row r="15" spans="1:7" x14ac:dyDescent="0.45">
      <c r="A15">
        <v>168</v>
      </c>
      <c r="B15">
        <v>164</v>
      </c>
      <c r="G15">
        <f t="shared" si="0"/>
        <v>-4</v>
      </c>
    </row>
    <row r="16" spans="1:7" x14ac:dyDescent="0.45">
      <c r="A16">
        <v>147</v>
      </c>
      <c r="B16">
        <v>152</v>
      </c>
      <c r="G16">
        <f t="shared" si="0"/>
        <v>5</v>
      </c>
    </row>
    <row r="17" spans="1:7" x14ac:dyDescent="0.45">
      <c r="A17">
        <v>149</v>
      </c>
      <c r="B17">
        <v>130</v>
      </c>
      <c r="G17">
        <f t="shared" si="0"/>
        <v>-19</v>
      </c>
    </row>
    <row r="18" spans="1:7" x14ac:dyDescent="0.45">
      <c r="A18">
        <v>150</v>
      </c>
      <c r="B18">
        <v>147</v>
      </c>
      <c r="G18">
        <f t="shared" si="0"/>
        <v>-3</v>
      </c>
    </row>
    <row r="19" spans="1:7" x14ac:dyDescent="0.45">
      <c r="A19">
        <v>140</v>
      </c>
      <c r="B19">
        <v>142</v>
      </c>
      <c r="G19">
        <f t="shared" si="0"/>
        <v>2</v>
      </c>
    </row>
    <row r="20" spans="1:7" x14ac:dyDescent="0.45">
      <c r="A20">
        <v>154</v>
      </c>
      <c r="B20">
        <v>162</v>
      </c>
      <c r="G20">
        <f t="shared" si="0"/>
        <v>8</v>
      </c>
    </row>
    <row r="21" spans="1:7" x14ac:dyDescent="0.45">
      <c r="A21">
        <v>148</v>
      </c>
      <c r="B21">
        <v>142</v>
      </c>
      <c r="G21">
        <f t="shared" si="0"/>
        <v>-6</v>
      </c>
    </row>
    <row r="22" spans="1:7" x14ac:dyDescent="0.45">
      <c r="A22">
        <v>137</v>
      </c>
      <c r="B22">
        <v>136</v>
      </c>
      <c r="G22">
        <f t="shared" si="0"/>
        <v>-1</v>
      </c>
    </row>
    <row r="23" spans="1:7" x14ac:dyDescent="0.45">
      <c r="A23">
        <v>151</v>
      </c>
      <c r="B23">
        <v>151</v>
      </c>
      <c r="G23">
        <f t="shared" si="0"/>
        <v>0</v>
      </c>
    </row>
    <row r="24" spans="1:7" x14ac:dyDescent="0.45">
      <c r="A24">
        <v>159</v>
      </c>
      <c r="B24">
        <v>158</v>
      </c>
      <c r="G24">
        <f t="shared" si="0"/>
        <v>-1</v>
      </c>
    </row>
    <row r="25" spans="1:7" x14ac:dyDescent="0.45">
      <c r="A25">
        <v>143</v>
      </c>
      <c r="B25">
        <v>153</v>
      </c>
      <c r="G25">
        <f t="shared" si="0"/>
        <v>10</v>
      </c>
    </row>
    <row r="26" spans="1:7" x14ac:dyDescent="0.45">
      <c r="A26">
        <v>143</v>
      </c>
      <c r="B26">
        <v>153</v>
      </c>
      <c r="G26">
        <f t="shared" si="0"/>
        <v>10</v>
      </c>
    </row>
    <row r="27" spans="1:7" x14ac:dyDescent="0.45">
      <c r="A27">
        <v>146</v>
      </c>
      <c r="B27">
        <v>145</v>
      </c>
      <c r="G27">
        <f t="shared" si="0"/>
        <v>-1</v>
      </c>
    </row>
    <row r="28" spans="1:7" x14ac:dyDescent="0.45">
      <c r="A28">
        <v>155</v>
      </c>
      <c r="B28">
        <v>161</v>
      </c>
      <c r="G28">
        <f t="shared" si="0"/>
        <v>6</v>
      </c>
    </row>
    <row r="29" spans="1:7" x14ac:dyDescent="0.45">
      <c r="A29">
        <v>150</v>
      </c>
      <c r="B29">
        <v>146</v>
      </c>
      <c r="G29">
        <f t="shared" si="0"/>
        <v>-4</v>
      </c>
    </row>
    <row r="30" spans="1:7" x14ac:dyDescent="0.45">
      <c r="A30">
        <v>140</v>
      </c>
      <c r="B30">
        <v>156</v>
      </c>
      <c r="G30">
        <f t="shared" si="0"/>
        <v>16</v>
      </c>
    </row>
    <row r="31" spans="1:7" x14ac:dyDescent="0.45">
      <c r="A31">
        <v>145</v>
      </c>
      <c r="B31">
        <v>159</v>
      </c>
      <c r="G31">
        <f t="shared" si="0"/>
        <v>14</v>
      </c>
    </row>
    <row r="32" spans="1:7" x14ac:dyDescent="0.45">
      <c r="A32">
        <v>156</v>
      </c>
      <c r="B32">
        <v>167</v>
      </c>
      <c r="G32">
        <f t="shared" si="0"/>
        <v>11</v>
      </c>
    </row>
    <row r="33" spans="1:7" x14ac:dyDescent="0.45">
      <c r="A33">
        <v>170</v>
      </c>
      <c r="B33">
        <v>169</v>
      </c>
      <c r="G33">
        <f t="shared" si="0"/>
        <v>-1</v>
      </c>
    </row>
    <row r="34" spans="1:7" x14ac:dyDescent="0.45">
      <c r="A34">
        <v>144</v>
      </c>
      <c r="B34">
        <v>141</v>
      </c>
      <c r="G34">
        <f t="shared" si="0"/>
        <v>-3</v>
      </c>
    </row>
    <row r="35" spans="1:7" x14ac:dyDescent="0.45">
      <c r="A35">
        <v>142</v>
      </c>
      <c r="B35">
        <v>138</v>
      </c>
      <c r="G35">
        <f t="shared" si="0"/>
        <v>-4</v>
      </c>
    </row>
    <row r="36" spans="1:7" x14ac:dyDescent="0.45">
      <c r="A36">
        <v>146</v>
      </c>
      <c r="B36">
        <v>150</v>
      </c>
      <c r="G36">
        <f t="shared" si="0"/>
        <v>4</v>
      </c>
    </row>
    <row r="37" spans="1:7" x14ac:dyDescent="0.45">
      <c r="A37">
        <v>127</v>
      </c>
      <c r="B37">
        <v>130</v>
      </c>
      <c r="G37">
        <f t="shared" si="0"/>
        <v>3</v>
      </c>
    </row>
    <row r="38" spans="1:7" x14ac:dyDescent="0.45">
      <c r="A38">
        <v>140</v>
      </c>
      <c r="B38">
        <v>154</v>
      </c>
      <c r="G38">
        <f t="shared" si="0"/>
        <v>14</v>
      </c>
    </row>
    <row r="39" spans="1:7" x14ac:dyDescent="0.45">
      <c r="A39">
        <v>146</v>
      </c>
      <c r="B39">
        <v>146</v>
      </c>
      <c r="G39">
        <f t="shared" si="0"/>
        <v>0</v>
      </c>
    </row>
    <row r="40" spans="1:7" x14ac:dyDescent="0.45">
      <c r="A40">
        <v>157</v>
      </c>
      <c r="B40">
        <v>160</v>
      </c>
      <c r="G40">
        <f t="shared" si="0"/>
        <v>3</v>
      </c>
    </row>
    <row r="41" spans="1:7" x14ac:dyDescent="0.45">
      <c r="A41">
        <v>141</v>
      </c>
      <c r="B41">
        <v>152</v>
      </c>
      <c r="G41">
        <f t="shared" si="0"/>
        <v>11</v>
      </c>
    </row>
    <row r="42" spans="1:7" x14ac:dyDescent="0.45">
      <c r="A42">
        <v>132</v>
      </c>
      <c r="B42">
        <v>141</v>
      </c>
      <c r="G42">
        <f t="shared" si="0"/>
        <v>9</v>
      </c>
    </row>
    <row r="43" spans="1:7" x14ac:dyDescent="0.45">
      <c r="A43">
        <v>156</v>
      </c>
      <c r="B43">
        <v>156</v>
      </c>
      <c r="G43">
        <f t="shared" si="0"/>
        <v>0</v>
      </c>
    </row>
    <row r="44" spans="1:7" x14ac:dyDescent="0.45">
      <c r="A44">
        <v>148</v>
      </c>
      <c r="B44">
        <v>150</v>
      </c>
      <c r="G44">
        <f t="shared" si="0"/>
        <v>2</v>
      </c>
    </row>
    <row r="45" spans="1:7" x14ac:dyDescent="0.45">
      <c r="A45">
        <v>142</v>
      </c>
      <c r="B45">
        <v>145</v>
      </c>
      <c r="G45">
        <f t="shared" si="0"/>
        <v>3</v>
      </c>
    </row>
    <row r="46" spans="1:7" x14ac:dyDescent="0.45">
      <c r="A46">
        <v>142</v>
      </c>
      <c r="B46">
        <v>145</v>
      </c>
      <c r="G46">
        <f t="shared" si="0"/>
        <v>3</v>
      </c>
    </row>
    <row r="47" spans="1:7" x14ac:dyDescent="0.45">
      <c r="A47">
        <v>149</v>
      </c>
      <c r="B47">
        <v>149</v>
      </c>
      <c r="G47">
        <f t="shared" si="0"/>
        <v>0</v>
      </c>
    </row>
    <row r="48" spans="1:7" x14ac:dyDescent="0.45">
      <c r="A48">
        <v>145</v>
      </c>
      <c r="B48">
        <v>132</v>
      </c>
      <c r="G48">
        <f t="shared" si="0"/>
        <v>-13</v>
      </c>
    </row>
    <row r="49" spans="1:7" x14ac:dyDescent="0.45">
      <c r="A49">
        <v>150</v>
      </c>
      <c r="B49">
        <v>162</v>
      </c>
      <c r="G49">
        <f t="shared" si="0"/>
        <v>12</v>
      </c>
    </row>
    <row r="50" spans="1:7" x14ac:dyDescent="0.45">
      <c r="A50">
        <v>135</v>
      </c>
      <c r="B50">
        <v>133</v>
      </c>
      <c r="G50">
        <f t="shared" si="0"/>
        <v>-2</v>
      </c>
    </row>
    <row r="51" spans="1:7" x14ac:dyDescent="0.45">
      <c r="A51">
        <v>150</v>
      </c>
      <c r="B51">
        <v>148</v>
      </c>
      <c r="G51">
        <f t="shared" si="0"/>
        <v>-2</v>
      </c>
    </row>
    <row r="52" spans="1:7" x14ac:dyDescent="0.45">
      <c r="A52">
        <v>154</v>
      </c>
      <c r="B52">
        <v>149</v>
      </c>
      <c r="G52">
        <f t="shared" si="0"/>
        <v>-5</v>
      </c>
    </row>
    <row r="53" spans="1:7" x14ac:dyDescent="0.45">
      <c r="A53">
        <v>163</v>
      </c>
      <c r="B53">
        <v>168</v>
      </c>
      <c r="G53">
        <f t="shared" si="0"/>
        <v>5</v>
      </c>
    </row>
    <row r="54" spans="1:7" x14ac:dyDescent="0.45">
      <c r="A54">
        <v>153</v>
      </c>
      <c r="B54">
        <v>153</v>
      </c>
      <c r="G54">
        <f t="shared" si="0"/>
        <v>0</v>
      </c>
    </row>
    <row r="55" spans="1:7" x14ac:dyDescent="0.45">
      <c r="A55">
        <v>160</v>
      </c>
      <c r="B55">
        <v>164</v>
      </c>
      <c r="G55">
        <f t="shared" si="0"/>
        <v>4</v>
      </c>
    </row>
    <row r="56" spans="1:7" x14ac:dyDescent="0.45">
      <c r="A56">
        <v>163</v>
      </c>
      <c r="B56">
        <v>157</v>
      </c>
      <c r="G56">
        <f t="shared" si="0"/>
        <v>-6</v>
      </c>
    </row>
    <row r="57" spans="1:7" x14ac:dyDescent="0.45">
      <c r="A57">
        <v>143</v>
      </c>
      <c r="B57">
        <v>144</v>
      </c>
      <c r="G57">
        <f t="shared" si="0"/>
        <v>1</v>
      </c>
    </row>
    <row r="58" spans="1:7" x14ac:dyDescent="0.45">
      <c r="A58">
        <v>154</v>
      </c>
      <c r="B58">
        <v>156</v>
      </c>
      <c r="G58">
        <f t="shared" si="0"/>
        <v>2</v>
      </c>
    </row>
    <row r="59" spans="1:7" x14ac:dyDescent="0.45">
      <c r="A59">
        <v>134</v>
      </c>
      <c r="B59">
        <v>135</v>
      </c>
      <c r="G59">
        <f t="shared" si="0"/>
        <v>1</v>
      </c>
    </row>
    <row r="60" spans="1:7" x14ac:dyDescent="0.45">
      <c r="A60">
        <v>144</v>
      </c>
      <c r="B60">
        <v>153</v>
      </c>
      <c r="G60">
        <f t="shared" si="0"/>
        <v>9</v>
      </c>
    </row>
    <row r="61" spans="1:7" x14ac:dyDescent="0.45">
      <c r="A61">
        <v>139</v>
      </c>
      <c r="B61">
        <v>142</v>
      </c>
      <c r="G61">
        <f t="shared" si="0"/>
        <v>3</v>
      </c>
    </row>
    <row r="62" spans="1:7" x14ac:dyDescent="0.45">
      <c r="A62">
        <v>155</v>
      </c>
      <c r="B62">
        <v>164</v>
      </c>
      <c r="G62">
        <f t="shared" si="0"/>
        <v>9</v>
      </c>
    </row>
    <row r="63" spans="1:7" x14ac:dyDescent="0.45">
      <c r="A63">
        <v>162</v>
      </c>
      <c r="B63">
        <v>158</v>
      </c>
      <c r="G63">
        <f t="shared" si="0"/>
        <v>-4</v>
      </c>
    </row>
    <row r="64" spans="1:7" x14ac:dyDescent="0.45">
      <c r="A64">
        <v>147</v>
      </c>
      <c r="B64">
        <v>147</v>
      </c>
      <c r="G64">
        <f t="shared" si="0"/>
        <v>0</v>
      </c>
    </row>
    <row r="65" spans="1:7" x14ac:dyDescent="0.45">
      <c r="A65">
        <v>159</v>
      </c>
      <c r="B65">
        <v>169</v>
      </c>
      <c r="G65">
        <f t="shared" si="0"/>
        <v>10</v>
      </c>
    </row>
    <row r="66" spans="1:7" x14ac:dyDescent="0.45">
      <c r="A66">
        <v>158</v>
      </c>
      <c r="B66">
        <v>157</v>
      </c>
      <c r="G66">
        <f t="shared" si="0"/>
        <v>-1</v>
      </c>
    </row>
    <row r="67" spans="1:7" x14ac:dyDescent="0.45">
      <c r="A67">
        <v>151</v>
      </c>
      <c r="B67">
        <v>150</v>
      </c>
      <c r="G67">
        <f t="shared" ref="G67:G101" si="1">B67-A67</f>
        <v>-1</v>
      </c>
    </row>
    <row r="68" spans="1:7" x14ac:dyDescent="0.45">
      <c r="A68">
        <v>144</v>
      </c>
      <c r="B68">
        <v>153</v>
      </c>
      <c r="G68">
        <f t="shared" si="1"/>
        <v>9</v>
      </c>
    </row>
    <row r="69" spans="1:7" x14ac:dyDescent="0.45">
      <c r="A69">
        <v>148</v>
      </c>
      <c r="B69">
        <v>150</v>
      </c>
      <c r="G69">
        <f t="shared" si="1"/>
        <v>2</v>
      </c>
    </row>
    <row r="70" spans="1:7" x14ac:dyDescent="0.45">
      <c r="A70">
        <v>149</v>
      </c>
      <c r="B70">
        <v>145</v>
      </c>
      <c r="G70">
        <f t="shared" si="1"/>
        <v>-4</v>
      </c>
    </row>
    <row r="71" spans="1:7" x14ac:dyDescent="0.45">
      <c r="A71">
        <v>168</v>
      </c>
      <c r="B71">
        <v>167</v>
      </c>
      <c r="G71">
        <f t="shared" si="1"/>
        <v>-1</v>
      </c>
    </row>
    <row r="72" spans="1:7" x14ac:dyDescent="0.45">
      <c r="A72">
        <v>146</v>
      </c>
      <c r="B72">
        <v>158</v>
      </c>
      <c r="G72">
        <f t="shared" si="1"/>
        <v>12</v>
      </c>
    </row>
    <row r="73" spans="1:7" x14ac:dyDescent="0.45">
      <c r="A73">
        <v>155</v>
      </c>
      <c r="B73">
        <v>156</v>
      </c>
      <c r="G73">
        <f t="shared" si="1"/>
        <v>1</v>
      </c>
    </row>
    <row r="74" spans="1:7" x14ac:dyDescent="0.45">
      <c r="A74">
        <v>147</v>
      </c>
      <c r="B74">
        <v>148</v>
      </c>
      <c r="G74">
        <f t="shared" si="1"/>
        <v>1</v>
      </c>
    </row>
    <row r="75" spans="1:7" x14ac:dyDescent="0.45">
      <c r="A75">
        <v>162</v>
      </c>
      <c r="B75">
        <v>170</v>
      </c>
      <c r="G75">
        <f t="shared" si="1"/>
        <v>8</v>
      </c>
    </row>
    <row r="76" spans="1:7" x14ac:dyDescent="0.45">
      <c r="A76">
        <v>154</v>
      </c>
      <c r="B76">
        <v>163</v>
      </c>
      <c r="G76">
        <f t="shared" si="1"/>
        <v>9</v>
      </c>
    </row>
    <row r="77" spans="1:7" x14ac:dyDescent="0.45">
      <c r="A77">
        <v>148</v>
      </c>
      <c r="B77">
        <v>157</v>
      </c>
      <c r="G77">
        <f t="shared" si="1"/>
        <v>9</v>
      </c>
    </row>
    <row r="78" spans="1:7" x14ac:dyDescent="0.45">
      <c r="A78">
        <v>149</v>
      </c>
      <c r="B78">
        <v>149</v>
      </c>
      <c r="G78">
        <f t="shared" si="1"/>
        <v>0</v>
      </c>
    </row>
    <row r="79" spans="1:7" x14ac:dyDescent="0.45">
      <c r="A79">
        <v>152</v>
      </c>
      <c r="B79">
        <v>156</v>
      </c>
      <c r="G79">
        <f t="shared" si="1"/>
        <v>4</v>
      </c>
    </row>
    <row r="80" spans="1:7" x14ac:dyDescent="0.45">
      <c r="A80">
        <v>144</v>
      </c>
      <c r="B80">
        <v>129</v>
      </c>
      <c r="G80">
        <f t="shared" si="1"/>
        <v>-15</v>
      </c>
    </row>
    <row r="81" spans="1:7" x14ac:dyDescent="0.45">
      <c r="A81">
        <v>165</v>
      </c>
      <c r="B81">
        <v>164</v>
      </c>
      <c r="G81">
        <f t="shared" si="1"/>
        <v>-1</v>
      </c>
    </row>
    <row r="82" spans="1:7" x14ac:dyDescent="0.45">
      <c r="A82">
        <v>147</v>
      </c>
      <c r="B82">
        <v>135</v>
      </c>
      <c r="G82">
        <f t="shared" si="1"/>
        <v>-12</v>
      </c>
    </row>
    <row r="83" spans="1:7" x14ac:dyDescent="0.45">
      <c r="A83">
        <v>156</v>
      </c>
      <c r="B83">
        <v>151</v>
      </c>
      <c r="G83">
        <f t="shared" si="1"/>
        <v>-5</v>
      </c>
    </row>
    <row r="84" spans="1:7" x14ac:dyDescent="0.45">
      <c r="A84">
        <v>153</v>
      </c>
      <c r="B84">
        <v>155</v>
      </c>
      <c r="G84">
        <f t="shared" si="1"/>
        <v>2</v>
      </c>
    </row>
    <row r="85" spans="1:7" x14ac:dyDescent="0.45">
      <c r="A85">
        <v>143</v>
      </c>
      <c r="B85">
        <v>150</v>
      </c>
      <c r="G85">
        <f t="shared" si="1"/>
        <v>7</v>
      </c>
    </row>
    <row r="86" spans="1:7" x14ac:dyDescent="0.45">
      <c r="A86">
        <v>141</v>
      </c>
      <c r="B86">
        <v>154</v>
      </c>
      <c r="G86">
        <f t="shared" si="1"/>
        <v>13</v>
      </c>
    </row>
    <row r="87" spans="1:7" x14ac:dyDescent="0.45">
      <c r="A87">
        <v>155</v>
      </c>
      <c r="B87">
        <v>156</v>
      </c>
      <c r="G87">
        <f t="shared" si="1"/>
        <v>1</v>
      </c>
    </row>
    <row r="88" spans="1:7" x14ac:dyDescent="0.45">
      <c r="A88">
        <v>145</v>
      </c>
      <c r="B88">
        <v>151</v>
      </c>
      <c r="G88">
        <f t="shared" si="1"/>
        <v>6</v>
      </c>
    </row>
    <row r="89" spans="1:7" x14ac:dyDescent="0.45">
      <c r="A89">
        <v>144</v>
      </c>
      <c r="B89">
        <v>145</v>
      </c>
      <c r="G89">
        <f t="shared" si="1"/>
        <v>1</v>
      </c>
    </row>
    <row r="90" spans="1:7" x14ac:dyDescent="0.45">
      <c r="A90">
        <v>129</v>
      </c>
      <c r="B90">
        <v>114</v>
      </c>
      <c r="G90">
        <f t="shared" si="1"/>
        <v>-15</v>
      </c>
    </row>
    <row r="91" spans="1:7" x14ac:dyDescent="0.45">
      <c r="A91">
        <v>139</v>
      </c>
      <c r="B91">
        <v>146</v>
      </c>
      <c r="G91">
        <f t="shared" si="1"/>
        <v>7</v>
      </c>
    </row>
    <row r="92" spans="1:7" x14ac:dyDescent="0.45">
      <c r="A92">
        <v>142</v>
      </c>
      <c r="B92">
        <v>148</v>
      </c>
      <c r="G92">
        <f t="shared" si="1"/>
        <v>6</v>
      </c>
    </row>
    <row r="93" spans="1:7" x14ac:dyDescent="0.45">
      <c r="A93">
        <v>138</v>
      </c>
      <c r="B93">
        <v>145</v>
      </c>
      <c r="G93">
        <f t="shared" si="1"/>
        <v>7</v>
      </c>
    </row>
    <row r="94" spans="1:7" x14ac:dyDescent="0.45">
      <c r="A94">
        <v>141</v>
      </c>
      <c r="B94">
        <v>143</v>
      </c>
      <c r="G94">
        <f t="shared" si="1"/>
        <v>2</v>
      </c>
    </row>
    <row r="95" spans="1:7" x14ac:dyDescent="0.45">
      <c r="A95">
        <v>155</v>
      </c>
      <c r="B95">
        <v>155</v>
      </c>
      <c r="G95">
        <f t="shared" si="1"/>
        <v>0</v>
      </c>
    </row>
    <row r="96" spans="1:7" x14ac:dyDescent="0.45">
      <c r="A96">
        <v>148</v>
      </c>
      <c r="B96">
        <v>146</v>
      </c>
      <c r="G96">
        <f t="shared" si="1"/>
        <v>-2</v>
      </c>
    </row>
    <row r="97" spans="1:7" x14ac:dyDescent="0.45">
      <c r="A97">
        <v>145</v>
      </c>
      <c r="B97">
        <v>158</v>
      </c>
      <c r="G97">
        <f t="shared" si="1"/>
        <v>13</v>
      </c>
    </row>
    <row r="98" spans="1:7" x14ac:dyDescent="0.45">
      <c r="A98">
        <v>166</v>
      </c>
      <c r="B98">
        <v>158</v>
      </c>
      <c r="G98">
        <f t="shared" si="1"/>
        <v>-8</v>
      </c>
    </row>
    <row r="99" spans="1:7" x14ac:dyDescent="0.45">
      <c r="A99">
        <v>149</v>
      </c>
      <c r="B99">
        <v>142</v>
      </c>
      <c r="G99">
        <f t="shared" si="1"/>
        <v>-7</v>
      </c>
    </row>
    <row r="100" spans="1:7" x14ac:dyDescent="0.45">
      <c r="A100">
        <v>147</v>
      </c>
      <c r="B100">
        <v>146</v>
      </c>
      <c r="G100">
        <f t="shared" si="1"/>
        <v>-1</v>
      </c>
    </row>
    <row r="101" spans="1:7" x14ac:dyDescent="0.45">
      <c r="A101">
        <v>166</v>
      </c>
      <c r="B101">
        <v>170</v>
      </c>
      <c r="G10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superbowl HW07</vt:lpstr>
      <vt:lpstr>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2018-04-01T22:34:31Z</dcterms:created>
  <dcterms:modified xsi:type="dcterms:W3CDTF">2019-12-01T05:08:49Z</dcterms:modified>
</cp:coreProperties>
</file>