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01\scripts\exam2\"/>
    </mc:Choice>
  </mc:AlternateContent>
  <bookViews>
    <workbookView xWindow="0" yWindow="0" windowWidth="28800" windowHeight="12420"/>
  </bookViews>
  <sheets>
    <sheet name="cafe_times" sheetId="1" r:id="rId1"/>
  </sheets>
  <calcPr calcId="152511"/>
</workbook>
</file>

<file path=xl/calcChain.xml><?xml version="1.0" encoding="utf-8"?>
<calcChain xmlns="http://schemas.openxmlformats.org/spreadsheetml/2006/main">
  <c r="P7" i="1" l="1"/>
  <c r="P8" i="1"/>
  <c r="P9" i="1"/>
  <c r="P6" i="1"/>
  <c r="N6" i="1"/>
  <c r="Q6" i="1" s="1"/>
  <c r="M7" i="1"/>
  <c r="M8" i="1"/>
  <c r="N7" i="1" s="1"/>
  <c r="Q7" i="1" s="1"/>
  <c r="M9" i="1"/>
  <c r="N8" i="1" s="1"/>
  <c r="Q8" i="1" s="1"/>
  <c r="M10" i="1"/>
  <c r="N9" i="1" s="1"/>
  <c r="Q9" i="1" s="1"/>
  <c r="M6" i="1"/>
  <c r="J9" i="1"/>
  <c r="J13" i="1"/>
  <c r="J17" i="1"/>
  <c r="J21" i="1"/>
  <c r="J25" i="1"/>
  <c r="J29" i="1"/>
  <c r="J33" i="1"/>
  <c r="J37" i="1"/>
  <c r="J41" i="1"/>
  <c r="J45" i="1"/>
  <c r="J1" i="1"/>
  <c r="J10" i="1" s="1"/>
  <c r="D3" i="1"/>
  <c r="D2" i="1"/>
  <c r="D21" i="1" s="1"/>
  <c r="D1" i="1"/>
  <c r="Q11" i="1" l="1"/>
  <c r="Q12" i="1" s="1"/>
  <c r="D45" i="1"/>
  <c r="D29" i="1"/>
  <c r="D17" i="1"/>
  <c r="D9" i="1"/>
  <c r="D40" i="1"/>
  <c r="D32" i="1"/>
  <c r="D24" i="1"/>
  <c r="D16" i="1"/>
  <c r="D12" i="1"/>
  <c r="D8" i="1"/>
  <c r="D6" i="1"/>
  <c r="D43" i="1"/>
  <c r="D39" i="1"/>
  <c r="D35" i="1"/>
  <c r="D31" i="1"/>
  <c r="D27" i="1"/>
  <c r="D23" i="1"/>
  <c r="D19" i="1"/>
  <c r="D15" i="1"/>
  <c r="D11" i="1"/>
  <c r="D7" i="1"/>
  <c r="J6" i="1"/>
  <c r="J43" i="1"/>
  <c r="J39" i="1"/>
  <c r="J35" i="1"/>
  <c r="J31" i="1"/>
  <c r="J27" i="1"/>
  <c r="J23" i="1"/>
  <c r="J19" i="1"/>
  <c r="J15" i="1"/>
  <c r="J11" i="1"/>
  <c r="J7" i="1"/>
  <c r="D37" i="1"/>
  <c r="D25" i="1"/>
  <c r="D13" i="1"/>
  <c r="G2" i="1"/>
  <c r="D44" i="1"/>
  <c r="D36" i="1"/>
  <c r="D28" i="1"/>
  <c r="D20" i="1"/>
  <c r="J44" i="1"/>
  <c r="J40" i="1"/>
  <c r="J36" i="1"/>
  <c r="J32" i="1"/>
  <c r="J28" i="1"/>
  <c r="J24" i="1"/>
  <c r="J20" i="1"/>
  <c r="J16" i="1"/>
  <c r="J12" i="1"/>
  <c r="J8" i="1"/>
  <c r="D46" i="1"/>
  <c r="D42" i="1"/>
  <c r="D38" i="1"/>
  <c r="D34" i="1"/>
  <c r="D30" i="1"/>
  <c r="D26" i="1"/>
  <c r="D22" i="1"/>
  <c r="D18" i="1"/>
  <c r="D14" i="1"/>
  <c r="D10" i="1"/>
  <c r="G1" i="1"/>
  <c r="J46" i="1"/>
  <c r="J42" i="1"/>
  <c r="J38" i="1"/>
  <c r="J34" i="1"/>
  <c r="J30" i="1"/>
  <c r="J26" i="1"/>
  <c r="J22" i="1"/>
  <c r="J18" i="1"/>
  <c r="J14" i="1"/>
  <c r="D41" i="1"/>
  <c r="D33" i="1"/>
</calcChain>
</file>

<file path=xl/sharedStrings.xml><?xml version="1.0" encoding="utf-8"?>
<sst xmlns="http://schemas.openxmlformats.org/spreadsheetml/2006/main" count="17" uniqueCount="15">
  <si>
    <t>x_bar</t>
  </si>
  <si>
    <t>mu</t>
  </si>
  <si>
    <t>sigma</t>
  </si>
  <si>
    <t>f(x_bar)</t>
  </si>
  <si>
    <t>lb</t>
  </si>
  <si>
    <t>ub</t>
  </si>
  <si>
    <t>lambda</t>
  </si>
  <si>
    <t>x</t>
  </si>
  <si>
    <t>f(x)</t>
  </si>
  <si>
    <t>bin</t>
  </si>
  <si>
    <t>counts</t>
  </si>
  <si>
    <t>p(x)</t>
  </si>
  <si>
    <t>exp</t>
  </si>
  <si>
    <t>chi2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</si>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</sst>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cafe_times!$D$5</c:f>
              <c:strCache>
                <c:ptCount val="1"/>
                <c:pt idx="0">
                  <c:v>f(x_bar)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cafe_times!$C$6:$C$46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cafe_times!$D$6:$D$46</c:f>
              <c:numCache>
                <c:formatCode>General</c:formatCode>
                <c:ptCount val="41"/>
                <c:pt idx="0">
                  <c:v>4.4401263596811682E-15</c:v>
                </c:pt>
                <c:pt idx="1">
                  <c:v>2.6015306117313259E-12</c:v>
                </c:pt>
                <c:pt idx="2">
                  <c:v>8.0218012494044181E-10</c:v>
                </c:pt>
                <c:pt idx="3">
                  <c:v>1.3017398522829138E-7</c:v>
                </c:pt>
                <c:pt idx="4">
                  <c:v>1.1116955066058364E-5</c:v>
                </c:pt>
                <c:pt idx="5">
                  <c:v>4.9963959303630319E-4</c:v>
                </c:pt>
                <c:pt idx="6">
                  <c:v>1.1817815019573253E-2</c:v>
                </c:pt>
                <c:pt idx="7">
                  <c:v>0.14710481084408619</c:v>
                </c:pt>
                <c:pt idx="8">
                  <c:v>0.96366461030811101</c:v>
                </c:pt>
                <c:pt idx="9">
                  <c:v>3.3222651513599235</c:v>
                </c:pt>
                <c:pt idx="10">
                  <c:v>6.0277053878545521</c:v>
                </c:pt>
                <c:pt idx="11">
                  <c:v>5.7554474156913438</c:v>
                </c:pt>
                <c:pt idx="12">
                  <c:v>2.8921146774248414</c:v>
                </c:pt>
                <c:pt idx="13">
                  <c:v>0.76482359021039581</c:v>
                </c:pt>
                <c:pt idx="14">
                  <c:v>0.10644282357023831</c:v>
                </c:pt>
                <c:pt idx="15">
                  <c:v>7.7961618066249181E-3</c:v>
                </c:pt>
                <c:pt idx="16">
                  <c:v>3.00507038227853E-4</c:v>
                </c:pt>
                <c:pt idx="17">
                  <c:v>6.0958994990360865E-6</c:v>
                </c:pt>
                <c:pt idx="18">
                  <c:v>6.5077415168930469E-8</c:v>
                </c:pt>
                <c:pt idx="19">
                  <c:v>3.6562184623740825E-10</c:v>
                </c:pt>
                <c:pt idx="20">
                  <c:v>1.0810438890694924E-12</c:v>
                </c:pt>
                <c:pt idx="21">
                  <c:v>1.6821466737813055E-15</c:v>
                </c:pt>
                <c:pt idx="22">
                  <c:v>1.3775067714240566E-18</c:v>
                </c:pt>
                <c:pt idx="23">
                  <c:v>5.9365341418693554E-22</c:v>
                </c:pt>
                <c:pt idx="24">
                  <c:v>1.3464230673027942E-25</c:v>
                </c:pt>
                <c:pt idx="25">
                  <c:v>1.607087278733556E-29</c:v>
                </c:pt>
                <c:pt idx="26">
                  <c:v>1.009500944055949E-33</c:v>
                </c:pt>
                <c:pt idx="27">
                  <c:v>3.337208504774286E-38</c:v>
                </c:pt>
                <c:pt idx="28">
                  <c:v>5.8058966425585209E-43</c:v>
                </c:pt>
                <c:pt idx="29">
                  <c:v>5.3157506980380211E-48</c:v>
                </c:pt>
                <c:pt idx="30">
                  <c:v>2.5613519366368428E-53</c:v>
                </c:pt>
                <c:pt idx="31">
                  <c:v>6.4950612796823058E-59</c:v>
                </c:pt>
                <c:pt idx="32">
                  <c:v>8.6677543823154962E-65</c:v>
                </c:pt>
                <c:pt idx="33">
                  <c:v>6.0875043671024179E-71</c:v>
                </c:pt>
                <c:pt idx="34">
                  <c:v>2.2499938007264612E-77</c:v>
                </c:pt>
                <c:pt idx="35">
                  <c:v>4.3765581530541026E-84</c:v>
                </c:pt>
                <c:pt idx="36">
                  <c:v>4.4801590448622114E-91</c:v>
                </c:pt>
                <c:pt idx="37">
                  <c:v>2.4135900457176942E-98</c:v>
                </c:pt>
                <c:pt idx="38">
                  <c:v>6.8429430656033666E-106</c:v>
                </c:pt>
                <c:pt idx="39">
                  <c:v>1.0210139912850701E-113</c:v>
                </c:pt>
                <c:pt idx="40">
                  <c:v>8.017330858802338E-122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44096"/>
        <c:axId val="293944656"/>
      </c:scatterChart>
      <c:valAx>
        <c:axId val="2939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4656"/>
        <c:crosses val="autoZero"/>
        <c:crossBetween val="midCat"/>
      </c:valAx>
      <c:valAx>
        <c:axId val="2939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cafe_times!$J$5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cafe_times!$I$6:$I$46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cafe_times!$J$6:$J$46</c:f>
              <c:numCache>
                <c:formatCode>General</c:formatCode>
                <c:ptCount val="41"/>
                <c:pt idx="0">
                  <c:v>1.917913310318373</c:v>
                </c:pt>
                <c:pt idx="1">
                  <c:v>1.742537025580988</c:v>
                </c:pt>
                <c:pt idx="2">
                  <c:v>1.5831973578704608</c:v>
                </c:pt>
                <c:pt idx="3">
                  <c:v>1.4384278997643096</c:v>
                </c:pt>
                <c:pt idx="4">
                  <c:v>1.3068963338869195</c:v>
                </c:pt>
                <c:pt idx="5">
                  <c:v>1.1873921715554374</c:v>
                </c:pt>
                <c:pt idx="6">
                  <c:v>1.0788156126185375</c:v>
                </c:pt>
                <c:pt idx="7">
                  <c:v>0.98016742396483969</c:v>
                </c:pt>
                <c:pt idx="8">
                  <c:v>0.89053974355261489</c:v>
                </c:pt>
                <c:pt idx="9">
                  <c:v>0.8091077253300003</c:v>
                </c:pt>
                <c:pt idx="10">
                  <c:v>0.73512194815369136</c:v>
                </c:pt>
                <c:pt idx="11">
                  <c:v>0.66790151884518334</c:v>
                </c:pt>
                <c:pt idx="12">
                  <c:v>0.60682780591178676</c:v>
                </c:pt>
                <c:pt idx="13">
                  <c:v>0.55133874626368307</c:v>
                </c:pt>
                <c:pt idx="14">
                  <c:v>0.50092367253157499</c:v>
                </c:pt>
                <c:pt idx="15">
                  <c:v>0.45511861338059018</c:v>
                </c:pt>
                <c:pt idx="16">
                  <c:v>0.41350202356909932</c:v>
                </c:pt>
                <c:pt idx="17">
                  <c:v>0.37569090445605613</c:v>
                </c:pt>
                <c:pt idx="18">
                  <c:v>0.3413372792537816</c:v>
                </c:pt>
                <c:pt idx="19">
                  <c:v>0.31012499058784687</c:v>
                </c:pt>
                <c:pt idx="20">
                  <c:v>0.28176679089190521</c:v>
                </c:pt>
                <c:pt idx="21">
                  <c:v>0.25600169886029767</c:v>
                </c:pt>
                <c:pt idx="22">
                  <c:v>0.23259259762979148</c:v>
                </c:pt>
                <c:pt idx="23">
                  <c:v>0.21132405258645012</c:v>
                </c:pt>
                <c:pt idx="24">
                  <c:v>0.19200032871484973</c:v>
                </c:pt>
                <c:pt idx="25">
                  <c:v>0.17444358924325315</c:v>
                </c:pt>
                <c:pt idx="26">
                  <c:v>0.15849225900682146</c:v>
                </c:pt>
                <c:pt idx="27">
                  <c:v>0.14399953746684865</c:v>
                </c:pt>
                <c:pt idx="28">
                  <c:v>0.13083204770129428</c:v>
                </c:pt>
                <c:pt idx="29">
                  <c:v>0.11886860893323623</c:v>
                </c:pt>
                <c:pt idx="30">
                  <c:v>0.10799912130078869</c:v>
                </c:pt>
                <c:pt idx="31">
                  <c:v>9.8123552604990644E-2</c:v>
                </c:pt>
                <c:pt idx="32">
                  <c:v>8.9151017710678848E-2</c:v>
                </c:pt>
                <c:pt idx="33">
                  <c:v>8.0998942128044649E-2</c:v>
                </c:pt>
                <c:pt idx="34">
                  <c:v>7.3592302077292365E-2</c:v>
                </c:pt>
                <c:pt idx="35">
                  <c:v>6.6862934042694153E-2</c:v>
                </c:pt>
                <c:pt idx="36">
                  <c:v>6.0748907461846267E-2</c:v>
                </c:pt>
                <c:pt idx="37">
                  <c:v>5.5193954776969555E-2</c:v>
                </c:pt>
                <c:pt idx="38">
                  <c:v>5.0146953603000276E-2</c:v>
                </c:pt>
                <c:pt idx="39">
                  <c:v>4.5561456246849028E-2</c:v>
                </c:pt>
                <c:pt idx="40">
                  <c:v>4.1395262247981103E-2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48016"/>
        <c:axId val="293948576"/>
      </c:scatterChart>
      <c:valAx>
        <c:axId val="293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8576"/>
        <c:crosses val="autoZero"/>
        <c:crossBetween val="midCat"/>
      </c:valAx>
      <c:valAx>
        <c:axId val="2939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171450</xdr:rowOff>
    </xdr:from>
    <xdr:to>
      <xdr:col>7</xdr:col>
      <xdr:colOff>161925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401955</xdr:colOff>
      <xdr:row>9</xdr:row>
      <xdr:rowOff>95250</xdr:rowOff>
    </xdr:from>
    <xdr:to>
      <xdr:col>16</xdr:col>
      <xdr:colOff>97155</xdr:colOff>
      <xdr:row>23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K4" sqref="K4"/>
    </sheetView>
  </sheetViews>
  <sheetFormatPr defaultRowHeight="14.4" x14ac:dyDescent="0.3"/>
  <cols>
    <col min="4" max="4" width="12" bestFit="1" customWidth="1"/>
  </cols>
  <sheetData>
    <row r="1" spans="1:17" x14ac:dyDescent="0.3">
      <c r="A1">
        <v>0.4</v>
      </c>
      <c r="C1" t="s">
        <v>0</v>
      </c>
      <c r="D1">
        <f>AVERAGE(A:A)</f>
        <v>0.5214000000000002</v>
      </c>
      <c r="F1" t="s">
        <v>4</v>
      </c>
      <c r="G1">
        <f>D2-_xlfn.NORM.INV(0.975,0,1)*D3</f>
        <v>0.39908741471017395</v>
      </c>
      <c r="I1" t="s">
        <v>6</v>
      </c>
      <c r="J1">
        <f>1/D1</f>
        <v>1.917913310318373</v>
      </c>
    </row>
    <row r="2" spans="1:17" x14ac:dyDescent="0.3">
      <c r="A2">
        <v>0.63</v>
      </c>
      <c r="C2" t="s">
        <v>1</v>
      </c>
      <c r="D2">
        <f>D1</f>
        <v>0.5214000000000002</v>
      </c>
      <c r="F2" t="s">
        <v>5</v>
      </c>
      <c r="G2">
        <f>D2+_xlfn.NORM.INV(0.975,0,1)*D3</f>
        <v>0.64371258528982644</v>
      </c>
    </row>
    <row r="3" spans="1:17" x14ac:dyDescent="0.3">
      <c r="A3">
        <v>0.46</v>
      </c>
      <c r="C3" t="s">
        <v>2</v>
      </c>
      <c r="D3">
        <f>_xlfn.STDEV.S(A:A)/SQRT(COUNT(A:A))</f>
        <v>6.2405526966113858E-2</v>
      </c>
    </row>
    <row r="4" spans="1:17" x14ac:dyDescent="0.3">
      <c r="A4">
        <v>0.39</v>
      </c>
    </row>
    <row r="5" spans="1:17" x14ac:dyDescent="0.3">
      <c r="A5">
        <v>0.28000000000000003</v>
      </c>
      <c r="C5" t="s">
        <v>0</v>
      </c>
      <c r="D5" t="s">
        <v>3</v>
      </c>
      <c r="I5" t="s">
        <v>7</v>
      </c>
      <c r="J5" t="s">
        <v>8</v>
      </c>
      <c r="L5" t="s">
        <v>9</v>
      </c>
      <c r="N5" t="s">
        <v>10</v>
      </c>
      <c r="O5" t="s">
        <v>11</v>
      </c>
      <c r="P5" t="s">
        <v>12</v>
      </c>
      <c r="Q5" t="s">
        <v>13</v>
      </c>
    </row>
    <row r="6" spans="1:17" x14ac:dyDescent="0.3">
      <c r="A6">
        <v>0.52</v>
      </c>
      <c r="C6">
        <v>0</v>
      </c>
      <c r="D6">
        <f>_xlfn.NORM.DIST(C6,$D$2,$D$3,FALSE)</f>
        <v>4.4401263596811682E-15</v>
      </c>
      <c r="I6">
        <v>0</v>
      </c>
      <c r="J6">
        <f>_xlfn.EXPON.DIST(I6,$J$1,FALSE)</f>
        <v>1.917913310318373</v>
      </c>
      <c r="L6">
        <v>0</v>
      </c>
      <c r="M6">
        <f>COUNTIF(A:A,"&lt;"&amp;L6)</f>
        <v>0</v>
      </c>
      <c r="N6">
        <f>M7-M6</f>
        <v>14</v>
      </c>
      <c r="O6">
        <v>0.38100000000000001</v>
      </c>
      <c r="P6">
        <f>50*O6</f>
        <v>19.05</v>
      </c>
      <c r="Q6">
        <f>(N6-P6)^2/P6</f>
        <v>1.3387139107611552</v>
      </c>
    </row>
    <row r="7" spans="1:17" x14ac:dyDescent="0.3">
      <c r="A7">
        <v>0.28999999999999998</v>
      </c>
      <c r="C7">
        <v>0.05</v>
      </c>
      <c r="D7">
        <f t="shared" ref="D7:D46" si="0">_xlfn.NORM.DIST(C7,$D$2,$D$3,FALSE)</f>
        <v>2.6015306117313259E-12</v>
      </c>
      <c r="I7">
        <v>0.05</v>
      </c>
      <c r="J7">
        <f t="shared" ref="J7:J46" si="1">_xlfn.EXPON.DIST(I7,$J$1,FALSE)</f>
        <v>1.742537025580988</v>
      </c>
      <c r="L7">
        <v>0.25</v>
      </c>
      <c r="M7">
        <f t="shared" ref="M7:M10" si="2">COUNTIF(A:A,"&lt;"&amp;L7)</f>
        <v>14</v>
      </c>
      <c r="N7">
        <f t="shared" ref="N7:N9" si="3">M8-M7</f>
        <v>16</v>
      </c>
      <c r="O7">
        <v>0.23599999999999999</v>
      </c>
      <c r="P7">
        <f t="shared" ref="P7:P9" si="4">50*O7</f>
        <v>11.799999999999999</v>
      </c>
      <c r="Q7">
        <f t="shared" ref="Q7:Q9" si="5">(N7-P7)^2/P7</f>
        <v>1.494915254237289</v>
      </c>
    </row>
    <row r="8" spans="1:17" x14ac:dyDescent="0.3">
      <c r="A8">
        <v>1.1100000000000001</v>
      </c>
      <c r="C8">
        <v>0.1</v>
      </c>
      <c r="D8">
        <f t="shared" si="0"/>
        <v>8.0218012494044181E-10</v>
      </c>
      <c r="I8">
        <v>0.1</v>
      </c>
      <c r="J8">
        <f t="shared" si="1"/>
        <v>1.5831973578704608</v>
      </c>
      <c r="L8">
        <v>0.5</v>
      </c>
      <c r="M8">
        <f t="shared" si="2"/>
        <v>30</v>
      </c>
      <c r="N8">
        <f t="shared" si="3"/>
        <v>13</v>
      </c>
      <c r="O8">
        <v>0.23599999999999999</v>
      </c>
      <c r="P8">
        <f t="shared" si="4"/>
        <v>11.799999999999999</v>
      </c>
      <c r="Q8">
        <f t="shared" si="5"/>
        <v>0.12203389830508497</v>
      </c>
    </row>
    <row r="9" spans="1:17" x14ac:dyDescent="0.3">
      <c r="A9">
        <v>1.66</v>
      </c>
      <c r="C9">
        <v>0.15</v>
      </c>
      <c r="D9">
        <f t="shared" si="0"/>
        <v>1.3017398522829138E-7</v>
      </c>
      <c r="I9">
        <v>0.15</v>
      </c>
      <c r="J9">
        <f t="shared" si="1"/>
        <v>1.4384278997643096</v>
      </c>
      <c r="L9">
        <v>1</v>
      </c>
      <c r="M9">
        <f t="shared" si="2"/>
        <v>43</v>
      </c>
      <c r="N9">
        <f t="shared" si="3"/>
        <v>7</v>
      </c>
      <c r="O9">
        <v>0.125</v>
      </c>
      <c r="P9">
        <f t="shared" si="4"/>
        <v>6.25</v>
      </c>
      <c r="Q9">
        <f t="shared" si="5"/>
        <v>0.09</v>
      </c>
    </row>
    <row r="10" spans="1:17" x14ac:dyDescent="0.3">
      <c r="A10">
        <v>0.24</v>
      </c>
      <c r="C10">
        <v>0.2</v>
      </c>
      <c r="D10">
        <f t="shared" si="0"/>
        <v>1.1116955066058364E-5</v>
      </c>
      <c r="I10">
        <v>0.2</v>
      </c>
      <c r="J10">
        <f t="shared" si="1"/>
        <v>1.3068963338869195</v>
      </c>
      <c r="L10">
        <v>2</v>
      </c>
      <c r="M10">
        <f t="shared" si="2"/>
        <v>50</v>
      </c>
    </row>
    <row r="11" spans="1:17" x14ac:dyDescent="0.3">
      <c r="A11">
        <v>0.78</v>
      </c>
      <c r="C11">
        <v>0.25</v>
      </c>
      <c r="D11">
        <f t="shared" si="0"/>
        <v>4.9963959303630319E-4</v>
      </c>
      <c r="I11">
        <v>0.25</v>
      </c>
      <c r="J11">
        <f t="shared" si="1"/>
        <v>1.1873921715554374</v>
      </c>
      <c r="P11" t="s">
        <v>13</v>
      </c>
      <c r="Q11">
        <f>SUM(Q6:Q9)</f>
        <v>3.0456630633035293</v>
      </c>
    </row>
    <row r="12" spans="1:17" x14ac:dyDescent="0.3">
      <c r="A12">
        <v>0.38</v>
      </c>
      <c r="C12">
        <v>0.3</v>
      </c>
      <c r="D12">
        <f t="shared" si="0"/>
        <v>1.1817815019573253E-2</v>
      </c>
      <c r="I12">
        <v>0.3</v>
      </c>
      <c r="J12">
        <f t="shared" si="1"/>
        <v>1.0788156126185375</v>
      </c>
      <c r="P12" t="s">
        <v>14</v>
      </c>
      <c r="Q12">
        <f>1-_xlfn.CHISQ.DIST(Q11,COUNT(Q6:Q9)-2,TRUE)</f>
        <v>0.21809347326383999</v>
      </c>
    </row>
    <row r="13" spans="1:17" x14ac:dyDescent="0.3">
      <c r="A13">
        <v>0.42</v>
      </c>
      <c r="C13">
        <v>0.35</v>
      </c>
      <c r="D13">
        <f t="shared" si="0"/>
        <v>0.14710481084408619</v>
      </c>
      <c r="I13">
        <v>0.35</v>
      </c>
      <c r="J13">
        <f t="shared" si="1"/>
        <v>0.98016742396483969</v>
      </c>
    </row>
    <row r="14" spans="1:17" x14ac:dyDescent="0.3">
      <c r="A14">
        <v>1.3</v>
      </c>
      <c r="C14">
        <v>0.4</v>
      </c>
      <c r="D14">
        <f t="shared" si="0"/>
        <v>0.96366461030811101</v>
      </c>
      <c r="I14">
        <v>0.4</v>
      </c>
      <c r="J14">
        <f t="shared" si="1"/>
        <v>0.89053974355261489</v>
      </c>
    </row>
    <row r="15" spans="1:17" x14ac:dyDescent="0.3">
      <c r="A15">
        <v>0.04</v>
      </c>
      <c r="C15">
        <v>0.45</v>
      </c>
      <c r="D15">
        <f t="shared" si="0"/>
        <v>3.3222651513599235</v>
      </c>
      <c r="I15">
        <v>0.45</v>
      </c>
      <c r="J15">
        <f t="shared" si="1"/>
        <v>0.8091077253300003</v>
      </c>
    </row>
    <row r="16" spans="1:17" x14ac:dyDescent="0.3">
      <c r="A16">
        <v>0.05</v>
      </c>
      <c r="C16">
        <v>0.5</v>
      </c>
      <c r="D16">
        <f t="shared" si="0"/>
        <v>6.0277053878545521</v>
      </c>
      <c r="I16">
        <v>0.5</v>
      </c>
      <c r="J16">
        <f t="shared" si="1"/>
        <v>0.73512194815369136</v>
      </c>
    </row>
    <row r="17" spans="1:10" x14ac:dyDescent="0.3">
      <c r="A17">
        <v>0.01</v>
      </c>
      <c r="C17">
        <v>0.55000000000000004</v>
      </c>
      <c r="D17">
        <f t="shared" si="0"/>
        <v>5.7554474156913438</v>
      </c>
      <c r="I17">
        <v>0.55000000000000004</v>
      </c>
      <c r="J17">
        <f t="shared" si="1"/>
        <v>0.66790151884518334</v>
      </c>
    </row>
    <row r="18" spans="1:10" x14ac:dyDescent="0.3">
      <c r="A18">
        <v>0.89</v>
      </c>
      <c r="C18">
        <v>0.6</v>
      </c>
      <c r="D18">
        <f t="shared" si="0"/>
        <v>2.8921146774248414</v>
      </c>
      <c r="I18">
        <v>0.6</v>
      </c>
      <c r="J18">
        <f t="shared" si="1"/>
        <v>0.60682780591178676</v>
      </c>
    </row>
    <row r="19" spans="1:10" x14ac:dyDescent="0.3">
      <c r="A19">
        <v>0.75</v>
      </c>
      <c r="C19">
        <v>0.65</v>
      </c>
      <c r="D19">
        <f t="shared" si="0"/>
        <v>0.76482359021039581</v>
      </c>
      <c r="I19">
        <v>0.65</v>
      </c>
      <c r="J19">
        <f t="shared" si="1"/>
        <v>0.55133874626368307</v>
      </c>
    </row>
    <row r="20" spans="1:10" x14ac:dyDescent="0.3">
      <c r="A20">
        <v>1.02</v>
      </c>
      <c r="C20">
        <v>0.7</v>
      </c>
      <c r="D20">
        <f t="shared" si="0"/>
        <v>0.10644282357023831</v>
      </c>
      <c r="I20">
        <v>0.7</v>
      </c>
      <c r="J20">
        <f t="shared" si="1"/>
        <v>0.50092367253157499</v>
      </c>
    </row>
    <row r="21" spans="1:10" x14ac:dyDescent="0.3">
      <c r="A21">
        <v>1.92</v>
      </c>
      <c r="C21">
        <v>0.75</v>
      </c>
      <c r="D21">
        <f t="shared" si="0"/>
        <v>7.7961618066249181E-3</v>
      </c>
      <c r="I21">
        <v>0.75</v>
      </c>
      <c r="J21">
        <f t="shared" si="1"/>
        <v>0.45511861338059018</v>
      </c>
    </row>
    <row r="22" spans="1:10" x14ac:dyDescent="0.3">
      <c r="A22">
        <v>0.8</v>
      </c>
      <c r="C22">
        <v>0.8</v>
      </c>
      <c r="D22">
        <f t="shared" si="0"/>
        <v>3.00507038227853E-4</v>
      </c>
      <c r="I22">
        <v>0.8</v>
      </c>
      <c r="J22">
        <f t="shared" si="1"/>
        <v>0.41350202356909932</v>
      </c>
    </row>
    <row r="23" spans="1:10" x14ac:dyDescent="0.3">
      <c r="A23">
        <v>0.31</v>
      </c>
      <c r="C23">
        <v>0.85</v>
      </c>
      <c r="D23">
        <f t="shared" si="0"/>
        <v>6.0958994990360865E-6</v>
      </c>
      <c r="I23">
        <v>0.85</v>
      </c>
      <c r="J23">
        <f t="shared" si="1"/>
        <v>0.37569090445605613</v>
      </c>
    </row>
    <row r="24" spans="1:10" x14ac:dyDescent="0.3">
      <c r="A24">
        <v>0.76</v>
      </c>
      <c r="C24">
        <v>0.9</v>
      </c>
      <c r="D24">
        <f t="shared" si="0"/>
        <v>6.5077415168930469E-8</v>
      </c>
      <c r="I24">
        <v>0.9</v>
      </c>
      <c r="J24">
        <f t="shared" si="1"/>
        <v>0.3413372792537816</v>
      </c>
    </row>
    <row r="25" spans="1:10" x14ac:dyDescent="0.3">
      <c r="A25">
        <v>0.06</v>
      </c>
      <c r="C25">
        <v>0.95</v>
      </c>
      <c r="D25">
        <f t="shared" si="0"/>
        <v>3.6562184623740825E-10</v>
      </c>
      <c r="I25">
        <v>0.95</v>
      </c>
      <c r="J25">
        <f t="shared" si="1"/>
        <v>0.31012499058784687</v>
      </c>
    </row>
    <row r="26" spans="1:10" x14ac:dyDescent="0.3">
      <c r="A26">
        <v>0.51</v>
      </c>
      <c r="C26">
        <v>1</v>
      </c>
      <c r="D26">
        <f t="shared" si="0"/>
        <v>1.0810438890694924E-12</v>
      </c>
      <c r="I26">
        <v>1</v>
      </c>
      <c r="J26">
        <f t="shared" si="1"/>
        <v>0.28176679089190521</v>
      </c>
    </row>
    <row r="27" spans="1:10" x14ac:dyDescent="0.3">
      <c r="A27">
        <v>0.08</v>
      </c>
      <c r="C27">
        <v>1.05</v>
      </c>
      <c r="D27">
        <f t="shared" si="0"/>
        <v>1.6821466737813055E-15</v>
      </c>
      <c r="I27">
        <v>1.05</v>
      </c>
      <c r="J27">
        <f t="shared" si="1"/>
        <v>0.25600169886029767</v>
      </c>
    </row>
    <row r="28" spans="1:10" x14ac:dyDescent="0.3">
      <c r="A28">
        <v>1.45</v>
      </c>
      <c r="C28">
        <v>1.1000000000000001</v>
      </c>
      <c r="D28">
        <f t="shared" si="0"/>
        <v>1.3775067714240566E-18</v>
      </c>
      <c r="I28">
        <v>1.1000000000000001</v>
      </c>
      <c r="J28">
        <f t="shared" si="1"/>
        <v>0.23259259762979148</v>
      </c>
    </row>
    <row r="29" spans="1:10" x14ac:dyDescent="0.3">
      <c r="A29">
        <v>0.37</v>
      </c>
      <c r="C29">
        <v>1.1499999999999999</v>
      </c>
      <c r="D29">
        <f t="shared" si="0"/>
        <v>5.9365341418693554E-22</v>
      </c>
      <c r="I29">
        <v>1.1499999999999999</v>
      </c>
      <c r="J29">
        <f t="shared" si="1"/>
        <v>0.21132405258645012</v>
      </c>
    </row>
    <row r="30" spans="1:10" x14ac:dyDescent="0.3">
      <c r="A30">
        <v>0.27</v>
      </c>
      <c r="C30">
        <v>1.2</v>
      </c>
      <c r="D30">
        <f t="shared" si="0"/>
        <v>1.3464230673027942E-25</v>
      </c>
      <c r="I30">
        <v>1.2</v>
      </c>
      <c r="J30">
        <f t="shared" si="1"/>
        <v>0.19200032871484973</v>
      </c>
    </row>
    <row r="31" spans="1:10" x14ac:dyDescent="0.3">
      <c r="A31">
        <v>0.15</v>
      </c>
      <c r="C31">
        <v>1.25</v>
      </c>
      <c r="D31">
        <f t="shared" si="0"/>
        <v>1.607087278733556E-29</v>
      </c>
      <c r="I31">
        <v>1.25</v>
      </c>
      <c r="J31">
        <f t="shared" si="1"/>
        <v>0.17444358924325315</v>
      </c>
    </row>
    <row r="32" spans="1:10" x14ac:dyDescent="0.3">
      <c r="A32">
        <v>0.74</v>
      </c>
      <c r="C32">
        <v>1.3</v>
      </c>
      <c r="D32">
        <f t="shared" si="0"/>
        <v>1.009500944055949E-33</v>
      </c>
      <c r="I32">
        <v>1.3</v>
      </c>
      <c r="J32">
        <f t="shared" si="1"/>
        <v>0.15849225900682146</v>
      </c>
    </row>
    <row r="33" spans="1:10" x14ac:dyDescent="0.3">
      <c r="A33">
        <v>0.3</v>
      </c>
      <c r="C33">
        <v>1.35</v>
      </c>
      <c r="D33">
        <f t="shared" si="0"/>
        <v>3.337208504774286E-38</v>
      </c>
      <c r="I33">
        <v>1.35</v>
      </c>
      <c r="J33">
        <f t="shared" si="1"/>
        <v>0.14399953746684865</v>
      </c>
    </row>
    <row r="34" spans="1:10" x14ac:dyDescent="0.3">
      <c r="A34">
        <v>0.42</v>
      </c>
      <c r="C34">
        <v>1.4</v>
      </c>
      <c r="D34">
        <f t="shared" si="0"/>
        <v>5.8058966425585209E-43</v>
      </c>
      <c r="I34">
        <v>1.4</v>
      </c>
      <c r="J34">
        <f t="shared" si="1"/>
        <v>0.13083204770129428</v>
      </c>
    </row>
    <row r="35" spans="1:10" x14ac:dyDescent="0.3">
      <c r="A35">
        <v>0.01</v>
      </c>
      <c r="C35">
        <v>1.45</v>
      </c>
      <c r="D35">
        <f t="shared" si="0"/>
        <v>5.3157506980380211E-48</v>
      </c>
      <c r="I35">
        <v>1.45</v>
      </c>
      <c r="J35">
        <f t="shared" si="1"/>
        <v>0.11886860893323623</v>
      </c>
    </row>
    <row r="36" spans="1:10" x14ac:dyDescent="0.3">
      <c r="A36">
        <v>0.48</v>
      </c>
      <c r="C36">
        <v>1.5</v>
      </c>
      <c r="D36">
        <f t="shared" si="0"/>
        <v>2.5613519366368428E-53</v>
      </c>
      <c r="I36">
        <v>1.5</v>
      </c>
      <c r="J36">
        <f t="shared" si="1"/>
        <v>0.10799912130078869</v>
      </c>
    </row>
    <row r="37" spans="1:10" x14ac:dyDescent="0.3">
      <c r="A37">
        <v>0.47</v>
      </c>
      <c r="C37">
        <v>1.55</v>
      </c>
      <c r="D37">
        <f t="shared" si="0"/>
        <v>6.4950612796823058E-59</v>
      </c>
      <c r="I37">
        <v>1.55</v>
      </c>
      <c r="J37">
        <f t="shared" si="1"/>
        <v>9.8123552604990644E-2</v>
      </c>
    </row>
    <row r="38" spans="1:10" x14ac:dyDescent="0.3">
      <c r="A38">
        <v>0.48</v>
      </c>
      <c r="C38">
        <v>1.6</v>
      </c>
      <c r="D38">
        <f t="shared" si="0"/>
        <v>8.6677543823154962E-65</v>
      </c>
      <c r="I38">
        <v>1.6</v>
      </c>
      <c r="J38">
        <f t="shared" si="1"/>
        <v>8.9151017710678848E-2</v>
      </c>
    </row>
    <row r="39" spans="1:10" x14ac:dyDescent="0.3">
      <c r="A39">
        <v>1.44</v>
      </c>
      <c r="C39">
        <v>1.65</v>
      </c>
      <c r="D39">
        <f t="shared" si="0"/>
        <v>6.0875043671024179E-71</v>
      </c>
      <c r="I39">
        <v>1.65</v>
      </c>
      <c r="J39">
        <f t="shared" si="1"/>
        <v>8.0998942128044649E-2</v>
      </c>
    </row>
    <row r="40" spans="1:10" x14ac:dyDescent="0.3">
      <c r="A40">
        <v>0.56999999999999995</v>
      </c>
      <c r="C40">
        <v>1.7</v>
      </c>
      <c r="D40">
        <f t="shared" si="0"/>
        <v>2.2499938007264612E-77</v>
      </c>
      <c r="I40">
        <v>1.7</v>
      </c>
      <c r="J40">
        <f t="shared" si="1"/>
        <v>7.3592302077292365E-2</v>
      </c>
    </row>
    <row r="41" spans="1:10" x14ac:dyDescent="0.3">
      <c r="A41">
        <v>0.22</v>
      </c>
      <c r="C41">
        <v>1.75</v>
      </c>
      <c r="D41">
        <f t="shared" si="0"/>
        <v>4.3765581530541026E-84</v>
      </c>
      <c r="I41">
        <v>1.75</v>
      </c>
      <c r="J41">
        <f t="shared" si="1"/>
        <v>6.6862934042694153E-2</v>
      </c>
    </row>
    <row r="42" spans="1:10" x14ac:dyDescent="0.3">
      <c r="A42">
        <v>0.28999999999999998</v>
      </c>
      <c r="C42">
        <v>1.8</v>
      </c>
      <c r="D42">
        <f t="shared" si="0"/>
        <v>4.4801590448622114E-91</v>
      </c>
      <c r="I42">
        <v>1.8</v>
      </c>
      <c r="J42">
        <f t="shared" si="1"/>
        <v>6.0748907461846267E-2</v>
      </c>
    </row>
    <row r="43" spans="1:10" x14ac:dyDescent="0.3">
      <c r="A43">
        <v>0.6</v>
      </c>
      <c r="C43">
        <v>1.85</v>
      </c>
      <c r="D43">
        <f t="shared" si="0"/>
        <v>2.4135900457176942E-98</v>
      </c>
      <c r="I43">
        <v>1.85</v>
      </c>
      <c r="J43">
        <f t="shared" si="1"/>
        <v>5.5193954776969555E-2</v>
      </c>
    </row>
    <row r="44" spans="1:10" x14ac:dyDescent="0.3">
      <c r="A44">
        <v>0.03</v>
      </c>
      <c r="C44">
        <v>1.9</v>
      </c>
      <c r="D44">
        <f t="shared" si="0"/>
        <v>6.8429430656033666E-106</v>
      </c>
      <c r="I44">
        <v>1.9</v>
      </c>
      <c r="J44">
        <f t="shared" si="1"/>
        <v>5.0146953603000276E-2</v>
      </c>
    </row>
    <row r="45" spans="1:10" x14ac:dyDescent="0.3">
      <c r="A45">
        <v>0.55000000000000004</v>
      </c>
      <c r="C45">
        <v>1.95</v>
      </c>
      <c r="D45">
        <f t="shared" si="0"/>
        <v>1.0210139912850701E-113</v>
      </c>
      <c r="I45">
        <v>1.95</v>
      </c>
      <c r="J45">
        <f t="shared" si="1"/>
        <v>4.5561456246849028E-2</v>
      </c>
    </row>
    <row r="46" spans="1:10" x14ac:dyDescent="0.3">
      <c r="A46">
        <v>0.56000000000000005</v>
      </c>
      <c r="C46">
        <v>2</v>
      </c>
      <c r="D46">
        <f t="shared" si="0"/>
        <v>8.017330858802338E-122</v>
      </c>
      <c r="I46">
        <v>2</v>
      </c>
      <c r="J46">
        <f t="shared" si="1"/>
        <v>4.1395262247981103E-2</v>
      </c>
    </row>
    <row r="47" spans="1:10" x14ac:dyDescent="0.3">
      <c r="A47">
        <v>0.12</v>
      </c>
    </row>
    <row r="48" spans="1:10" x14ac:dyDescent="0.3">
      <c r="A48">
        <v>7.0000000000000007E-2</v>
      </c>
    </row>
    <row r="49" spans="1:1" x14ac:dyDescent="0.3">
      <c r="A49">
        <v>0.19</v>
      </c>
    </row>
    <row r="50" spans="1:1" x14ac:dyDescent="0.3">
      <c r="A50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cafe_times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T. Grogan</cp:lastModifiedBy>
  <dcterms:created xsi:type="dcterms:W3CDTF">2017-05-09T05:56:04Z</dcterms:created>
  <dcterms:modified xsi:type="dcterms:W3CDTF">2017-12-07T00:11:46Z</dcterms:modified>
</cp:coreProperties>
</file>