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jit\Desktop\Lab Safety Project\"/>
    </mc:Choice>
  </mc:AlternateContent>
  <xr:revisionPtr revIDLastSave="0" documentId="13_ncr:1_{A0182A8F-D4BD-4058-8A8D-7EE15C2F6F56}" xr6:coauthVersionLast="45" xr6:coauthVersionMax="45" xr10:uidLastSave="{00000000-0000-0000-0000-000000000000}"/>
  <bookViews>
    <workbookView minimized="1" xWindow="1020" yWindow="1620" windowWidth="23028" windowHeight="12348" xr2:uid="{424BCAC5-6BBB-4311-A7E2-C339F2CF5F8E}"/>
  </bookViews>
  <sheets>
    <sheet name="Sheet1" sheetId="1" r:id="rId1"/>
  </sheets>
  <externalReferences>
    <externalReference r:id="rId2"/>
  </externalReferences>
  <definedNames>
    <definedName name="Chemical">'[1]Chemical Data'!$C$9</definedName>
    <definedName name="Fract_Aq">'[1]Chemical Data'!$AG$11</definedName>
    <definedName name="Fract_Sulfuric">'[1]Chemical Data'!$AI$14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50" i="1" l="1"/>
  <c r="BC216" i="1"/>
  <c r="T211" i="1"/>
  <c r="T208" i="1"/>
  <c r="BC134" i="1"/>
  <c r="AB47" i="1"/>
  <c r="B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 First</author>
    <author>u070091</author>
    <author>Kevin Appold</author>
  </authors>
  <commentList>
    <comment ref="AV1" authorId="0" shapeId="0" xr:uid="{F73BE0BE-0FFA-436C-8985-C211C090AD4E}">
      <text>
        <r>
          <rPr>
            <b/>
            <sz val="10"/>
            <color indexed="81"/>
            <rFont val="Tahoma"/>
            <family val="2"/>
          </rPr>
          <t>Liquid Density = A - B T</t>
        </r>
      </text>
    </comment>
    <comment ref="AW1" authorId="0" shapeId="0" xr:uid="{8529A886-7DA1-4E59-B2CF-0E313E551EEF}">
      <text>
        <r>
          <rPr>
            <b/>
            <sz val="10"/>
            <color indexed="81"/>
            <rFont val="Tahoma"/>
            <family val="2"/>
          </rPr>
          <t>Liquid Density = A - B T</t>
        </r>
      </text>
    </comment>
    <comment ref="AX1" authorId="0" shapeId="0" xr:uid="{DDE14110-9509-43C2-A04D-BCCA52F7ACBB}">
      <text>
        <r>
          <rPr>
            <b/>
            <sz val="10"/>
            <color indexed="81"/>
            <rFont val="Tahoma"/>
            <family val="2"/>
          </rPr>
          <t>Liquid Cp = A + B T</t>
        </r>
      </text>
    </comment>
    <comment ref="AY1" authorId="0" shapeId="0" xr:uid="{090D5FCA-597B-4655-BC07-7AF2CC3B9508}">
      <text>
        <r>
          <rPr>
            <b/>
            <sz val="10"/>
            <color indexed="81"/>
            <rFont val="Tahoma"/>
            <family val="2"/>
          </rPr>
          <t>Liquid Cp = A + B T</t>
        </r>
      </text>
    </comment>
    <comment ref="AZ1" authorId="0" shapeId="0" xr:uid="{ACB8DC6C-FCEB-4CD0-BD66-4C556F7C2C5C}">
      <text>
        <r>
          <rPr>
            <b/>
            <sz val="10"/>
            <color indexed="81"/>
            <rFont val="Symbol"/>
            <family val="1"/>
            <charset val="2"/>
          </rPr>
          <t>D</t>
        </r>
        <r>
          <rPr>
            <b/>
            <sz val="10"/>
            <color indexed="81"/>
            <rFont val="Tahoma"/>
            <family val="2"/>
          </rPr>
          <t>Hv = A - B T</t>
        </r>
      </text>
    </comment>
    <comment ref="BA1" authorId="0" shapeId="0" xr:uid="{3A6A61D2-F70B-47D7-BD70-5E36B636AB55}">
      <text>
        <r>
          <rPr>
            <b/>
            <sz val="10"/>
            <color indexed="81"/>
            <rFont val="Symbol"/>
            <family val="1"/>
            <charset val="2"/>
          </rPr>
          <t>D</t>
        </r>
        <r>
          <rPr>
            <b/>
            <sz val="10"/>
            <color indexed="81"/>
            <rFont val="Tahoma"/>
            <family val="2"/>
          </rPr>
          <t>Hv = A - B T</t>
        </r>
      </text>
    </comment>
    <comment ref="BB1" authorId="0" shapeId="0" xr:uid="{FBDC395B-631E-4497-AD9D-4AC02D3B2125}">
      <text>
        <r>
          <rPr>
            <b/>
            <sz val="10"/>
            <color indexed="81"/>
            <rFont val="Symbol"/>
            <family val="1"/>
            <charset val="2"/>
          </rPr>
          <t>D</t>
        </r>
        <r>
          <rPr>
            <b/>
            <sz val="10"/>
            <color indexed="81"/>
            <rFont val="Tahoma"/>
            <family val="2"/>
          </rPr>
          <t>Hv = A - B T</t>
        </r>
      </text>
    </comment>
    <comment ref="BC1" authorId="0" shapeId="0" xr:uid="{FE15FDC7-D84C-4FB8-84B7-6F25DFA85097}">
      <text>
        <r>
          <rPr>
            <b/>
            <sz val="10"/>
            <color indexed="81"/>
            <rFont val="Tahoma"/>
            <family val="2"/>
          </rPr>
          <t>ln (P) = A - B / (T + 273)</t>
        </r>
      </text>
    </comment>
    <comment ref="BD1" authorId="0" shapeId="0" xr:uid="{CF7A06C1-9D28-465B-832F-0A3348799928}">
      <text>
        <r>
          <rPr>
            <b/>
            <sz val="10"/>
            <color indexed="81"/>
            <rFont val="Tahoma"/>
            <family val="2"/>
          </rPr>
          <t>ln (P) = A - B / (T + 273)</t>
        </r>
      </text>
    </comment>
    <comment ref="BE1" authorId="0" shapeId="0" xr:uid="{93A202C4-436A-4B83-94E2-329829CD50AE}">
      <text>
        <r>
          <rPr>
            <b/>
            <sz val="10"/>
            <color indexed="81"/>
            <rFont val="Tahoma"/>
            <family val="2"/>
          </rPr>
          <t>ln (P) = A - B / (T + 273)</t>
        </r>
      </text>
    </comment>
    <comment ref="BG1" authorId="0" shapeId="0" xr:uid="{8A38EE0E-70AD-460C-A85C-0B2C7FFCF75D}">
      <text>
        <r>
          <rPr>
            <b/>
            <sz val="10"/>
            <color indexed="81"/>
            <rFont val="Tahoma"/>
            <family val="2"/>
          </rPr>
          <t>ln (P) = A - B / (T + 273)</t>
        </r>
      </text>
    </comment>
    <comment ref="BH1" authorId="0" shapeId="0" xr:uid="{1A2601E8-19D2-4128-902E-FDAC898B7B0E}">
      <text>
        <r>
          <rPr>
            <b/>
            <sz val="10"/>
            <color indexed="81"/>
            <rFont val="Tahoma"/>
            <family val="2"/>
          </rPr>
          <t>ln (P) = A - B / (T + 273)</t>
        </r>
      </text>
    </comment>
    <comment ref="BI1" authorId="0" shapeId="0" xr:uid="{CD9A75C0-D0BC-4FE9-8D8C-0FF6B62CD210}">
      <text>
        <r>
          <rPr>
            <b/>
            <sz val="10"/>
            <color indexed="81"/>
            <rFont val="Tahoma"/>
            <family val="2"/>
          </rPr>
          <t>ln (P) = A - B / (T + 273)</t>
        </r>
      </text>
    </comment>
    <comment ref="BJ1" authorId="0" shapeId="0" xr:uid="{4069D0B3-2F27-405E-B4D9-C9E259F86D20}">
      <text>
        <r>
          <rPr>
            <b/>
            <sz val="10"/>
            <color indexed="81"/>
            <rFont val="Tahoma"/>
            <family val="2"/>
          </rPr>
          <t>ln (P) = A - B / (T + 273)</t>
        </r>
      </text>
    </comment>
    <comment ref="BK1" authorId="0" shapeId="0" xr:uid="{F2E6F719-C29D-40B7-A7B4-F611C2D7E599}">
      <text>
        <r>
          <rPr>
            <b/>
            <sz val="10"/>
            <color indexed="81"/>
            <rFont val="Tahoma"/>
            <family val="2"/>
          </rPr>
          <t>ln (P) = A - B / (T + 273)</t>
        </r>
      </text>
    </comment>
    <comment ref="BL1" authorId="0" shapeId="0" xr:uid="{5E70C233-5AA3-4E4A-8E71-792A43D8E04F}">
      <text>
        <r>
          <rPr>
            <b/>
            <sz val="10"/>
            <color indexed="81"/>
            <rFont val="Tahoma"/>
            <family val="2"/>
          </rPr>
          <t>ln (P) = A - B / (T + 273)</t>
        </r>
      </text>
    </comment>
    <comment ref="BC18" authorId="1" shapeId="0" xr:uid="{E33C2352-7650-4BC9-A068-B94085260B53}">
      <text>
        <r>
          <rPr>
            <b/>
            <sz val="10"/>
            <color indexed="81"/>
            <rFont val="Arial Narrow"/>
            <family val="2"/>
          </rPr>
          <t>A coefficient is 8,3 + wt fraction HCl times 27 for other concentrations.</t>
        </r>
      </text>
    </comment>
    <comment ref="AI45" authorId="2" shapeId="0" xr:uid="{3AD05513-1C23-44A4-A560-EFC0CBBFBD4F}">
      <text>
        <r>
          <rPr>
            <b/>
            <sz val="8"/>
            <color indexed="81"/>
            <rFont val="Tahoma"/>
            <family val="2"/>
          </rPr>
          <t>KJA 5/16/06: Deleted flash point value of 37 C.  Per Steve Dicken, CAC does not have a flash point.</t>
        </r>
      </text>
    </comment>
    <comment ref="BC134" authorId="1" shapeId="0" xr:uid="{F63210B2-21B0-4180-90AE-D4060623DAD7}">
      <text>
        <r>
          <rPr>
            <b/>
            <sz val="10"/>
            <color indexed="81"/>
            <rFont val="Arial Narrow"/>
            <family val="2"/>
          </rPr>
          <t>A coefficient is 8,3 + wt fraction HCl times 27 for other concentrations.</t>
        </r>
      </text>
    </comment>
  </commentList>
</comments>
</file>

<file path=xl/sharedStrings.xml><?xml version="1.0" encoding="utf-8"?>
<sst xmlns="http://schemas.openxmlformats.org/spreadsheetml/2006/main" count="1764" uniqueCount="587">
  <si>
    <t>Chemical</t>
  </si>
  <si>
    <t>CAS Number</t>
  </si>
  <si>
    <t>Source</t>
  </si>
  <si>
    <t>Fraction Key Chemical</t>
  </si>
  <si>
    <t>Chemical Reference</t>
  </si>
  <si>
    <t>Name Chemical 1</t>
  </si>
  <si>
    <t>Name Chemical 2</t>
  </si>
  <si>
    <t>Name Chemical 3</t>
  </si>
  <si>
    <t>Name Chemical 4</t>
  </si>
  <si>
    <t>Name Chemical 5</t>
  </si>
  <si>
    <t>Fraction Chemical 2</t>
  </si>
  <si>
    <t>Fraction Chemical 3</t>
  </si>
  <si>
    <t>Fraction Chemical 4</t>
  </si>
  <si>
    <t>Fraction Chemical 5</t>
  </si>
  <si>
    <t>Second Phase Chemical 1?</t>
  </si>
  <si>
    <t>Second Phase Chemical 2?</t>
  </si>
  <si>
    <t>Second Phase Chemical 3?</t>
  </si>
  <si>
    <t>Second Phase Chemical 4?</t>
  </si>
  <si>
    <t>Second Phase Chemical 5?</t>
  </si>
  <si>
    <t>Mol
Wt</t>
  </si>
  <si>
    <t>ERPG1
(ppm)</t>
  </si>
  <si>
    <t>ERPG2
(ppm)</t>
  </si>
  <si>
    <t>ERPG3
(ppm)</t>
  </si>
  <si>
    <t>ERPG or LC Reference</t>
  </si>
  <si>
    <t>LC1 from CCPS Probits</t>
  </si>
  <si>
    <t>LC50 from CCPS Probits</t>
  </si>
  <si>
    <t>Probit n</t>
  </si>
  <si>
    <t>Boiling
Point
(deg C)</t>
  </si>
  <si>
    <t>Melting
Point
(deg C)</t>
  </si>
  <si>
    <t>Dust Deflagration Class</t>
  </si>
  <si>
    <t>Solids Mean Particle Size (micron)</t>
  </si>
  <si>
    <t>Particle Size at 10% Fraction (micron)</t>
  </si>
  <si>
    <t>Dust Minimum Ignition Energy (mJ)</t>
  </si>
  <si>
    <t>Dust-Flammable Vapor Hybrid?</t>
  </si>
  <si>
    <t>Flash
Point
(deg C)</t>
  </si>
  <si>
    <t>LFL
(vol %)</t>
  </si>
  <si>
    <t>UFL (vol %)</t>
  </si>
  <si>
    <t>Autoignition Temp
(deg C)</t>
  </si>
  <si>
    <t>NH</t>
  </si>
  <si>
    <t>NF</t>
  </si>
  <si>
    <t>NR</t>
  </si>
  <si>
    <t>Ease of Ignition</t>
  </si>
  <si>
    <t>Flame Speed</t>
  </si>
  <si>
    <t>Dermal Tox Risk Statement</t>
  </si>
  <si>
    <t>Aquatic Tox Risk Statement</t>
  </si>
  <si>
    <t>Reactivity Risk Statement</t>
  </si>
  <si>
    <t>Liquid Conductivity</t>
  </si>
  <si>
    <t>Liq Density
(g/cc)
A Coeff</t>
  </si>
  <si>
    <t>Liq Density
(g/cc)
B Coeff</t>
  </si>
  <si>
    <t>Liq Cp
(cal/g-C)
A Coeff</t>
  </si>
  <si>
    <t>Liq Cp
(cal/g-C)
B Coeff</t>
  </si>
  <si>
    <t>DHv
(cal/g)
A Coeff</t>
  </si>
  <si>
    <t>DHv
(cal/g)
B Coeff</t>
  </si>
  <si>
    <t>DHv
(cal/g)
C Coeff</t>
  </si>
  <si>
    <t>Vapor Press
(atm)
A Coeff</t>
  </si>
  <si>
    <t>Vapor Press
(atm)
B Coeff</t>
  </si>
  <si>
    <t>Vapor Press
(atm)
C Coeff</t>
  </si>
  <si>
    <t>Reaction Data Reference</t>
  </si>
  <si>
    <t>Heat of Reaction
(cal/gm mix)</t>
  </si>
  <si>
    <t>Activation Energy (Kcal/gm mol)</t>
  </si>
  <si>
    <t>Detected Onset Temperature (deg C)</t>
  </si>
  <si>
    <t>Detected Onset Rate (deg C/min)</t>
  </si>
  <si>
    <t>Gas Generation (gm mol/cc mix)</t>
  </si>
  <si>
    <t>Gas Generation precedes Exotherm?</t>
  </si>
  <si>
    <t xml:space="preserve">Thermal Inertia (ARC or other), f = </t>
  </si>
  <si>
    <t>Test Method</t>
  </si>
  <si>
    <t>Inhibited Monomer?</t>
  </si>
  <si>
    <t>Acetaldehyde</t>
  </si>
  <si>
    <t>75-07-0</t>
  </si>
  <si>
    <t>Tool</t>
  </si>
  <si>
    <t>AIHA ERPG</t>
  </si>
  <si>
    <t>Normal</t>
  </si>
  <si>
    <t>Medium</t>
  </si>
  <si>
    <t>Conductive</t>
  </si>
  <si>
    <t>Acetic Acid</t>
  </si>
  <si>
    <t>64-19-7</t>
  </si>
  <si>
    <t>Corrosive</t>
  </si>
  <si>
    <t>Acetic Anhydride</t>
  </si>
  <si>
    <t>108-24-7</t>
  </si>
  <si>
    <t>Acetone</t>
  </si>
  <si>
    <t>67-64-1</t>
  </si>
  <si>
    <t>EPA AEGL</t>
  </si>
  <si>
    <t>Acetonitrile</t>
  </si>
  <si>
    <t>75-05-8</t>
  </si>
  <si>
    <t>Harmful</t>
  </si>
  <si>
    <t>Acetylene</t>
  </si>
  <si>
    <t>74-86-2</t>
  </si>
  <si>
    <t>DOE PAC-29</t>
  </si>
  <si>
    <t>Elevated</t>
  </si>
  <si>
    <t>High</t>
  </si>
  <si>
    <t>Acrolein</t>
  </si>
  <si>
    <t>107-02-8</t>
  </si>
  <si>
    <t>Toxic</t>
  </si>
  <si>
    <t>Very Toxic</t>
  </si>
  <si>
    <t>Acrylamide</t>
  </si>
  <si>
    <t>79-06-1</t>
  </si>
  <si>
    <t>Acrylic Acid</t>
  </si>
  <si>
    <t>79-10-7</t>
  </si>
  <si>
    <t>Acrylonitrile</t>
  </si>
  <si>
    <t>107-13-1</t>
  </si>
  <si>
    <t>Allyl Alcohol</t>
  </si>
  <si>
    <t>107-18-6</t>
  </si>
  <si>
    <t>Allyl Chloride</t>
  </si>
  <si>
    <t>107-05-1</t>
  </si>
  <si>
    <t>Allylamine</t>
  </si>
  <si>
    <t>107-11-9</t>
  </si>
  <si>
    <t>Amino ethyl Piperazine</t>
  </si>
  <si>
    <t>140-31-8</t>
  </si>
  <si>
    <t>Ammonia</t>
  </si>
  <si>
    <t>7664-41-7</t>
  </si>
  <si>
    <t>Low</t>
  </si>
  <si>
    <t>Ammonia - 20% aqueous</t>
  </si>
  <si>
    <t>Ammonia in Aqueous Solution*</t>
  </si>
  <si>
    <t>Water</t>
  </si>
  <si>
    <t>To be Used ONLY in Aqueous Mixture</t>
  </si>
  <si>
    <t>Amyl Acetate</t>
  </si>
  <si>
    <t>628-63-7</t>
  </si>
  <si>
    <t>Semi-Conductive</t>
  </si>
  <si>
    <t>Benzene</t>
  </si>
  <si>
    <t>71-43-2</t>
  </si>
  <si>
    <t>Non-Conductive</t>
  </si>
  <si>
    <t>Benzoyl chloride</t>
  </si>
  <si>
    <t>98-88-4</t>
  </si>
  <si>
    <t>Benzyldimethylamine (BDMA)</t>
  </si>
  <si>
    <t>103-83-3</t>
  </si>
  <si>
    <t>Biphenyl</t>
  </si>
  <si>
    <t>92-52-4</t>
  </si>
  <si>
    <t>PAC-29</t>
  </si>
  <si>
    <t>bis-Chloromethyl Ether</t>
  </si>
  <si>
    <t>542-88-1</t>
  </si>
  <si>
    <t>Bromine</t>
  </si>
  <si>
    <t>7726-95-6</t>
  </si>
  <si>
    <t>Butadiene (1,3)</t>
  </si>
  <si>
    <t>106-99-0</t>
  </si>
  <si>
    <t>Butane</t>
  </si>
  <si>
    <t>106-97-8</t>
  </si>
  <si>
    <t>Butanol (n)</t>
  </si>
  <si>
    <t>71-36-3</t>
  </si>
  <si>
    <t>Butyl Acetate, n-</t>
  </si>
  <si>
    <t>123-86-4</t>
  </si>
  <si>
    <t>Butyl Acetate, sec-</t>
  </si>
  <si>
    <t>105-46-4</t>
  </si>
  <si>
    <t>Butyl Acetate, tert-</t>
  </si>
  <si>
    <t>540-88-5</t>
  </si>
  <si>
    <t>Butyl Acrylate</t>
  </si>
  <si>
    <t>141-32-2</t>
  </si>
  <si>
    <t>Butyl Hydroperoxide (tertiary)</t>
  </si>
  <si>
    <t>75-91-2</t>
  </si>
  <si>
    <t>Butyl Isocyanate</t>
  </si>
  <si>
    <t>111-36-4</t>
  </si>
  <si>
    <t>Butyl Methacrylate, n-</t>
  </si>
  <si>
    <t>97-88-1</t>
  </si>
  <si>
    <t>Butylene (1-)</t>
  </si>
  <si>
    <t>106-98-9</t>
  </si>
  <si>
    <t>Butylene (1)</t>
  </si>
  <si>
    <t>Butylene Oxide (1,2-)</t>
  </si>
  <si>
    <t>106-88-7</t>
  </si>
  <si>
    <t>Carbon Dioxide</t>
  </si>
  <si>
    <t>124-38-9</t>
  </si>
  <si>
    <t>Carbon Disulfide</t>
  </si>
  <si>
    <t>75-15-0</t>
  </si>
  <si>
    <t>Carbon Monoxide</t>
  </si>
  <si>
    <t>630-08-0</t>
  </si>
  <si>
    <t>Carbon Tetrachloride</t>
  </si>
  <si>
    <t>56-23-5</t>
  </si>
  <si>
    <t>Chlorine</t>
  </si>
  <si>
    <t>7782-50-5</t>
  </si>
  <si>
    <t>Chloro-1-Propene (2-)</t>
  </si>
  <si>
    <t>557-98-2</t>
  </si>
  <si>
    <t>Chloroacetic Acid</t>
  </si>
  <si>
    <t>79-11-8</t>
  </si>
  <si>
    <t>Chloroacetyl Chloride</t>
  </si>
  <si>
    <t>79-04-9</t>
  </si>
  <si>
    <t>Chlorobenzene</t>
  </si>
  <si>
    <t>108-90-7</t>
  </si>
  <si>
    <t>Chlorodifluoro Methane (R 22)</t>
  </si>
  <si>
    <t>75-45-6</t>
  </si>
  <si>
    <t>Chloroform</t>
  </si>
  <si>
    <t>67-66-3</t>
  </si>
  <si>
    <t>Chloromethylmethyl Ether</t>
  </si>
  <si>
    <t>107-30-2</t>
  </si>
  <si>
    <t>Chloropentafluoro Ethane (R 115)</t>
  </si>
  <si>
    <t>76-15-3</t>
  </si>
  <si>
    <t>Chloropicrin</t>
  </si>
  <si>
    <t>76-06-2</t>
  </si>
  <si>
    <t>Chlorosulfonic Acid</t>
  </si>
  <si>
    <t>7790-94-5</t>
  </si>
  <si>
    <t>Chlorotrifluoroethylene</t>
  </si>
  <si>
    <t>79-38-9</t>
  </si>
  <si>
    <t>Crotonaldehyde, cis-</t>
  </si>
  <si>
    <t>4170-30-3</t>
  </si>
  <si>
    <t>Crotonaldehyde, trans-</t>
  </si>
  <si>
    <t>123-73-9</t>
  </si>
  <si>
    <t>Crotonic Acid</t>
  </si>
  <si>
    <t>3724-65-0</t>
  </si>
  <si>
    <t>Cumene</t>
  </si>
  <si>
    <t>98-82-8</t>
  </si>
  <si>
    <t>Cyanamide</t>
  </si>
  <si>
    <t>420-04-2</t>
  </si>
  <si>
    <t>Cyanoacetamide</t>
  </si>
  <si>
    <t>107-91-5</t>
  </si>
  <si>
    <t>Cyclohexanone</t>
  </si>
  <si>
    <t>108-94-1</t>
  </si>
  <si>
    <t>Dichloro-1,1,1-Trifluoroethane (2,2-)  (R 123)</t>
  </si>
  <si>
    <t>306-83-2</t>
  </si>
  <si>
    <t>Dichlorophenol (2,4-)</t>
  </si>
  <si>
    <t>120-83-2</t>
  </si>
  <si>
    <t>Dichlorophenoxy acetic acid (2,4-)</t>
  </si>
  <si>
    <t>94-75-7</t>
  </si>
  <si>
    <t>Dichloropropane (1,2-) (Propylene Dichloride)</t>
  </si>
  <si>
    <t>78-87-5</t>
  </si>
  <si>
    <t>Dichloropropene (1,3)</t>
  </si>
  <si>
    <t>542-75-6</t>
  </si>
  <si>
    <t>Dicyclopentadiene</t>
  </si>
  <si>
    <t>77-73-6</t>
  </si>
  <si>
    <t>Diethanol amine</t>
  </si>
  <si>
    <t>111-42-2</t>
  </si>
  <si>
    <t>Diethyl Benzene (m-)</t>
  </si>
  <si>
    <t>141-93-5</t>
  </si>
  <si>
    <t>Diethyl Benzenes</t>
  </si>
  <si>
    <t>25340-17-4</t>
  </si>
  <si>
    <t>Diethyl Ketone</t>
  </si>
  <si>
    <t>96-22-0</t>
  </si>
  <si>
    <t>Diethyl Sulfate</t>
  </si>
  <si>
    <t>64-67-5</t>
  </si>
  <si>
    <t>Diethylamine</t>
  </si>
  <si>
    <t>109-89-7</t>
  </si>
  <si>
    <t>Diethylbenzene (mixed isomers)</t>
  </si>
  <si>
    <t>Diethylbenzene</t>
  </si>
  <si>
    <t>Diethylene Triamine</t>
  </si>
  <si>
    <t>111-40-0</t>
  </si>
  <si>
    <t>Difluoro ethane (1,1-)  (Freon 152 a)</t>
  </si>
  <si>
    <t>75-37-6</t>
  </si>
  <si>
    <t>Diisobutyl Ketone</t>
  </si>
  <si>
    <t>108-83-8</t>
  </si>
  <si>
    <t>Di-isobutylene</t>
  </si>
  <si>
    <t>107-39-1</t>
  </si>
  <si>
    <t>Diketene</t>
  </si>
  <si>
    <t>674-82-8</t>
  </si>
  <si>
    <t>Dimethyl Acetamide</t>
  </si>
  <si>
    <t>127-19-5</t>
  </si>
  <si>
    <t>Dimethyl Chlorosilane</t>
  </si>
  <si>
    <t>1066-35-9</t>
  </si>
  <si>
    <t>Dimethyl Dichlorosilane</t>
  </si>
  <si>
    <t>75-78-5</t>
  </si>
  <si>
    <t>Water Reactive</t>
  </si>
  <si>
    <t>Dimethyl Disulfide</t>
  </si>
  <si>
    <t>624-92-0</t>
  </si>
  <si>
    <t>Dimetrhyl Disulfide</t>
  </si>
  <si>
    <t>Dimethyl Formamide</t>
  </si>
  <si>
    <t>68-12-2</t>
  </si>
  <si>
    <t>Dimethyl Sulphate</t>
  </si>
  <si>
    <t>77-78-1</t>
  </si>
  <si>
    <t>Dimethylamine</t>
  </si>
  <si>
    <t>124-40-3</t>
  </si>
  <si>
    <t>Dimethylamine (anhy)</t>
  </si>
  <si>
    <t>Dimethylsulfoxide (DMSO)</t>
  </si>
  <si>
    <t>67-68-5</t>
  </si>
  <si>
    <t>Dinoseb</t>
  </si>
  <si>
    <t>88-85-7</t>
  </si>
  <si>
    <t>DNOSBP</t>
  </si>
  <si>
    <t>Dioctylphthalate</t>
  </si>
  <si>
    <t>117-84-0</t>
  </si>
  <si>
    <t>Diphenyl Methane</t>
  </si>
  <si>
    <t>101-81-5</t>
  </si>
  <si>
    <t>Diphenyl Oxide</t>
  </si>
  <si>
    <t>101-84-8</t>
  </si>
  <si>
    <t>Dissolved Solids</t>
  </si>
  <si>
    <t>Divinyl Benzene</t>
  </si>
  <si>
    <t>1321-74-0</t>
  </si>
  <si>
    <t>Dowanol EB (2-butoxyethanol)</t>
  </si>
  <si>
    <t>111-76-2</t>
  </si>
  <si>
    <t>Dowanol PM</t>
  </si>
  <si>
    <t>107-98-2</t>
  </si>
  <si>
    <t>Dowtherm-J</t>
  </si>
  <si>
    <t>Epichlorohydrin</t>
  </si>
  <si>
    <t>106-89-8</t>
  </si>
  <si>
    <t>Ethane</t>
  </si>
  <si>
    <t>74-84-0</t>
  </si>
  <si>
    <t>Ethanol</t>
  </si>
  <si>
    <t>64-17-5</t>
  </si>
  <si>
    <t>Ethanolamine</t>
  </si>
  <si>
    <t>141-43-5</t>
  </si>
  <si>
    <t>Ethyl Acetate</t>
  </si>
  <si>
    <t>141-78-6</t>
  </si>
  <si>
    <t>Ethyl Acrylate</t>
  </si>
  <si>
    <t>140-88-5</t>
  </si>
  <si>
    <t>Ethyl Benzene</t>
  </si>
  <si>
    <t>100-41-4</t>
  </si>
  <si>
    <t>Ethyl Chloroacetate</t>
  </si>
  <si>
    <t>105-39-5</t>
  </si>
  <si>
    <t>Ethyl Chloroformate</t>
  </si>
  <si>
    <t>541-41-3</t>
  </si>
  <si>
    <t>Ethyl Ether</t>
  </si>
  <si>
    <t>60-29-7</t>
  </si>
  <si>
    <t>Ethyl Hexanol (2-)</t>
  </si>
  <si>
    <t>104-76-7</t>
  </si>
  <si>
    <t>Ethyl Hexonic Acid</t>
  </si>
  <si>
    <t>149-57-5</t>
  </si>
  <si>
    <t>Ethyl Hexyl Acrylate</t>
  </si>
  <si>
    <t>103-11-7</t>
  </si>
  <si>
    <t>Ethyl Toluene (o-)</t>
  </si>
  <si>
    <t>611-14-3</t>
  </si>
  <si>
    <t>Ethyl Toluene</t>
  </si>
  <si>
    <t>Ethyl Vinylether</t>
  </si>
  <si>
    <t>109-92-2</t>
  </si>
  <si>
    <t>Ethylene</t>
  </si>
  <si>
    <t>74-85-1</t>
  </si>
  <si>
    <t>Ethylene Dichloride</t>
  </si>
  <si>
    <t>107-06-2</t>
  </si>
  <si>
    <t>Ethylene Glycol</t>
  </si>
  <si>
    <t>107-21-1</t>
  </si>
  <si>
    <t>Ethylene Oxide</t>
  </si>
  <si>
    <t>75-21-8</t>
  </si>
  <si>
    <t>Formaldehyde</t>
  </si>
  <si>
    <t>50-00-0</t>
  </si>
  <si>
    <t>Formic Acid</t>
  </si>
  <si>
    <t>64-18-6</t>
  </si>
  <si>
    <t>Gasoline (automotive)</t>
  </si>
  <si>
    <t>8006-61-9</t>
  </si>
  <si>
    <t>Gasoline is a mixture whose composition variers seasonally.</t>
  </si>
  <si>
    <t>Gasoline</t>
  </si>
  <si>
    <t>Glycerine</t>
  </si>
  <si>
    <t>56-81-5</t>
  </si>
  <si>
    <t>Glycidol</t>
  </si>
  <si>
    <t>556-52-5</t>
  </si>
  <si>
    <t>HCFC 142B (Chloro-1,1-Difluoroethane, 1-)</t>
  </si>
  <si>
    <t>75-68-3</t>
  </si>
  <si>
    <t>Heptane</t>
  </si>
  <si>
    <t>142-82-5</t>
  </si>
  <si>
    <t>Hexachlorobutadiene</t>
  </si>
  <si>
    <t>87-68-3</t>
  </si>
  <si>
    <t>Hexafluoroacetone</t>
  </si>
  <si>
    <t>684-16-2</t>
  </si>
  <si>
    <t>Hexane</t>
  </si>
  <si>
    <t>110-54-3</t>
  </si>
  <si>
    <t>Hexanol, 2-</t>
  </si>
  <si>
    <t>626-93-7</t>
  </si>
  <si>
    <t>Hexanol, n-</t>
  </si>
  <si>
    <t>111-27-3</t>
  </si>
  <si>
    <t>Hexene, 1-</t>
  </si>
  <si>
    <t>592-41-6</t>
  </si>
  <si>
    <t>Hydrazine</t>
  </si>
  <si>
    <t>302-01-2</t>
  </si>
  <si>
    <t>Hydrogen</t>
  </si>
  <si>
    <t>1333-74-0</t>
  </si>
  <si>
    <t>Hydrogen Bromide</t>
  </si>
  <si>
    <t>10035-10-6</t>
  </si>
  <si>
    <t>Hydrogen Chloride</t>
  </si>
  <si>
    <t>7647-01-0</t>
  </si>
  <si>
    <t>Hydrogen Chloride (anhy)</t>
  </si>
  <si>
    <t>Hydrogen Chloride - 10% aqueous</t>
  </si>
  <si>
    <t>Hydrogen Chloride in Aqueous Solution*</t>
  </si>
  <si>
    <t>Hydrogen Chloride - 32% aqueous</t>
  </si>
  <si>
    <t>Hydrogen Cyanide</t>
  </si>
  <si>
    <t>74-90-8</t>
  </si>
  <si>
    <t>Hydrogen Fluoride</t>
  </si>
  <si>
    <t>7664-39-3</t>
  </si>
  <si>
    <t>Hydrogen Peroxide</t>
  </si>
  <si>
    <t>7722-84-1</t>
  </si>
  <si>
    <t>Hydrogen Sulfide</t>
  </si>
  <si>
    <t>7783-06-4</t>
  </si>
  <si>
    <t>Isobutane</t>
  </si>
  <si>
    <t>75-28-5</t>
  </si>
  <si>
    <t>Isobutanol</t>
  </si>
  <si>
    <t>78-83-1</t>
  </si>
  <si>
    <t>Isobutene</t>
  </si>
  <si>
    <t>115-11-7</t>
  </si>
  <si>
    <t>Isobutyl Acetate</t>
  </si>
  <si>
    <t>110-19-0</t>
  </si>
  <si>
    <t>Isobutylene</t>
  </si>
  <si>
    <t>Isobutyraldehyde</t>
  </si>
  <si>
    <t>78-84-2</t>
  </si>
  <si>
    <t>Isobutyronitrile</t>
  </si>
  <si>
    <t>78-82-0</t>
  </si>
  <si>
    <t>Isocyanatoethyl Methacrylate, 2-</t>
  </si>
  <si>
    <t>30674-80-7</t>
  </si>
  <si>
    <t>IsoOctane</t>
  </si>
  <si>
    <t>540-84-1</t>
  </si>
  <si>
    <t>IsoPentane</t>
  </si>
  <si>
    <t>78-78-4</t>
  </si>
  <si>
    <t>Isophorone</t>
  </si>
  <si>
    <t>78-59-1</t>
  </si>
  <si>
    <t>isoPropanol</t>
  </si>
  <si>
    <t>67-63-0</t>
  </si>
  <si>
    <t>Isopropyl Acetate</t>
  </si>
  <si>
    <t>108-21-4</t>
  </si>
  <si>
    <t>isoPropyl amine</t>
  </si>
  <si>
    <t>75-31-0</t>
  </si>
  <si>
    <t>isoPropyl amine (anhy)</t>
  </si>
  <si>
    <t>isoPropyl Chloride</t>
  </si>
  <si>
    <t>75-29-6</t>
  </si>
  <si>
    <t>Isopropyl Chloroformate</t>
  </si>
  <si>
    <t>108-23-6</t>
  </si>
  <si>
    <t>Kerosine (Jet Fuel)</t>
  </si>
  <si>
    <t>8008-20-6</t>
  </si>
  <si>
    <t>Gasoline is a mixture whose composition variers among suppliers</t>
  </si>
  <si>
    <t>Kerosine Solvent</t>
  </si>
  <si>
    <t>Maleic Anhydride</t>
  </si>
  <si>
    <t>108-31-6</t>
  </si>
  <si>
    <t>Methacrylic Acid</t>
  </si>
  <si>
    <t>79-41-4</t>
  </si>
  <si>
    <t>Methacrylonitrile</t>
  </si>
  <si>
    <t>126-98-7</t>
  </si>
  <si>
    <t>Methane</t>
  </si>
  <si>
    <t>74-82-8</t>
  </si>
  <si>
    <t>Methanol</t>
  </si>
  <si>
    <t>67-56-1</t>
  </si>
  <si>
    <t>Methyl Acrylate</t>
  </si>
  <si>
    <t>96-33-3</t>
  </si>
  <si>
    <t>Methyl Amine</t>
  </si>
  <si>
    <t>74-89-5</t>
  </si>
  <si>
    <t>Methyl Chloride</t>
  </si>
  <si>
    <t>74-87-3</t>
  </si>
  <si>
    <t>Methyl Chloroformate</t>
  </si>
  <si>
    <t>79-22-1</t>
  </si>
  <si>
    <t>Methyl Dichlorosilane</t>
  </si>
  <si>
    <t>75-54-7</t>
  </si>
  <si>
    <t>Methyl Ethyl Ketone</t>
  </si>
  <si>
    <t>78-93-3</t>
  </si>
  <si>
    <t>Methyl Iodide</t>
  </si>
  <si>
    <t>74-88-4</t>
  </si>
  <si>
    <t>Methyl Isobutyl Ketone</t>
  </si>
  <si>
    <t>108-10-1</t>
  </si>
  <si>
    <t>Methyl Isocyanate</t>
  </si>
  <si>
    <t>624-83-9</t>
  </si>
  <si>
    <t>Methyl Mercaptan</t>
  </si>
  <si>
    <t>74-93-1</t>
  </si>
  <si>
    <t>Methyl Methacrylate</t>
  </si>
  <si>
    <t>80-62-6</t>
  </si>
  <si>
    <t>Methyl Styrene (alpha)</t>
  </si>
  <si>
    <t>98-83-9</t>
  </si>
  <si>
    <t>Methyl Trichlorosilane</t>
  </si>
  <si>
    <t>75-79-6</t>
  </si>
  <si>
    <t>Methylene Chloride</t>
  </si>
  <si>
    <t>75-09-02</t>
  </si>
  <si>
    <t>Methylene Chloride does not have a reported flash point</t>
  </si>
  <si>
    <t>Mineral Oil</t>
  </si>
  <si>
    <t>8020-83-5</t>
  </si>
  <si>
    <t>Monomethyl Amine</t>
  </si>
  <si>
    <t>N,N-dimethylethanolamine</t>
  </si>
  <si>
    <t>108-01-0</t>
  </si>
  <si>
    <t>Naphthalene</t>
  </si>
  <si>
    <t>91-20-3</t>
  </si>
  <si>
    <t>Nitroethane</t>
  </si>
  <si>
    <t>79-24-3</t>
  </si>
  <si>
    <t>Nitrogen</t>
  </si>
  <si>
    <t>7727-37-9</t>
  </si>
  <si>
    <t>Nitrogen Dioxide</t>
  </si>
  <si>
    <t>10102-44-0</t>
  </si>
  <si>
    <t>Nitromethane</t>
  </si>
  <si>
    <t>75-52-5</t>
  </si>
  <si>
    <t>Nitropropane, 1-</t>
  </si>
  <si>
    <t>108-03-2</t>
  </si>
  <si>
    <t>Nitropropane, 2-</t>
  </si>
  <si>
    <t>79-46-9</t>
  </si>
  <si>
    <t>Octane (n-)</t>
  </si>
  <si>
    <t>111-65-9</t>
  </si>
  <si>
    <t>Octane</t>
  </si>
  <si>
    <t>Pentane (n-)</t>
  </si>
  <si>
    <t>109-66-0</t>
  </si>
  <si>
    <t>Pentane</t>
  </si>
  <si>
    <t>Pentanedione, 2, 4-</t>
  </si>
  <si>
    <t>123-54-6</t>
  </si>
  <si>
    <t>Phenanthrene</t>
  </si>
  <si>
    <t>85-01-8</t>
  </si>
  <si>
    <t>Phenol</t>
  </si>
  <si>
    <t>108-95-2</t>
  </si>
  <si>
    <t>Phosgene</t>
  </si>
  <si>
    <t>75-44-5</t>
  </si>
  <si>
    <t>Phosophorous Oxychloride</t>
  </si>
  <si>
    <t>10025-87-3</t>
  </si>
  <si>
    <t>Phosophorous Trichloride</t>
  </si>
  <si>
    <t>7719-12-2</t>
  </si>
  <si>
    <t>Phosphine</t>
  </si>
  <si>
    <t>7803-51-2</t>
  </si>
  <si>
    <t>Picoline (3-Picoline, Beta)</t>
  </si>
  <si>
    <t>108-99-6</t>
  </si>
  <si>
    <t>Piperazine</t>
  </si>
  <si>
    <t>110-85-0</t>
  </si>
  <si>
    <t>Polyethylene Glycol</t>
  </si>
  <si>
    <t>25322-68-3</t>
  </si>
  <si>
    <t>Propane</t>
  </si>
  <si>
    <t>74-98-6</t>
  </si>
  <si>
    <t>Propanol, 1-</t>
  </si>
  <si>
    <t>71-23-8</t>
  </si>
  <si>
    <t>Propionaldehyde</t>
  </si>
  <si>
    <t>123-38-6</t>
  </si>
  <si>
    <t>Propionic Acid</t>
  </si>
  <si>
    <t>79-09-4</t>
  </si>
  <si>
    <t>Propyl Acetate, n-</t>
  </si>
  <si>
    <t>109-60-4</t>
  </si>
  <si>
    <t>Propyl Bromide, n-</t>
  </si>
  <si>
    <t>106-94-5</t>
  </si>
  <si>
    <t>Propylene</t>
  </si>
  <si>
    <t>115-07-1</t>
  </si>
  <si>
    <t>Propylene Glycol</t>
  </si>
  <si>
    <t>57-55-6</t>
  </si>
  <si>
    <t>Propylene Oxide</t>
  </si>
  <si>
    <t>75-56-9</t>
  </si>
  <si>
    <t>Pyridine</t>
  </si>
  <si>
    <t>110-86-1</t>
  </si>
  <si>
    <t>Sodium Chloride - 10% aqueous</t>
  </si>
  <si>
    <t>Sodium Chloride in Aqueous Solution*</t>
  </si>
  <si>
    <t>Sodium Hydroxide - 25% aqueous</t>
  </si>
  <si>
    <t>Sodium Hydroxide in Aqueous Solution*</t>
  </si>
  <si>
    <t>Sodium Hydroxide - 50% aqueous</t>
  </si>
  <si>
    <t>Solids (Organic)</t>
  </si>
  <si>
    <t>Styrene</t>
  </si>
  <si>
    <t>100-42-5</t>
  </si>
  <si>
    <t>Sulfolane</t>
  </si>
  <si>
    <t>126-33-0</t>
  </si>
  <si>
    <t>Sulfur Dioxide</t>
  </si>
  <si>
    <t>7446-09-5</t>
  </si>
  <si>
    <t>Sulfuric Acid</t>
  </si>
  <si>
    <t>7664-93-9</t>
  </si>
  <si>
    <t>Sulfuric Acid - 90% aqueous</t>
  </si>
  <si>
    <t>Water in Sulfuric Acid Solution*</t>
  </si>
  <si>
    <t>Sulfuryl Chloride</t>
  </si>
  <si>
    <t>7791-25-5</t>
  </si>
  <si>
    <t>Sulfuryl Fluoride</t>
  </si>
  <si>
    <t>2699-79-8</t>
  </si>
  <si>
    <t>t-Butyl Catechol</t>
  </si>
  <si>
    <t>98-29-3</t>
  </si>
  <si>
    <t>Tetrachloroethane, 1,1,1,2-</t>
  </si>
  <si>
    <t>630-20-6</t>
  </si>
  <si>
    <t>Tetrachloroethylene (Perchloroethylene)</t>
  </si>
  <si>
    <t>127-18-4</t>
  </si>
  <si>
    <t>Tetradecane (n-)</t>
  </si>
  <si>
    <t>629-59-4</t>
  </si>
  <si>
    <t>Tetraethylene Glycol</t>
  </si>
  <si>
    <t>112-60-7</t>
  </si>
  <si>
    <t>Tetrafluoroethane (1,1,1,2 - R 134)</t>
  </si>
  <si>
    <t>359-35-3</t>
  </si>
  <si>
    <t>Tetrafluoroethane (1,1,1,2 - HFC 134a)</t>
  </si>
  <si>
    <t>Tetrafluoroethylene</t>
  </si>
  <si>
    <t>116-14-3</t>
  </si>
  <si>
    <t>Tetrahydrofuran</t>
  </si>
  <si>
    <t>109-99-9</t>
  </si>
  <si>
    <t>Tetralin</t>
  </si>
  <si>
    <t>119-64-2</t>
  </si>
  <si>
    <t>Tetramethyl Benzene (1,2,4,5-)</t>
  </si>
  <si>
    <t>95-93-2</t>
  </si>
  <si>
    <t>Tetramethyl Silane</t>
  </si>
  <si>
    <t>75-76-3</t>
  </si>
  <si>
    <t>Thionyl Chloride</t>
  </si>
  <si>
    <t>7719-09-7</t>
  </si>
  <si>
    <t>Titanium Tetrachloride</t>
  </si>
  <si>
    <t>7550-45-0</t>
  </si>
  <si>
    <t>Toluene</t>
  </si>
  <si>
    <t>108-88-3</t>
  </si>
  <si>
    <t>Toluene Diisocyanate, 2,4-</t>
  </si>
  <si>
    <t>584-84-9</t>
  </si>
  <si>
    <t>Toluene Diisocyanate, 2,6-</t>
  </si>
  <si>
    <t>91-08-7</t>
  </si>
  <si>
    <t>Trichloroethylene</t>
  </si>
  <si>
    <t>79-01-6</t>
  </si>
  <si>
    <t>Trichloropropane (1,2,3-)</t>
  </si>
  <si>
    <t>96-18-4</t>
  </si>
  <si>
    <t>Triethanolamine</t>
  </si>
  <si>
    <t>102-71-6</t>
  </si>
  <si>
    <t>Triethyl Aluminum</t>
  </si>
  <si>
    <t>97-93-8</t>
  </si>
  <si>
    <t>Triethylamine</t>
  </si>
  <si>
    <t>121-44-8</t>
  </si>
  <si>
    <t>Triethylbenzene (mixed isomers)</t>
  </si>
  <si>
    <t>25340-18-5</t>
  </si>
  <si>
    <t>Triethylbenzene</t>
  </si>
  <si>
    <t>Triethylenetetramine</t>
  </si>
  <si>
    <t>112-24-3</t>
  </si>
  <si>
    <t>Trimethyl Chlorosilane</t>
  </si>
  <si>
    <t>75-77-4</t>
  </si>
  <si>
    <t>Trimethylamine</t>
  </si>
  <si>
    <t>75-50-3</t>
  </si>
  <si>
    <t>Tripropylene Glycol</t>
  </si>
  <si>
    <t>24800-44-0</t>
  </si>
  <si>
    <t>Vinyl Acetate</t>
  </si>
  <si>
    <t>108-05-4</t>
  </si>
  <si>
    <t>Vinyl Chloride</t>
  </si>
  <si>
    <t>75-01-4</t>
  </si>
  <si>
    <t>Vinylidene Chloride</t>
  </si>
  <si>
    <t>75-35-4</t>
  </si>
  <si>
    <t>7732-18-5</t>
  </si>
  <si>
    <t>To be Used ONLY in Sulfuric Acid Mixture</t>
  </si>
  <si>
    <t>Xylene, m-</t>
  </si>
  <si>
    <t>108-38-3</t>
  </si>
  <si>
    <t>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</si>
</sst>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008000"/>
      <name val="Arial"/>
      <family val="2"/>
    </font>
    <font>
      <b/>
      <sz val="10"/>
      <name val="Arial Narrow"/>
      <family val="2"/>
    </font>
    <font>
      <sz val="10"/>
      <name val="Arial Narrow"/>
      <family val="2"/>
    </font>
    <font>
      <sz val="10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b/>
      <sz val="10"/>
      <color indexed="81"/>
      <name val="Tahoma"/>
      <family val="2"/>
    </font>
    <font>
      <b/>
      <sz val="10"/>
      <color indexed="81"/>
      <name val="Symbol"/>
      <family val="1"/>
      <charset val="2"/>
    </font>
    <font>
      <b/>
      <sz val="10"/>
      <color indexed="81"/>
      <name val="Arial Narrow"/>
      <family val="2"/>
    </font>
    <font>
      <b/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1" fontId="4" fillId="0" borderId="1" xfId="0" applyNumberFormat="1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0" fillId="0" borderId="1" xfId="0" applyBorder="1"/>
    <xf numFmtId="0" fontId="4" fillId="0" borderId="0" xfId="0" applyFont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164" fontId="4" fillId="0" borderId="0" xfId="0" applyNumberFormat="1" applyFont="1" applyAlignment="1">
      <alignment horizontal="center" vertical="center"/>
    </xf>
  </cellXfs>
  <cellStyles count="3">
    <cellStyle name="Normal" xfId="0" builtinId="0"/>
    <cellStyle name="Normal_New Rev. 21.xls" xfId="1" xr:uid="{06AFA889-B76D-447C-80E5-5BD231C463F4}"/>
    <cellStyle name="Normal_New TEELs Rev 20 &amp; 21" xfId="2" xr:uid="{D718D85F-3093-4A80-9465-7EB0CCD8ED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0</xdr:colOff>
          <xdr:row>0</xdr:row>
          <xdr:rowOff>121920</xdr:rowOff>
        </xdr:from>
        <xdr:ext cx="1535430" cy="182880"/>
        <xdr:sp macro="" textlink="">
          <xdr:nvSpPr>
            <xdr:cNvPr id="1025" name="Delete_User_Chemicals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wrap="none" lIns="45720" tIns="41148" rIns="45720" bIns="41148" anchor="ctr" upright="1">
              <a:spAutoFit/>
            </a:bodyPr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Delete ALL User Chemicals</a:t>
              </a:r>
            </a:p>
          </xdr:txBody>
        </xdr:sp>
        <xdr:clientData fPrint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0</xdr:col>
          <xdr:colOff>304800</xdr:colOff>
          <xdr:row>0</xdr:row>
          <xdr:rowOff>121920</xdr:rowOff>
        </xdr:from>
        <xdr:ext cx="1722120" cy="182880"/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wrap="none" lIns="45720" tIns="41148" rIns="45720" bIns="41148" anchor="ctr" upright="1">
              <a:spAutoFit/>
            </a:bodyPr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Delete Selected User Chemical</a:t>
              </a:r>
            </a:p>
          </xdr:txBody>
        </xdr:sp>
        <xdr:clientData fPrintsWithSheet="0"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121920</xdr:colOff>
          <xdr:row>0</xdr:row>
          <xdr:rowOff>45720</xdr:rowOff>
        </xdr:from>
        <xdr:to>
          <xdr:col>0</xdr:col>
          <xdr:colOff>121920</xdr:colOff>
          <xdr:row>0</xdr:row>
          <xdr:rowOff>45720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41148" rIns="54864" bIns="41148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&lt; Go To New Chemical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skanalysisscreeningtool_2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Main Menu"/>
      <sheetName val="Workbook Notes"/>
      <sheetName val="LOPA Menu"/>
      <sheetName val="Chemical Properties"/>
      <sheetName val="Equipment Table"/>
      <sheetName val="Instructions"/>
      <sheetName val="Chemical Data"/>
      <sheetName val="Equipment Input"/>
      <sheetName val="New Chemical"/>
      <sheetName val="Process Conditions"/>
      <sheetName val="Plant Layout"/>
      <sheetName val="Reaction Input"/>
      <sheetName val="Input Guidance"/>
      <sheetName val="Input Error Check"/>
      <sheetName val="FEI &amp; CEI"/>
      <sheetName val="Hazards &amp; Consequences"/>
      <sheetName val="Scenario List"/>
      <sheetName val="Pool Fire Frequency"/>
      <sheetName val="Relief Effluent"/>
      <sheetName val="Scenario Identification"/>
      <sheetName val="Scenario Descriptors"/>
      <sheetName val="User Scenario"/>
      <sheetName val="Scenario Analysis"/>
      <sheetName val="Scenario Selection Guidance"/>
      <sheetName val="Scenario Results"/>
      <sheetName val="MART_MALR"/>
      <sheetName val="IPL List"/>
      <sheetName val="Risk Summary"/>
      <sheetName val="LOPA Worksheet"/>
      <sheetName val="Release Calculations"/>
      <sheetName val="Special Calcs"/>
      <sheetName val="Revision History"/>
      <sheetName val="Study Parameters"/>
      <sheetName val="IPL Credits"/>
      <sheetName val="Unit Conversion"/>
      <sheetName val="riskanalysisscreeningtool_2 (1)"/>
    </sheetNames>
    <definedNames>
      <definedName name="Clear_User_Chemicals"/>
      <definedName name="Delete_Selected_User_Chemical"/>
      <definedName name="Go_To_New_Chemical_from_Chemical_Tabl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1">
          <cell r="AG11">
            <v>0</v>
          </cell>
        </row>
        <row r="14">
          <cell r="AI14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mments" Target="../comments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E4276-FAC1-4FBA-8EC3-6EFD15ADE2E8}">
  <dimension ref="A1:BO252"/>
  <sheetViews>
    <sheetView tabSelected="1" topLeftCell="AJ1" workbookViewId="0">
      <selection activeCell="AY23" sqref="AY23"/>
    </sheetView>
  </sheetViews>
  <sheetFormatPr defaultRowHeight="14.4" x14ac:dyDescent="0.55000000000000004"/>
  <sheetData>
    <row r="1" spans="1:67" ht="63.3" thickBot="1" x14ac:dyDescent="0.6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1" t="s">
        <v>38</v>
      </c>
      <c r="AN1" s="1" t="s">
        <v>39</v>
      </c>
      <c r="AO1" s="1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5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</row>
    <row r="2" spans="1:67" x14ac:dyDescent="0.55000000000000004">
      <c r="A2" s="6" t="s">
        <v>67</v>
      </c>
      <c r="B2" s="7" t="s">
        <v>68</v>
      </c>
      <c r="C2" s="8" t="s">
        <v>69</v>
      </c>
      <c r="D2" s="8">
        <v>1</v>
      </c>
      <c r="E2" s="8"/>
      <c r="F2" s="6" t="s">
        <v>67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>
        <v>44.05</v>
      </c>
      <c r="U2" s="8">
        <v>10</v>
      </c>
      <c r="V2" s="8">
        <v>200</v>
      </c>
      <c r="W2" s="8">
        <v>1000</v>
      </c>
      <c r="X2" s="8" t="s">
        <v>70</v>
      </c>
      <c r="Y2" s="9"/>
      <c r="Z2" s="9"/>
      <c r="AA2" s="8"/>
      <c r="AB2" s="8">
        <v>20.3</v>
      </c>
      <c r="AC2" s="8">
        <v>-123</v>
      </c>
      <c r="AD2" s="8"/>
      <c r="AE2" s="8"/>
      <c r="AF2" s="8"/>
      <c r="AG2" s="8"/>
      <c r="AH2" s="8"/>
      <c r="AI2" s="8">
        <v>-37.799999999999997</v>
      </c>
      <c r="AJ2" s="8">
        <v>4</v>
      </c>
      <c r="AK2" s="8"/>
      <c r="AL2" s="8"/>
      <c r="AM2" s="8">
        <v>2</v>
      </c>
      <c r="AN2" s="8">
        <v>4</v>
      </c>
      <c r="AO2" s="8">
        <v>2</v>
      </c>
      <c r="AP2" s="8" t="s">
        <v>71</v>
      </c>
      <c r="AQ2" s="8" t="s">
        <v>72</v>
      </c>
      <c r="AR2" s="8"/>
      <c r="AS2" s="8"/>
      <c r="AT2" s="8"/>
      <c r="AU2" s="8" t="s">
        <v>73</v>
      </c>
      <c r="AV2" s="8">
        <v>0.79500000000000004</v>
      </c>
      <c r="AW2" s="8">
        <v>1.364E-3</v>
      </c>
      <c r="AX2" s="8">
        <v>0.5</v>
      </c>
      <c r="AY2" s="10">
        <v>7.7300000000000003E-4</v>
      </c>
      <c r="AZ2" s="8">
        <v>145.19999999999999</v>
      </c>
      <c r="BA2" s="8">
        <v>0.26850000000000002</v>
      </c>
      <c r="BB2" s="8">
        <v>3.5500000000000001E-4</v>
      </c>
      <c r="BC2" s="8">
        <v>9.9343000000000004</v>
      </c>
      <c r="BD2" s="8">
        <v>2608.4</v>
      </c>
      <c r="BE2" s="8">
        <v>30.8</v>
      </c>
      <c r="BF2" s="8"/>
      <c r="BG2" s="8"/>
      <c r="BH2" s="8"/>
      <c r="BI2" s="8"/>
      <c r="BJ2" s="8"/>
      <c r="BK2" s="8"/>
      <c r="BL2" s="8"/>
      <c r="BM2" s="8"/>
      <c r="BN2" s="8"/>
      <c r="BO2" s="8"/>
    </row>
    <row r="3" spans="1:67" x14ac:dyDescent="0.55000000000000004">
      <c r="A3" s="6" t="s">
        <v>74</v>
      </c>
      <c r="B3" s="7" t="s">
        <v>75</v>
      </c>
      <c r="C3" s="8" t="s">
        <v>69</v>
      </c>
      <c r="D3" s="8">
        <v>1</v>
      </c>
      <c r="E3" s="8"/>
      <c r="F3" s="6" t="s">
        <v>74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>
        <v>60.1</v>
      </c>
      <c r="U3" s="8">
        <v>5</v>
      </c>
      <c r="V3" s="8">
        <v>35</v>
      </c>
      <c r="W3" s="8">
        <v>250</v>
      </c>
      <c r="X3" s="8" t="s">
        <v>70</v>
      </c>
      <c r="Y3" s="9"/>
      <c r="Z3" s="9"/>
      <c r="AA3" s="8"/>
      <c r="AB3" s="8">
        <v>117.9</v>
      </c>
      <c r="AC3" s="8">
        <v>16.5</v>
      </c>
      <c r="AD3" s="8"/>
      <c r="AE3" s="8"/>
      <c r="AF3" s="8"/>
      <c r="AG3" s="8"/>
      <c r="AH3" s="8"/>
      <c r="AI3" s="8">
        <v>40</v>
      </c>
      <c r="AJ3" s="8">
        <v>5.4</v>
      </c>
      <c r="AK3" s="8"/>
      <c r="AL3" s="8"/>
      <c r="AM3" s="8">
        <v>3</v>
      </c>
      <c r="AN3" s="8">
        <v>3</v>
      </c>
      <c r="AO3" s="8">
        <v>0</v>
      </c>
      <c r="AP3" s="8" t="s">
        <v>71</v>
      </c>
      <c r="AQ3" s="8" t="s">
        <v>72</v>
      </c>
      <c r="AR3" s="8" t="s">
        <v>76</v>
      </c>
      <c r="AS3" s="8"/>
      <c r="AT3" s="8"/>
      <c r="AU3" s="8" t="s">
        <v>73</v>
      </c>
      <c r="AV3" s="8">
        <v>1.073</v>
      </c>
      <c r="AW3" s="8">
        <v>1.2310000000000001E-3</v>
      </c>
      <c r="AX3" s="8">
        <v>0.46400000000000002</v>
      </c>
      <c r="AY3" s="10">
        <v>1.062E-3</v>
      </c>
      <c r="AZ3" s="8">
        <v>96</v>
      </c>
      <c r="BA3" s="8">
        <v>1.2999999999999999E-2</v>
      </c>
      <c r="BB3" s="8">
        <v>2.61E-4</v>
      </c>
      <c r="BC3" s="8">
        <v>10.7691</v>
      </c>
      <c r="BD3" s="8">
        <v>3764.2</v>
      </c>
      <c r="BE3" s="8">
        <v>41.38</v>
      </c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x14ac:dyDescent="0.55000000000000004">
      <c r="A4" s="6" t="s">
        <v>77</v>
      </c>
      <c r="B4" s="7" t="s">
        <v>78</v>
      </c>
      <c r="C4" s="8" t="s">
        <v>69</v>
      </c>
      <c r="D4" s="8">
        <v>1</v>
      </c>
      <c r="E4" s="8"/>
      <c r="F4" s="6" t="s">
        <v>77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>
        <v>102.1</v>
      </c>
      <c r="U4" s="8">
        <v>0.5</v>
      </c>
      <c r="V4" s="8">
        <v>15</v>
      </c>
      <c r="W4" s="8">
        <v>100</v>
      </c>
      <c r="X4" s="8" t="s">
        <v>70</v>
      </c>
      <c r="Y4" s="9"/>
      <c r="Z4" s="9"/>
      <c r="AA4" s="8"/>
      <c r="AB4" s="8">
        <v>138.6</v>
      </c>
      <c r="AC4" s="8">
        <v>-73</v>
      </c>
      <c r="AD4" s="8"/>
      <c r="AE4" s="8"/>
      <c r="AF4" s="8"/>
      <c r="AG4" s="8"/>
      <c r="AH4" s="8"/>
      <c r="AI4" s="8">
        <v>54</v>
      </c>
      <c r="AJ4" s="8">
        <v>2.7</v>
      </c>
      <c r="AK4" s="8"/>
      <c r="AL4" s="8"/>
      <c r="AM4" s="8">
        <v>3</v>
      </c>
      <c r="AN4" s="8">
        <v>2</v>
      </c>
      <c r="AO4" s="8">
        <v>1</v>
      </c>
      <c r="AP4" s="8" t="s">
        <v>71</v>
      </c>
      <c r="AQ4" s="8" t="s">
        <v>72</v>
      </c>
      <c r="AR4" s="8" t="s">
        <v>76</v>
      </c>
      <c r="AS4" s="8"/>
      <c r="AT4" s="8"/>
      <c r="AU4" s="8" t="s">
        <v>73</v>
      </c>
      <c r="AV4" s="8">
        <v>1.1040000000000001</v>
      </c>
      <c r="AW4" s="8">
        <v>1.2999999999999999E-3</v>
      </c>
      <c r="AX4" s="8">
        <v>0.34499999999999997</v>
      </c>
      <c r="AY4" s="10">
        <v>8.1599999999999999E-4</v>
      </c>
      <c r="AZ4" s="8">
        <v>117.8</v>
      </c>
      <c r="BA4" s="8">
        <v>0.40100000000000002</v>
      </c>
      <c r="BB4" s="8">
        <v>0</v>
      </c>
      <c r="BC4" s="8">
        <v>13.311</v>
      </c>
      <c r="BD4" s="8">
        <v>5481.3</v>
      </c>
      <c r="BE4" s="8">
        <v>0</v>
      </c>
      <c r="BF4" s="8"/>
      <c r="BG4" s="8"/>
      <c r="BH4" s="8"/>
      <c r="BI4" s="8"/>
      <c r="BJ4" s="8"/>
      <c r="BK4" s="8"/>
      <c r="BL4" s="8"/>
      <c r="BM4" s="8"/>
      <c r="BN4" s="8"/>
      <c r="BO4" s="8"/>
    </row>
    <row r="5" spans="1:67" x14ac:dyDescent="0.55000000000000004">
      <c r="A5" s="6" t="s">
        <v>79</v>
      </c>
      <c r="B5" s="7" t="s">
        <v>80</v>
      </c>
      <c r="C5" s="8" t="s">
        <v>69</v>
      </c>
      <c r="D5" s="8">
        <v>1</v>
      </c>
      <c r="E5" s="8"/>
      <c r="F5" s="6" t="s">
        <v>79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>
        <v>58.1</v>
      </c>
      <c r="U5" s="8">
        <v>200</v>
      </c>
      <c r="V5" s="8">
        <v>3200</v>
      </c>
      <c r="W5" s="8">
        <v>5200</v>
      </c>
      <c r="X5" s="8" t="s">
        <v>81</v>
      </c>
      <c r="Y5" s="9"/>
      <c r="Z5" s="9"/>
      <c r="AA5" s="8"/>
      <c r="AB5" s="8">
        <v>56.1</v>
      </c>
      <c r="AC5" s="8">
        <v>-94.6</v>
      </c>
      <c r="AD5" s="8"/>
      <c r="AE5" s="8"/>
      <c r="AF5" s="8"/>
      <c r="AG5" s="8"/>
      <c r="AH5" s="8"/>
      <c r="AI5" s="8">
        <v>-17.8</v>
      </c>
      <c r="AJ5" s="8">
        <v>3.6</v>
      </c>
      <c r="AK5" s="8"/>
      <c r="AL5" s="8"/>
      <c r="AM5" s="8">
        <v>1</v>
      </c>
      <c r="AN5" s="8">
        <v>3</v>
      </c>
      <c r="AO5" s="8">
        <v>0</v>
      </c>
      <c r="AP5" s="8" t="s">
        <v>71</v>
      </c>
      <c r="AQ5" s="8" t="s">
        <v>72</v>
      </c>
      <c r="AR5" s="8"/>
      <c r="AS5" s="8"/>
      <c r="AT5" s="8"/>
      <c r="AU5" s="8" t="s">
        <v>73</v>
      </c>
      <c r="AV5" s="8">
        <v>0.80800000000000005</v>
      </c>
      <c r="AW5" s="8">
        <v>1.1800000000000001E-3</v>
      </c>
      <c r="AX5" s="8">
        <v>0.51200000000000001</v>
      </c>
      <c r="AY5" s="10">
        <v>5.9000000000000003E-4</v>
      </c>
      <c r="AZ5" s="8">
        <v>134.19999999999999</v>
      </c>
      <c r="BA5" s="8">
        <v>0.23380000000000001</v>
      </c>
      <c r="BB5" s="8">
        <v>2.33E-4</v>
      </c>
      <c r="BC5" s="8">
        <v>9.8424999999999994</v>
      </c>
      <c r="BD5" s="8">
        <v>2831.55</v>
      </c>
      <c r="BE5" s="8">
        <v>41.51</v>
      </c>
      <c r="BF5" s="8"/>
      <c r="BG5" s="8"/>
      <c r="BH5" s="8"/>
      <c r="BI5" s="8"/>
      <c r="BJ5" s="8"/>
      <c r="BK5" s="8"/>
      <c r="BL5" s="8"/>
      <c r="BM5" s="8"/>
      <c r="BN5" s="8"/>
      <c r="BO5" s="8"/>
    </row>
    <row r="6" spans="1:67" x14ac:dyDescent="0.55000000000000004">
      <c r="A6" s="6" t="s">
        <v>82</v>
      </c>
      <c r="B6" s="8" t="s">
        <v>83</v>
      </c>
      <c r="C6" s="8" t="s">
        <v>69</v>
      </c>
      <c r="D6" s="8">
        <v>1</v>
      </c>
      <c r="E6" s="8"/>
      <c r="F6" s="6" t="s">
        <v>82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11">
        <v>41.05</v>
      </c>
      <c r="U6" s="11">
        <v>13</v>
      </c>
      <c r="V6" s="11">
        <v>50</v>
      </c>
      <c r="W6" s="11">
        <v>150</v>
      </c>
      <c r="X6" s="11" t="s">
        <v>81</v>
      </c>
      <c r="Y6" s="11"/>
      <c r="Z6" s="11"/>
      <c r="AA6" s="11"/>
      <c r="AB6" s="11">
        <v>81.7</v>
      </c>
      <c r="AC6" s="11">
        <v>-43.9</v>
      </c>
      <c r="AD6" s="11"/>
      <c r="AE6" s="11"/>
      <c r="AF6" s="11"/>
      <c r="AG6" s="11"/>
      <c r="AH6" s="11"/>
      <c r="AI6" s="11">
        <v>2</v>
      </c>
      <c r="AJ6" s="11">
        <v>3</v>
      </c>
      <c r="AK6" s="11">
        <v>16</v>
      </c>
      <c r="AL6" s="11">
        <v>525</v>
      </c>
      <c r="AM6" s="11">
        <v>2</v>
      </c>
      <c r="AN6" s="11">
        <v>3</v>
      </c>
      <c r="AO6" s="11">
        <v>0</v>
      </c>
      <c r="AP6" s="11" t="s">
        <v>71</v>
      </c>
      <c r="AQ6" s="11" t="s">
        <v>72</v>
      </c>
      <c r="AR6" s="8" t="s">
        <v>84</v>
      </c>
      <c r="AS6" s="8"/>
      <c r="AT6" s="8"/>
      <c r="AU6" s="8" t="s">
        <v>73</v>
      </c>
      <c r="AV6" s="8">
        <v>0.80300000000000005</v>
      </c>
      <c r="AW6" s="8">
        <v>1.0859999999999999E-3</v>
      </c>
      <c r="AX6" s="8">
        <v>0.53700000000000003</v>
      </c>
      <c r="AY6" s="8">
        <v>7.1100000000000004E-4</v>
      </c>
      <c r="AZ6" s="8">
        <v>199.7</v>
      </c>
      <c r="BA6" s="8">
        <v>0.24629999999999999</v>
      </c>
      <c r="BB6" s="8">
        <v>5.31E-4</v>
      </c>
      <c r="BC6" s="8">
        <v>9.8954000000000004</v>
      </c>
      <c r="BD6" s="8">
        <v>3127.43</v>
      </c>
      <c r="BE6" s="8">
        <v>37.94</v>
      </c>
      <c r="BF6" s="8"/>
      <c r="BG6" s="8"/>
      <c r="BH6" s="8"/>
      <c r="BI6" s="8"/>
      <c r="BJ6" s="8"/>
      <c r="BK6" s="8"/>
      <c r="BL6" s="8"/>
      <c r="BM6" s="8"/>
      <c r="BN6" s="8"/>
      <c r="BO6" s="8"/>
    </row>
    <row r="7" spans="1:67" x14ac:dyDescent="0.55000000000000004">
      <c r="A7" s="6" t="s">
        <v>85</v>
      </c>
      <c r="B7" s="7" t="s">
        <v>86</v>
      </c>
      <c r="C7" s="8" t="s">
        <v>69</v>
      </c>
      <c r="D7" s="8">
        <v>1</v>
      </c>
      <c r="E7" s="8"/>
      <c r="F7" s="6" t="s">
        <v>85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>
        <v>26.04</v>
      </c>
      <c r="U7" s="11">
        <v>65000</v>
      </c>
      <c r="V7" s="11">
        <v>230000</v>
      </c>
      <c r="W7" s="11">
        <v>400000</v>
      </c>
      <c r="X7" s="8" t="s">
        <v>87</v>
      </c>
      <c r="Y7" s="9"/>
      <c r="Z7" s="9"/>
      <c r="AA7" s="8"/>
      <c r="AB7" s="8">
        <v>-84.9</v>
      </c>
      <c r="AC7" s="8">
        <v>-80.8</v>
      </c>
      <c r="AD7" s="8"/>
      <c r="AE7" s="8"/>
      <c r="AF7" s="8"/>
      <c r="AG7" s="8"/>
      <c r="AH7" s="8"/>
      <c r="AI7" s="8">
        <v>-150</v>
      </c>
      <c r="AJ7" s="8">
        <v>2.5</v>
      </c>
      <c r="AK7" s="8"/>
      <c r="AL7" s="8"/>
      <c r="AM7" s="8">
        <v>0</v>
      </c>
      <c r="AN7" s="8">
        <v>4</v>
      </c>
      <c r="AO7" s="8">
        <v>3</v>
      </c>
      <c r="AP7" s="8" t="s">
        <v>88</v>
      </c>
      <c r="AQ7" s="8" t="s">
        <v>89</v>
      </c>
      <c r="AR7" s="8"/>
      <c r="AS7" s="8"/>
      <c r="AT7" s="8"/>
      <c r="AU7" s="8"/>
      <c r="AV7" s="8">
        <v>0.45700000000000002</v>
      </c>
      <c r="AW7" s="8">
        <v>1.8499999999999996E-3</v>
      </c>
      <c r="AX7" s="8">
        <v>0.83199999999999996</v>
      </c>
      <c r="AY7" s="10">
        <v>1.9374999999999989E-3</v>
      </c>
      <c r="AZ7" s="8">
        <v>96.9</v>
      </c>
      <c r="BA7" s="8">
        <v>0.58125000000000004</v>
      </c>
      <c r="BB7" s="8"/>
      <c r="BC7" s="8">
        <v>10.46156769560316</v>
      </c>
      <c r="BD7" s="8">
        <v>1965.4996400879418</v>
      </c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x14ac:dyDescent="0.55000000000000004">
      <c r="A8" s="6" t="s">
        <v>90</v>
      </c>
      <c r="B8" s="7" t="s">
        <v>91</v>
      </c>
      <c r="C8" s="8" t="s">
        <v>69</v>
      </c>
      <c r="D8" s="8">
        <v>1</v>
      </c>
      <c r="E8" s="8"/>
      <c r="F8" s="6" t="s">
        <v>90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>
        <v>56.1</v>
      </c>
      <c r="U8" s="8">
        <v>0.05</v>
      </c>
      <c r="V8" s="8">
        <v>0.15</v>
      </c>
      <c r="W8" s="8">
        <v>1.5</v>
      </c>
      <c r="X8" s="8" t="s">
        <v>70</v>
      </c>
      <c r="Y8" s="9">
        <v>7.8</v>
      </c>
      <c r="Z8" s="9">
        <v>24.4</v>
      </c>
      <c r="AA8" s="8">
        <v>1</v>
      </c>
      <c r="AB8" s="8">
        <v>52.5</v>
      </c>
      <c r="AC8" s="8">
        <v>-87.7</v>
      </c>
      <c r="AD8" s="8"/>
      <c r="AE8" s="8"/>
      <c r="AF8" s="8"/>
      <c r="AG8" s="8"/>
      <c r="AH8" s="8"/>
      <c r="AI8" s="8">
        <v>-26</v>
      </c>
      <c r="AJ8" s="8">
        <v>2.8</v>
      </c>
      <c r="AK8" s="8">
        <v>31</v>
      </c>
      <c r="AL8" s="8">
        <v>235</v>
      </c>
      <c r="AM8" s="8">
        <v>4</v>
      </c>
      <c r="AN8" s="8">
        <v>3</v>
      </c>
      <c r="AO8" s="8">
        <v>3</v>
      </c>
      <c r="AP8" s="8" t="s">
        <v>71</v>
      </c>
      <c r="AQ8" s="8" t="s">
        <v>72</v>
      </c>
      <c r="AR8" s="8" t="s">
        <v>92</v>
      </c>
      <c r="AS8" s="8" t="s">
        <v>93</v>
      </c>
      <c r="AT8" s="8"/>
      <c r="AU8" s="8" t="s">
        <v>73</v>
      </c>
      <c r="AV8" s="8">
        <v>0.85499999999999998</v>
      </c>
      <c r="AW8" s="8">
        <v>1.201E-3</v>
      </c>
      <c r="AX8" s="8">
        <v>0.45300000000000001</v>
      </c>
      <c r="AY8" s="10">
        <v>1.1509999999999999E-3</v>
      </c>
      <c r="AZ8" s="8">
        <v>133.9</v>
      </c>
      <c r="BA8" s="8">
        <v>0.17249999999999999</v>
      </c>
      <c r="BB8" s="8">
        <v>5.9699999999999998E-4</v>
      </c>
      <c r="BC8" s="8">
        <v>9.8120999999999992</v>
      </c>
      <c r="BD8" s="8">
        <v>2824.64</v>
      </c>
      <c r="BE8" s="8">
        <v>37.53</v>
      </c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x14ac:dyDescent="0.55000000000000004">
      <c r="A9" s="6" t="s">
        <v>94</v>
      </c>
      <c r="B9" s="8" t="s">
        <v>95</v>
      </c>
      <c r="C9" s="8" t="s">
        <v>69</v>
      </c>
      <c r="D9" s="8">
        <v>1</v>
      </c>
      <c r="E9" s="8"/>
      <c r="F9" s="6" t="s">
        <v>94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11">
        <v>71.08</v>
      </c>
      <c r="U9" s="11">
        <v>0.03</v>
      </c>
      <c r="V9" s="11">
        <v>15.1</v>
      </c>
      <c r="W9" s="11">
        <v>34.4</v>
      </c>
      <c r="X9" s="11" t="s">
        <v>87</v>
      </c>
      <c r="Y9" s="11"/>
      <c r="Z9" s="11"/>
      <c r="AA9" s="11"/>
      <c r="AB9" s="11">
        <v>230.2</v>
      </c>
      <c r="AC9" s="11">
        <v>84.5</v>
      </c>
      <c r="AD9" s="11"/>
      <c r="AE9" s="11"/>
      <c r="AF9" s="11"/>
      <c r="AG9" s="11"/>
      <c r="AH9" s="11"/>
      <c r="AI9" s="11"/>
      <c r="AJ9" s="11"/>
      <c r="AK9" s="11"/>
      <c r="AL9" s="11"/>
      <c r="AM9" s="11">
        <v>3</v>
      </c>
      <c r="AN9" s="11">
        <v>0</v>
      </c>
      <c r="AO9" s="11">
        <v>1</v>
      </c>
      <c r="AP9" s="11" t="s">
        <v>71</v>
      </c>
      <c r="AQ9" s="11" t="s">
        <v>72</v>
      </c>
      <c r="AR9" s="8" t="s">
        <v>76</v>
      </c>
      <c r="AS9" s="8"/>
      <c r="AT9" s="8"/>
      <c r="AU9" s="8"/>
      <c r="AV9" s="8">
        <v>0.997</v>
      </c>
      <c r="AW9" s="8">
        <v>6.6E-4</v>
      </c>
      <c r="AX9" s="8">
        <v>0.443</v>
      </c>
      <c r="AY9" s="8">
        <v>9.5E-4</v>
      </c>
      <c r="AZ9" s="8">
        <v>243.7</v>
      </c>
      <c r="BA9" s="8">
        <v>0.16700000000000001</v>
      </c>
      <c r="BB9" s="8">
        <v>2.2000000000000001E-4</v>
      </c>
      <c r="BC9" s="8">
        <v>13.138400000000001</v>
      </c>
      <c r="BD9" s="8">
        <v>6003.78</v>
      </c>
      <c r="BE9" s="8">
        <v>45.23</v>
      </c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1:67" x14ac:dyDescent="0.55000000000000004">
      <c r="A10" s="6" t="s">
        <v>96</v>
      </c>
      <c r="B10" s="7" t="s">
        <v>97</v>
      </c>
      <c r="C10" s="8" t="s">
        <v>69</v>
      </c>
      <c r="D10" s="8">
        <v>1</v>
      </c>
      <c r="E10" s="8"/>
      <c r="F10" s="6" t="s">
        <v>96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>
        <v>72.099999999999994</v>
      </c>
      <c r="U10" s="8">
        <v>1</v>
      </c>
      <c r="V10" s="8">
        <v>50</v>
      </c>
      <c r="W10" s="8">
        <v>250</v>
      </c>
      <c r="X10" s="8" t="s">
        <v>70</v>
      </c>
      <c r="Y10" s="9"/>
      <c r="Z10" s="9"/>
      <c r="AA10" s="8"/>
      <c r="AB10" s="8">
        <v>141.30000000000001</v>
      </c>
      <c r="AC10" s="8">
        <v>13.9</v>
      </c>
      <c r="AD10" s="8"/>
      <c r="AE10" s="8"/>
      <c r="AF10" s="8"/>
      <c r="AG10" s="8"/>
      <c r="AH10" s="8"/>
      <c r="AI10" s="8">
        <v>49.9</v>
      </c>
      <c r="AJ10" s="8">
        <v>5.3</v>
      </c>
      <c r="AK10" s="8"/>
      <c r="AL10" s="8"/>
      <c r="AM10" s="8">
        <v>3</v>
      </c>
      <c r="AN10" s="8">
        <v>2</v>
      </c>
      <c r="AO10" s="8">
        <v>2</v>
      </c>
      <c r="AP10" s="8" t="s">
        <v>71</v>
      </c>
      <c r="AQ10" s="8" t="s">
        <v>72</v>
      </c>
      <c r="AR10" s="8" t="s">
        <v>76</v>
      </c>
      <c r="AS10" s="8" t="s">
        <v>93</v>
      </c>
      <c r="AT10" s="8"/>
      <c r="AU10" s="8"/>
      <c r="AV10" s="8">
        <v>1.075</v>
      </c>
      <c r="AW10" s="8">
        <v>1.24E-3</v>
      </c>
      <c r="AX10" s="8">
        <v>0.42899999999999999</v>
      </c>
      <c r="AY10" s="10">
        <v>1.0150000000000001E-3</v>
      </c>
      <c r="AZ10" s="8">
        <v>120</v>
      </c>
      <c r="BA10" s="8">
        <v>0.2</v>
      </c>
      <c r="BB10" s="8"/>
      <c r="BC10" s="8">
        <v>10.9902</v>
      </c>
      <c r="BD10" s="8">
        <v>3888.69</v>
      </c>
      <c r="BE10" s="8">
        <v>60.72</v>
      </c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x14ac:dyDescent="0.55000000000000004">
      <c r="A11" s="6" t="s">
        <v>98</v>
      </c>
      <c r="B11" s="7" t="s">
        <v>99</v>
      </c>
      <c r="C11" s="8" t="s">
        <v>69</v>
      </c>
      <c r="D11" s="8">
        <v>1</v>
      </c>
      <c r="E11" s="8"/>
      <c r="F11" s="6" t="s">
        <v>98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>
        <v>53.1</v>
      </c>
      <c r="U11" s="8">
        <v>10</v>
      </c>
      <c r="V11" s="8">
        <v>35</v>
      </c>
      <c r="W11" s="8">
        <v>75</v>
      </c>
      <c r="X11" s="8" t="s">
        <v>70</v>
      </c>
      <c r="Y11" s="9">
        <v>99.2</v>
      </c>
      <c r="Z11" s="9">
        <v>170.5</v>
      </c>
      <c r="AA11" s="8">
        <v>1.43</v>
      </c>
      <c r="AB11" s="8">
        <v>77.2</v>
      </c>
      <c r="AC11" s="8">
        <v>-83.5</v>
      </c>
      <c r="AD11" s="8"/>
      <c r="AE11" s="8"/>
      <c r="AF11" s="8"/>
      <c r="AG11" s="8"/>
      <c r="AH11" s="8"/>
      <c r="AI11" s="8">
        <v>-5</v>
      </c>
      <c r="AJ11" s="8">
        <v>3</v>
      </c>
      <c r="AK11" s="8">
        <v>17</v>
      </c>
      <c r="AL11" s="8">
        <v>481</v>
      </c>
      <c r="AM11" s="8">
        <v>4</v>
      </c>
      <c r="AN11" s="8">
        <v>3</v>
      </c>
      <c r="AO11" s="8">
        <v>2</v>
      </c>
      <c r="AP11" s="8" t="s">
        <v>71</v>
      </c>
      <c r="AQ11" s="8" t="s">
        <v>72</v>
      </c>
      <c r="AR11" s="8" t="s">
        <v>92</v>
      </c>
      <c r="AS11" s="8" t="s">
        <v>92</v>
      </c>
      <c r="AT11" s="8"/>
      <c r="AU11" s="8" t="s">
        <v>73</v>
      </c>
      <c r="AV11" s="8">
        <v>0.82699999999999996</v>
      </c>
      <c r="AW11" s="8">
        <v>1.204E-3</v>
      </c>
      <c r="AX11" s="8">
        <v>0.48399999999999999</v>
      </c>
      <c r="AY11" s="10">
        <v>5.0900000000000001E-4</v>
      </c>
      <c r="AZ11" s="8">
        <v>157.1</v>
      </c>
      <c r="BA11" s="8">
        <v>0.20599999999999999</v>
      </c>
      <c r="BB11" s="8">
        <v>2.7999999999999998E-4</v>
      </c>
      <c r="BC11" s="8">
        <v>9.7858000000000001</v>
      </c>
      <c r="BD11" s="8">
        <v>3033.48</v>
      </c>
      <c r="BE11" s="8">
        <v>40.4</v>
      </c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spans="1:67" x14ac:dyDescent="0.55000000000000004">
      <c r="A12" s="6" t="s">
        <v>100</v>
      </c>
      <c r="B12" s="8" t="s">
        <v>101</v>
      </c>
      <c r="C12" s="8" t="s">
        <v>69</v>
      </c>
      <c r="D12" s="8">
        <v>1</v>
      </c>
      <c r="E12" s="8"/>
      <c r="F12" s="6" t="s">
        <v>100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1">
        <v>58.1</v>
      </c>
      <c r="U12" s="11">
        <v>0.09</v>
      </c>
      <c r="V12" s="11">
        <v>1.7</v>
      </c>
      <c r="W12" s="11">
        <v>13</v>
      </c>
      <c r="X12" s="11" t="s">
        <v>81</v>
      </c>
      <c r="Y12" s="11"/>
      <c r="Z12" s="11"/>
      <c r="AA12" s="11"/>
      <c r="AB12" s="11">
        <v>96.9</v>
      </c>
      <c r="AC12" s="11">
        <v>-129</v>
      </c>
      <c r="AD12" s="11"/>
      <c r="AE12" s="11"/>
      <c r="AF12" s="11"/>
      <c r="AG12" s="11"/>
      <c r="AH12" s="11"/>
      <c r="AI12" s="11">
        <v>21</v>
      </c>
      <c r="AJ12" s="11">
        <v>2.5</v>
      </c>
      <c r="AK12" s="11"/>
      <c r="AL12" s="11"/>
      <c r="AM12" s="11">
        <v>4</v>
      </c>
      <c r="AN12" s="11">
        <v>3</v>
      </c>
      <c r="AO12" s="11">
        <v>1</v>
      </c>
      <c r="AP12" s="11" t="s">
        <v>71</v>
      </c>
      <c r="AQ12" s="11" t="s">
        <v>72</v>
      </c>
      <c r="AR12" s="8" t="s">
        <v>92</v>
      </c>
      <c r="AS12" s="8" t="s">
        <v>93</v>
      </c>
      <c r="AT12" s="8"/>
      <c r="AU12" s="8" t="s">
        <v>73</v>
      </c>
      <c r="AV12" s="8">
        <v>0.872</v>
      </c>
      <c r="AW12" s="8">
        <v>1.0629999999999999E-3</v>
      </c>
      <c r="AX12" s="8">
        <v>0.57899999999999996</v>
      </c>
      <c r="AY12" s="8">
        <v>1.263E-3</v>
      </c>
      <c r="AZ12" s="8">
        <v>198.9</v>
      </c>
      <c r="BA12" s="8">
        <v>0.26500000000000001</v>
      </c>
      <c r="BB12" s="8">
        <v>5.9400000000000002E-4</v>
      </c>
      <c r="BC12" s="8">
        <v>11.4765</v>
      </c>
      <c r="BD12" s="8">
        <v>3583.24</v>
      </c>
      <c r="BE12" s="8">
        <v>58.2</v>
      </c>
      <c r="BF12" s="8"/>
      <c r="BG12" s="8"/>
      <c r="BH12" s="8"/>
      <c r="BI12" s="8"/>
      <c r="BJ12" s="8"/>
      <c r="BK12" s="8"/>
      <c r="BL12" s="8"/>
      <c r="BM12" s="8"/>
      <c r="BN12" s="8"/>
      <c r="BO12" s="8"/>
    </row>
    <row r="13" spans="1:67" x14ac:dyDescent="0.55000000000000004">
      <c r="A13" s="12" t="s">
        <v>102</v>
      </c>
      <c r="B13" s="8" t="s">
        <v>103</v>
      </c>
      <c r="C13" s="8" t="s">
        <v>69</v>
      </c>
      <c r="D13" s="8">
        <v>1</v>
      </c>
      <c r="E13" s="8"/>
      <c r="F13" s="12" t="s">
        <v>102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>
        <v>76.53</v>
      </c>
      <c r="U13" s="8">
        <v>3</v>
      </c>
      <c r="V13" s="8">
        <v>40</v>
      </c>
      <c r="W13" s="8">
        <v>300</v>
      </c>
      <c r="X13" s="8" t="s">
        <v>70</v>
      </c>
      <c r="Y13" s="9"/>
      <c r="Z13" s="9"/>
      <c r="AA13" s="8"/>
      <c r="AB13" s="8">
        <v>45</v>
      </c>
      <c r="AC13" s="8">
        <v>-134.5</v>
      </c>
      <c r="AD13" s="8"/>
      <c r="AE13" s="8"/>
      <c r="AF13" s="8"/>
      <c r="AG13" s="8"/>
      <c r="AH13" s="8"/>
      <c r="AI13" s="8">
        <v>-32</v>
      </c>
      <c r="AJ13" s="8">
        <v>1</v>
      </c>
      <c r="AK13" s="8"/>
      <c r="AL13" s="8"/>
      <c r="AM13" s="8">
        <v>3</v>
      </c>
      <c r="AN13" s="8">
        <v>3</v>
      </c>
      <c r="AO13" s="8">
        <v>1</v>
      </c>
      <c r="AP13" s="8"/>
      <c r="AQ13" s="8"/>
      <c r="AR13" s="8" t="s">
        <v>84</v>
      </c>
      <c r="AS13" s="8" t="s">
        <v>93</v>
      </c>
      <c r="AT13" s="8"/>
      <c r="AU13" s="8"/>
      <c r="AV13" s="8">
        <v>0.96</v>
      </c>
      <c r="AW13" s="8">
        <v>1.4E-3</v>
      </c>
      <c r="AX13" s="8">
        <v>0.35699999999999998</v>
      </c>
      <c r="AY13" s="10">
        <v>5.9999999999999995E-4</v>
      </c>
      <c r="AZ13" s="8">
        <v>95.2</v>
      </c>
      <c r="BA13" s="8">
        <v>0.14779999999999999</v>
      </c>
      <c r="BB13" s="8">
        <v>2.9E-4</v>
      </c>
      <c r="BC13" s="8">
        <v>9.7954000000000008</v>
      </c>
      <c r="BD13" s="8">
        <v>2751.49</v>
      </c>
      <c r="BE13" s="8">
        <v>37.229999999999997</v>
      </c>
      <c r="BF13" s="8"/>
      <c r="BG13" s="8"/>
      <c r="BH13" s="8"/>
      <c r="BI13" s="8"/>
      <c r="BJ13" s="8"/>
      <c r="BK13" s="8"/>
      <c r="BL13" s="8"/>
      <c r="BM13" s="8"/>
      <c r="BN13" s="8"/>
      <c r="BO13" s="8"/>
    </row>
    <row r="14" spans="1:67" x14ac:dyDescent="0.55000000000000004">
      <c r="A14" s="6" t="s">
        <v>104</v>
      </c>
      <c r="B14" s="8" t="s">
        <v>105</v>
      </c>
      <c r="C14" s="8" t="s">
        <v>69</v>
      </c>
      <c r="D14" s="8">
        <v>1</v>
      </c>
      <c r="E14" s="8"/>
      <c r="F14" s="6" t="s">
        <v>104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1">
        <v>57.1</v>
      </c>
      <c r="U14" s="11">
        <v>0.42</v>
      </c>
      <c r="V14" s="11">
        <v>3.3</v>
      </c>
      <c r="W14" s="11">
        <v>18</v>
      </c>
      <c r="X14" s="11" t="s">
        <v>81</v>
      </c>
      <c r="Y14" s="11"/>
      <c r="Z14" s="11"/>
      <c r="AA14" s="11"/>
      <c r="AB14" s="11">
        <v>58</v>
      </c>
      <c r="AC14" s="11">
        <v>-93</v>
      </c>
      <c r="AD14" s="11"/>
      <c r="AE14" s="11"/>
      <c r="AF14" s="11"/>
      <c r="AG14" s="11"/>
      <c r="AH14" s="11"/>
      <c r="AI14" s="11">
        <v>-29</v>
      </c>
      <c r="AJ14" s="11">
        <v>2.2000000000000002</v>
      </c>
      <c r="AK14" s="11"/>
      <c r="AL14" s="11"/>
      <c r="AM14" s="11">
        <v>3</v>
      </c>
      <c r="AN14" s="11">
        <v>3</v>
      </c>
      <c r="AO14" s="11">
        <v>0</v>
      </c>
      <c r="AP14" s="11" t="s">
        <v>71</v>
      </c>
      <c r="AQ14" s="11" t="s">
        <v>72</v>
      </c>
      <c r="AR14" s="8" t="s">
        <v>92</v>
      </c>
      <c r="AS14" s="8" t="s">
        <v>92</v>
      </c>
      <c r="AT14" s="8"/>
      <c r="AU14" s="8"/>
      <c r="AV14" s="8">
        <v>0.77800000000000002</v>
      </c>
      <c r="AW14" s="8">
        <v>1.116E-3</v>
      </c>
      <c r="AX14" s="8">
        <v>0.56699999999999995</v>
      </c>
      <c r="AY14" s="8">
        <v>1.088E-3</v>
      </c>
      <c r="AZ14" s="8">
        <v>143.6</v>
      </c>
      <c r="BA14" s="8">
        <v>0.22900000000000001</v>
      </c>
      <c r="BB14" s="8">
        <v>4.2700000000000002E-4</v>
      </c>
      <c r="BC14" s="8">
        <v>9.6469000000000005</v>
      </c>
      <c r="BD14" s="8">
        <v>2652.64</v>
      </c>
      <c r="BE14" s="8">
        <v>56.37</v>
      </c>
      <c r="BF14" s="8"/>
      <c r="BG14" s="8"/>
      <c r="BH14" s="8"/>
      <c r="BI14" s="8"/>
      <c r="BJ14" s="8"/>
      <c r="BK14" s="8"/>
      <c r="BL14" s="8"/>
      <c r="BM14" s="8"/>
      <c r="BN14" s="8"/>
      <c r="BO14" s="8"/>
    </row>
    <row r="15" spans="1:67" x14ac:dyDescent="0.55000000000000004">
      <c r="A15" s="6" t="s">
        <v>106</v>
      </c>
      <c r="B15" s="8" t="s">
        <v>107</v>
      </c>
      <c r="C15" s="8" t="s">
        <v>69</v>
      </c>
      <c r="D15" s="8">
        <v>1</v>
      </c>
      <c r="E15" s="8"/>
      <c r="F15" s="6" t="s">
        <v>106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1">
        <v>129.19999999999999</v>
      </c>
      <c r="U15" s="11">
        <v>1.2</v>
      </c>
      <c r="V15" s="11">
        <v>13.4</v>
      </c>
      <c r="W15" s="11">
        <v>103</v>
      </c>
      <c r="X15" s="11" t="s">
        <v>87</v>
      </c>
      <c r="Y15" s="11"/>
      <c r="Z15" s="11"/>
      <c r="AA15" s="11"/>
      <c r="AB15" s="11">
        <v>222.2</v>
      </c>
      <c r="AC15" s="11">
        <v>-17</v>
      </c>
      <c r="AD15" s="11"/>
      <c r="AE15" s="11"/>
      <c r="AF15" s="11"/>
      <c r="AG15" s="11"/>
      <c r="AH15" s="11"/>
      <c r="AI15" s="11">
        <v>93.3</v>
      </c>
      <c r="AJ15" s="11">
        <v>1.6</v>
      </c>
      <c r="AK15" s="11">
        <v>10.5</v>
      </c>
      <c r="AL15" s="11"/>
      <c r="AM15" s="11">
        <v>3</v>
      </c>
      <c r="AN15" s="11">
        <v>2</v>
      </c>
      <c r="AO15" s="11">
        <v>1</v>
      </c>
      <c r="AP15" s="11" t="s">
        <v>71</v>
      </c>
      <c r="AQ15" s="11" t="s">
        <v>72</v>
      </c>
      <c r="AR15" s="8" t="s">
        <v>84</v>
      </c>
      <c r="AS15" s="8" t="s">
        <v>84</v>
      </c>
      <c r="AT15" s="8"/>
      <c r="AU15" s="8"/>
      <c r="AV15" s="8">
        <v>1.0249999999999999</v>
      </c>
      <c r="AW15" s="8">
        <v>1.0430000000000001E-3</v>
      </c>
      <c r="AX15" s="8">
        <v>0.44800000000000001</v>
      </c>
      <c r="AY15" s="8">
        <v>8.8949999999999999E-4</v>
      </c>
      <c r="AZ15" s="8">
        <v>109.4</v>
      </c>
      <c r="BA15" s="8">
        <v>6.6400000000000001E-2</v>
      </c>
      <c r="BB15" s="8">
        <v>1.93E-4</v>
      </c>
      <c r="BC15" s="8">
        <v>10.1692</v>
      </c>
      <c r="BD15" s="8">
        <v>4306.4799999999996</v>
      </c>
      <c r="BE15" s="8">
        <v>72.48</v>
      </c>
      <c r="BF15" s="8"/>
      <c r="BG15" s="8"/>
      <c r="BH15" s="8"/>
      <c r="BI15" s="8"/>
      <c r="BJ15" s="8"/>
      <c r="BK15" s="8"/>
      <c r="BL15" s="8"/>
      <c r="BM15" s="8"/>
      <c r="BN15" s="8"/>
      <c r="BO15" s="8"/>
    </row>
    <row r="16" spans="1:67" x14ac:dyDescent="0.55000000000000004">
      <c r="A16" s="6" t="s">
        <v>108</v>
      </c>
      <c r="B16" s="7" t="s">
        <v>109</v>
      </c>
      <c r="C16" s="8" t="s">
        <v>69</v>
      </c>
      <c r="D16" s="8">
        <v>1</v>
      </c>
      <c r="E16" s="8"/>
      <c r="F16" s="6" t="s">
        <v>108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>
        <v>17.03</v>
      </c>
      <c r="U16" s="8">
        <v>25</v>
      </c>
      <c r="V16" s="8">
        <v>150</v>
      </c>
      <c r="W16" s="8">
        <v>750</v>
      </c>
      <c r="X16" s="8" t="s">
        <v>70</v>
      </c>
      <c r="Y16" s="9">
        <v>4347</v>
      </c>
      <c r="Z16" s="9">
        <v>8159</v>
      </c>
      <c r="AA16" s="8">
        <v>2</v>
      </c>
      <c r="AB16" s="8">
        <v>-33.4</v>
      </c>
      <c r="AC16" s="8">
        <v>-77.7</v>
      </c>
      <c r="AD16" s="8"/>
      <c r="AE16" s="8"/>
      <c r="AF16" s="8"/>
      <c r="AG16" s="8"/>
      <c r="AH16" s="8"/>
      <c r="AI16" s="8">
        <v>-65</v>
      </c>
      <c r="AJ16" s="8">
        <v>15</v>
      </c>
      <c r="AK16" s="8">
        <v>28</v>
      </c>
      <c r="AL16" s="8">
        <v>650</v>
      </c>
      <c r="AM16" s="8">
        <v>3</v>
      </c>
      <c r="AN16" s="8">
        <v>2</v>
      </c>
      <c r="AO16" s="8">
        <v>0</v>
      </c>
      <c r="AP16" s="8" t="s">
        <v>110</v>
      </c>
      <c r="AQ16" s="8" t="s">
        <v>110</v>
      </c>
      <c r="AR16" s="8"/>
      <c r="AS16" s="8" t="s">
        <v>93</v>
      </c>
      <c r="AT16" s="8"/>
      <c r="AU16" s="8" t="s">
        <v>73</v>
      </c>
      <c r="AV16" s="8">
        <v>0.63500000000000001</v>
      </c>
      <c r="AW16" s="8">
        <v>1.348E-3</v>
      </c>
      <c r="AX16" s="8">
        <v>1.1719999999999999</v>
      </c>
      <c r="AY16" s="10">
        <v>7.8299999999999995E-4</v>
      </c>
      <c r="AZ16" s="8">
        <v>300.5</v>
      </c>
      <c r="BA16" s="8">
        <v>0.87139999999999995</v>
      </c>
      <c r="BB16" s="8">
        <v>1.681E-3</v>
      </c>
      <c r="BC16" s="8">
        <v>10.1227</v>
      </c>
      <c r="BD16" s="8">
        <v>2021.47</v>
      </c>
      <c r="BE16" s="8">
        <v>39.450000000000003</v>
      </c>
      <c r="BF16" s="8"/>
      <c r="BG16" s="8"/>
      <c r="BH16" s="8"/>
      <c r="BI16" s="8"/>
      <c r="BJ16" s="8"/>
      <c r="BK16" s="8"/>
      <c r="BL16" s="8"/>
      <c r="BM16" s="8"/>
      <c r="BN16" s="8"/>
      <c r="BO16" s="8"/>
    </row>
    <row r="17" spans="1:67" x14ac:dyDescent="0.55000000000000004">
      <c r="A17" s="13" t="s">
        <v>111</v>
      </c>
      <c r="B17" s="7"/>
      <c r="C17" s="8" t="s">
        <v>69</v>
      </c>
      <c r="D17" s="8">
        <v>0.2</v>
      </c>
      <c r="E17" s="8"/>
      <c r="F17" s="6" t="s">
        <v>112</v>
      </c>
      <c r="G17" s="8" t="s">
        <v>113</v>
      </c>
      <c r="H17" s="8"/>
      <c r="I17" s="8"/>
      <c r="J17" s="8"/>
      <c r="K17" s="8">
        <v>0.8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9"/>
      <c r="Z17" s="9"/>
      <c r="AA17" s="8"/>
      <c r="AB17" s="8">
        <v>51</v>
      </c>
      <c r="AC17" s="8"/>
      <c r="AD17" s="8"/>
      <c r="AE17" s="8"/>
      <c r="AF17" s="8"/>
      <c r="AG17" s="8"/>
      <c r="AH17" s="8"/>
      <c r="AI17" s="8">
        <v>11</v>
      </c>
      <c r="AJ17" s="8"/>
      <c r="AK17" s="8"/>
      <c r="AL17" s="8"/>
      <c r="AM17" s="8">
        <v>3</v>
      </c>
      <c r="AN17" s="8">
        <v>0</v>
      </c>
      <c r="AO17" s="8">
        <v>1</v>
      </c>
      <c r="AP17" s="8" t="s">
        <v>110</v>
      </c>
      <c r="AQ17" s="8" t="s">
        <v>110</v>
      </c>
      <c r="AR17" s="8" t="s">
        <v>76</v>
      </c>
      <c r="AS17" s="8" t="s">
        <v>93</v>
      </c>
      <c r="AT17" s="8"/>
      <c r="AU17" s="8" t="s">
        <v>73</v>
      </c>
      <c r="AV17" s="8"/>
      <c r="AW17" s="8"/>
      <c r="AX17" s="8"/>
      <c r="AY17" s="10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</row>
    <row r="18" spans="1:67" x14ac:dyDescent="0.55000000000000004">
      <c r="A18" s="14" t="s">
        <v>112</v>
      </c>
      <c r="B18" s="7"/>
      <c r="C18" s="8" t="s">
        <v>69</v>
      </c>
      <c r="D18" s="8">
        <v>1</v>
      </c>
      <c r="E18" s="8" t="s">
        <v>114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>
        <v>17.03</v>
      </c>
      <c r="U18" s="8">
        <v>25</v>
      </c>
      <c r="V18" s="8">
        <v>150</v>
      </c>
      <c r="W18" s="8">
        <v>750</v>
      </c>
      <c r="X18" s="8" t="s">
        <v>70</v>
      </c>
      <c r="Y18" s="9">
        <v>4347</v>
      </c>
      <c r="Z18" s="9">
        <v>8159</v>
      </c>
      <c r="AA18" s="8">
        <v>2</v>
      </c>
      <c r="AB18" s="8">
        <v>25</v>
      </c>
      <c r="AC18" s="8"/>
      <c r="AD18" s="8"/>
      <c r="AE18" s="8"/>
      <c r="AF18" s="8"/>
      <c r="AG18" s="8"/>
      <c r="AH18" s="8"/>
      <c r="AI18" s="8">
        <v>-65</v>
      </c>
      <c r="AJ18" s="8">
        <v>15</v>
      </c>
      <c r="AK18" s="8">
        <v>28</v>
      </c>
      <c r="AL18" s="8"/>
      <c r="AM18" s="8">
        <v>3</v>
      </c>
      <c r="AN18" s="8">
        <v>2</v>
      </c>
      <c r="AO18" s="8">
        <v>0</v>
      </c>
      <c r="AP18" s="8" t="s">
        <v>110</v>
      </c>
      <c r="AQ18" s="8" t="s">
        <v>110</v>
      </c>
      <c r="AR18" s="8" t="s">
        <v>76</v>
      </c>
      <c r="AS18" s="8" t="s">
        <v>93</v>
      </c>
      <c r="AT18" s="8"/>
      <c r="AU18" s="8" t="s">
        <v>73</v>
      </c>
      <c r="AV18" s="8">
        <v>0.72</v>
      </c>
      <c r="AW18" s="8">
        <v>0</v>
      </c>
      <c r="AX18" s="8">
        <v>1.1719999999999999</v>
      </c>
      <c r="AY18" s="10">
        <v>7.8299999999999995E-4</v>
      </c>
      <c r="AZ18" s="8">
        <v>300.5</v>
      </c>
      <c r="BA18" s="8">
        <v>0.87139999999999995</v>
      </c>
      <c r="BB18" s="8">
        <v>1.681E-3</v>
      </c>
      <c r="BC18" s="15">
        <f>IF(Chemical="Ammonia - 20% aqueous",14.6,13.4+6*Fract_Aq)</f>
        <v>13.4</v>
      </c>
      <c r="BD18" s="8">
        <v>3600</v>
      </c>
      <c r="BE18" s="8">
        <v>43.15</v>
      </c>
      <c r="BF18" s="8"/>
      <c r="BG18" s="8"/>
      <c r="BH18" s="8"/>
      <c r="BI18" s="8"/>
      <c r="BJ18" s="8"/>
      <c r="BK18" s="8"/>
      <c r="BL18" s="8"/>
      <c r="BM18" s="8"/>
      <c r="BN18" s="8"/>
      <c r="BO18" s="8"/>
    </row>
    <row r="19" spans="1:67" x14ac:dyDescent="0.55000000000000004">
      <c r="A19" s="6" t="s">
        <v>115</v>
      </c>
      <c r="B19" s="8" t="s">
        <v>116</v>
      </c>
      <c r="C19" s="8" t="s">
        <v>69</v>
      </c>
      <c r="D19" s="8">
        <v>1</v>
      </c>
      <c r="E19" s="8"/>
      <c r="F19" s="6" t="s">
        <v>115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1">
        <v>130.19</v>
      </c>
      <c r="U19" s="11">
        <v>100</v>
      </c>
      <c r="V19" s="11">
        <v>100</v>
      </c>
      <c r="W19" s="11">
        <v>4000</v>
      </c>
      <c r="X19" s="11" t="s">
        <v>87</v>
      </c>
      <c r="Y19" s="11"/>
      <c r="Z19" s="11"/>
      <c r="AA19" s="11"/>
      <c r="AB19" s="11">
        <v>149.30000000000001</v>
      </c>
      <c r="AC19" s="11">
        <v>-71</v>
      </c>
      <c r="AD19" s="11"/>
      <c r="AE19" s="11"/>
      <c r="AF19" s="11"/>
      <c r="AG19" s="11"/>
      <c r="AH19" s="11"/>
      <c r="AI19" s="11">
        <v>25</v>
      </c>
      <c r="AJ19" s="11">
        <v>1</v>
      </c>
      <c r="AK19" s="11"/>
      <c r="AL19" s="11"/>
      <c r="AM19" s="11">
        <v>2</v>
      </c>
      <c r="AN19" s="11">
        <v>2</v>
      </c>
      <c r="AO19" s="11">
        <v>0</v>
      </c>
      <c r="AP19" s="11"/>
      <c r="AQ19" s="11"/>
      <c r="AR19" s="8"/>
      <c r="AS19" s="8"/>
      <c r="AT19" s="8"/>
      <c r="AU19" s="8" t="s">
        <v>117</v>
      </c>
      <c r="AV19" s="8">
        <v>0.89300000000000002</v>
      </c>
      <c r="AW19" s="8">
        <v>1.0460000000000001E-3</v>
      </c>
      <c r="AX19" s="8">
        <v>0.439</v>
      </c>
      <c r="AY19" s="8">
        <v>9.4169999999999996E-4</v>
      </c>
      <c r="AZ19" s="8">
        <v>92.7</v>
      </c>
      <c r="BA19" s="8">
        <v>0.11861099999999999</v>
      </c>
      <c r="BB19" s="8">
        <v>1.8100000000000001E-4</v>
      </c>
      <c r="BC19" s="8">
        <v>10.5116</v>
      </c>
      <c r="BD19" s="8">
        <v>3932.03</v>
      </c>
      <c r="BE19" s="8">
        <v>49.59</v>
      </c>
      <c r="BF19" s="8"/>
      <c r="BG19" s="8"/>
      <c r="BH19" s="8"/>
      <c r="BI19" s="8"/>
      <c r="BJ19" s="8"/>
      <c r="BK19" s="8"/>
      <c r="BL19" s="8"/>
      <c r="BM19" s="8"/>
      <c r="BN19" s="8"/>
      <c r="BO19" s="8"/>
    </row>
    <row r="20" spans="1:67" x14ac:dyDescent="0.55000000000000004">
      <c r="A20" s="6" t="s">
        <v>118</v>
      </c>
      <c r="B20" s="7" t="s">
        <v>119</v>
      </c>
      <c r="C20" s="8" t="s">
        <v>69</v>
      </c>
      <c r="D20" s="8">
        <v>1</v>
      </c>
      <c r="E20" s="8"/>
      <c r="F20" s="6" t="s">
        <v>118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>
        <v>78.099999999999994</v>
      </c>
      <c r="U20" s="8">
        <v>50</v>
      </c>
      <c r="V20" s="8">
        <v>150</v>
      </c>
      <c r="W20" s="8">
        <v>1000</v>
      </c>
      <c r="X20" s="8" t="s">
        <v>70</v>
      </c>
      <c r="Y20" s="9"/>
      <c r="Z20" s="9"/>
      <c r="AA20" s="8"/>
      <c r="AB20" s="8">
        <v>80.099999999999994</v>
      </c>
      <c r="AC20" s="8">
        <v>5.5</v>
      </c>
      <c r="AD20" s="8"/>
      <c r="AE20" s="8"/>
      <c r="AF20" s="8"/>
      <c r="AG20" s="8"/>
      <c r="AH20" s="8"/>
      <c r="AI20" s="8">
        <v>-11</v>
      </c>
      <c r="AJ20" s="8">
        <v>1.2</v>
      </c>
      <c r="AK20" s="8"/>
      <c r="AL20" s="8"/>
      <c r="AM20" s="8">
        <v>2</v>
      </c>
      <c r="AN20" s="8">
        <v>3</v>
      </c>
      <c r="AO20" s="8">
        <v>0</v>
      </c>
      <c r="AP20" s="8" t="s">
        <v>71</v>
      </c>
      <c r="AQ20" s="8" t="s">
        <v>72</v>
      </c>
      <c r="AR20" s="8"/>
      <c r="AS20" s="8"/>
      <c r="AT20" s="8"/>
      <c r="AU20" s="8" t="s">
        <v>120</v>
      </c>
      <c r="AV20" s="8">
        <v>0.90400000000000003</v>
      </c>
      <c r="AW20" s="8">
        <v>1.2210000000000001E-3</v>
      </c>
      <c r="AX20" s="8">
        <v>0.39</v>
      </c>
      <c r="AY20" s="10">
        <v>9.5799999999999998E-4</v>
      </c>
      <c r="AZ20" s="8">
        <v>106.6</v>
      </c>
      <c r="BA20" s="8">
        <v>0.1285</v>
      </c>
      <c r="BB20" s="8">
        <v>3.2499999999999999E-4</v>
      </c>
      <c r="BC20" s="8">
        <v>9.3813999999999993</v>
      </c>
      <c r="BD20" s="8">
        <v>2853.09</v>
      </c>
      <c r="BE20" s="8">
        <v>49.21</v>
      </c>
      <c r="BF20" s="8"/>
      <c r="BG20" s="8"/>
      <c r="BH20" s="8"/>
      <c r="BI20" s="8"/>
      <c r="BJ20" s="8"/>
      <c r="BK20" s="8"/>
      <c r="BL20" s="8"/>
      <c r="BM20" s="8"/>
      <c r="BN20" s="8"/>
      <c r="BO20" s="8"/>
    </row>
    <row r="21" spans="1:67" x14ac:dyDescent="0.55000000000000004">
      <c r="A21" s="6" t="s">
        <v>121</v>
      </c>
      <c r="B21" s="16" t="s">
        <v>122</v>
      </c>
      <c r="C21" s="8" t="s">
        <v>69</v>
      </c>
      <c r="D21" s="8">
        <v>1</v>
      </c>
      <c r="E21" s="8"/>
      <c r="F21" s="6" t="s">
        <v>121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>
        <v>140.6</v>
      </c>
      <c r="U21" s="8">
        <v>0.3</v>
      </c>
      <c r="V21" s="8">
        <v>5</v>
      </c>
      <c r="W21" s="8">
        <v>20</v>
      </c>
      <c r="X21" s="8" t="s">
        <v>70</v>
      </c>
      <c r="Y21" s="9"/>
      <c r="Z21" s="9"/>
      <c r="AA21" s="8"/>
      <c r="AB21" s="8">
        <v>197.2</v>
      </c>
      <c r="AC21" s="8">
        <v>-0.2</v>
      </c>
      <c r="AD21" s="8"/>
      <c r="AE21" s="8"/>
      <c r="AF21" s="8"/>
      <c r="AG21" s="8"/>
      <c r="AH21" s="8"/>
      <c r="AI21" s="8">
        <v>72</v>
      </c>
      <c r="AJ21" s="8">
        <v>1.2</v>
      </c>
      <c r="AK21" s="8">
        <v>4.9000000000000004</v>
      </c>
      <c r="AL21" s="8"/>
      <c r="AM21" s="8">
        <v>3</v>
      </c>
      <c r="AN21" s="8">
        <v>2</v>
      </c>
      <c r="AO21" s="8">
        <v>2</v>
      </c>
      <c r="AP21" s="8" t="s">
        <v>71</v>
      </c>
      <c r="AQ21" s="8" t="s">
        <v>72</v>
      </c>
      <c r="AR21" s="8"/>
      <c r="AS21" s="8"/>
      <c r="AT21" s="8"/>
      <c r="AU21" s="8"/>
      <c r="AV21" s="8">
        <v>1.234</v>
      </c>
      <c r="AW21" s="8">
        <v>1.09E-3</v>
      </c>
      <c r="AX21" s="8">
        <v>0.23899999999999999</v>
      </c>
      <c r="AY21" s="10">
        <v>7.2000000000000005E-4</v>
      </c>
      <c r="AZ21" s="8">
        <v>89.5</v>
      </c>
      <c r="BA21" s="8">
        <v>5.5E-2</v>
      </c>
      <c r="BB21" s="8">
        <v>1.4999999999999999E-4</v>
      </c>
      <c r="BC21" s="8">
        <v>10.4353</v>
      </c>
      <c r="BD21" s="8">
        <v>4414.26</v>
      </c>
      <c r="BE21" s="8">
        <v>47.37</v>
      </c>
      <c r="BF21" s="8"/>
      <c r="BG21" s="8"/>
      <c r="BH21" s="8"/>
      <c r="BI21" s="8"/>
      <c r="BJ21" s="8"/>
      <c r="BK21" s="8"/>
      <c r="BL21" s="8"/>
      <c r="BM21" s="8"/>
      <c r="BN21" s="8"/>
      <c r="BO21" s="8"/>
    </row>
    <row r="22" spans="1:67" x14ac:dyDescent="0.55000000000000004">
      <c r="A22" s="6" t="s">
        <v>123</v>
      </c>
      <c r="B22" s="16" t="s">
        <v>124</v>
      </c>
      <c r="C22" s="8" t="s">
        <v>69</v>
      </c>
      <c r="D22" s="8">
        <v>1</v>
      </c>
      <c r="E22" s="8"/>
      <c r="F22" s="6" t="s">
        <v>123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>
        <v>135.19999999999999</v>
      </c>
      <c r="U22" s="8"/>
      <c r="V22" s="8">
        <v>0.12</v>
      </c>
      <c r="W22" s="8">
        <v>14.3</v>
      </c>
      <c r="X22" s="8" t="s">
        <v>70</v>
      </c>
      <c r="Y22" s="9"/>
      <c r="Z22" s="9"/>
      <c r="AA22" s="8"/>
      <c r="AB22" s="8">
        <v>180</v>
      </c>
      <c r="AC22" s="8">
        <v>-75</v>
      </c>
      <c r="AD22" s="8"/>
      <c r="AE22" s="8"/>
      <c r="AF22" s="8"/>
      <c r="AG22" s="8"/>
      <c r="AH22" s="8"/>
      <c r="AI22" s="8">
        <v>54</v>
      </c>
      <c r="AJ22" s="8">
        <v>0.9</v>
      </c>
      <c r="AK22" s="8"/>
      <c r="AL22" s="8"/>
      <c r="AM22" s="8">
        <v>3</v>
      </c>
      <c r="AN22" s="8">
        <v>2</v>
      </c>
      <c r="AO22" s="8">
        <v>1</v>
      </c>
      <c r="AP22" s="8" t="s">
        <v>71</v>
      </c>
      <c r="AQ22" s="8" t="s">
        <v>72</v>
      </c>
      <c r="AR22" s="8"/>
      <c r="AS22" s="8"/>
      <c r="AT22" s="8"/>
      <c r="AU22" s="8"/>
      <c r="AV22" s="8">
        <v>0.92200000000000004</v>
      </c>
      <c r="AW22" s="8">
        <v>9.0300000000000005E-4</v>
      </c>
      <c r="AX22" s="8">
        <v>0.38700000000000001</v>
      </c>
      <c r="AY22" s="10">
        <v>1.06E-3</v>
      </c>
      <c r="AZ22" s="8">
        <v>91.2</v>
      </c>
      <c r="BA22" s="8">
        <v>9.1700000000000004E-2</v>
      </c>
      <c r="BB22" s="8">
        <v>6.7500000000000001E-5</v>
      </c>
      <c r="BC22" s="8">
        <v>9.8117000000000001</v>
      </c>
      <c r="BD22" s="8">
        <v>3845.03</v>
      </c>
      <c r="BE22" s="8">
        <v>61.42</v>
      </c>
      <c r="BF22" s="8"/>
      <c r="BG22" s="8"/>
      <c r="BH22" s="8"/>
      <c r="BI22" s="8"/>
      <c r="BJ22" s="8"/>
      <c r="BK22" s="8"/>
      <c r="BL22" s="8"/>
      <c r="BM22" s="8"/>
      <c r="BN22" s="8"/>
      <c r="BO22" s="8"/>
    </row>
    <row r="23" spans="1:67" x14ac:dyDescent="0.55000000000000004">
      <c r="A23" s="6" t="s">
        <v>125</v>
      </c>
      <c r="B23" s="8" t="s">
        <v>126</v>
      </c>
      <c r="C23" s="8" t="s">
        <v>69</v>
      </c>
      <c r="D23" s="8">
        <v>1</v>
      </c>
      <c r="E23" s="8"/>
      <c r="F23" s="6" t="s">
        <v>125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1">
        <v>154.19999999999999</v>
      </c>
      <c r="U23" s="11">
        <v>0.9</v>
      </c>
      <c r="V23" s="11">
        <v>9.6999999999999993</v>
      </c>
      <c r="W23" s="11">
        <v>301</v>
      </c>
      <c r="X23" s="11" t="s">
        <v>127</v>
      </c>
      <c r="Y23" s="11"/>
      <c r="Z23" s="11"/>
      <c r="AA23" s="11"/>
      <c r="AB23" s="11">
        <v>255.3</v>
      </c>
      <c r="AC23" s="11">
        <v>68.900000000000006</v>
      </c>
      <c r="AD23" s="11"/>
      <c r="AE23" s="11"/>
      <c r="AF23" s="11"/>
      <c r="AG23" s="11"/>
      <c r="AH23" s="11"/>
      <c r="AI23" s="11">
        <v>113</v>
      </c>
      <c r="AJ23" s="11">
        <v>0.6</v>
      </c>
      <c r="AK23" s="11"/>
      <c r="AL23" s="11"/>
      <c r="AM23" s="11">
        <v>2</v>
      </c>
      <c r="AN23" s="11">
        <v>0</v>
      </c>
      <c r="AO23" s="11">
        <v>0</v>
      </c>
      <c r="AP23" s="11" t="s">
        <v>71</v>
      </c>
      <c r="AQ23" s="11" t="s">
        <v>72</v>
      </c>
      <c r="AR23" s="8"/>
      <c r="AS23" s="8" t="s">
        <v>93</v>
      </c>
      <c r="AT23" s="8"/>
      <c r="AU23" s="8" t="s">
        <v>117</v>
      </c>
      <c r="AV23" s="8">
        <v>1.0580000000000001</v>
      </c>
      <c r="AW23" s="8">
        <v>8.8999999999999995E-4</v>
      </c>
      <c r="AX23" s="8">
        <v>0.314</v>
      </c>
      <c r="AY23" s="8">
        <v>8.9899999999999995E-4</v>
      </c>
      <c r="AZ23" s="8">
        <v>100</v>
      </c>
      <c r="BA23" s="8">
        <v>7.2499999999999995E-2</v>
      </c>
      <c r="BB23" s="8">
        <v>1.0399999999999999E-4</v>
      </c>
      <c r="BC23" s="8">
        <v>9.8712</v>
      </c>
      <c r="BD23" s="8">
        <v>4443.71</v>
      </c>
      <c r="BE23" s="8">
        <v>78.510000000000005</v>
      </c>
      <c r="BF23" s="8"/>
      <c r="BG23" s="8"/>
      <c r="BH23" s="8"/>
      <c r="BI23" s="8"/>
      <c r="BJ23" s="8"/>
      <c r="BK23" s="8"/>
      <c r="BL23" s="8"/>
      <c r="BM23" s="8"/>
      <c r="BN23" s="8"/>
      <c r="BO23" s="8"/>
    </row>
    <row r="24" spans="1:67" x14ac:dyDescent="0.55000000000000004">
      <c r="A24" s="6" t="s">
        <v>128</v>
      </c>
      <c r="B24" s="7" t="s">
        <v>129</v>
      </c>
      <c r="C24" s="8" t="s">
        <v>69</v>
      </c>
      <c r="D24" s="8">
        <v>1</v>
      </c>
      <c r="E24" s="8"/>
      <c r="F24" s="6" t="s">
        <v>128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>
        <v>114.96</v>
      </c>
      <c r="U24" s="8"/>
      <c r="V24" s="8">
        <v>0.1</v>
      </c>
      <c r="W24" s="8">
        <v>0.5</v>
      </c>
      <c r="X24" s="8" t="s">
        <v>70</v>
      </c>
      <c r="Y24" s="9"/>
      <c r="Z24" s="9"/>
      <c r="AA24" s="17"/>
      <c r="AB24" s="8">
        <v>104.9</v>
      </c>
      <c r="AC24" s="8">
        <v>-41.5</v>
      </c>
      <c r="AD24" s="8"/>
      <c r="AE24" s="8"/>
      <c r="AF24" s="8"/>
      <c r="AG24" s="8"/>
      <c r="AH24" s="8"/>
      <c r="AI24" s="8">
        <v>19</v>
      </c>
      <c r="AJ24" s="8">
        <v>6.5</v>
      </c>
      <c r="AK24" s="8">
        <v>21.9</v>
      </c>
      <c r="AL24" s="8"/>
      <c r="AM24" s="8">
        <v>4</v>
      </c>
      <c r="AN24" s="8">
        <v>3</v>
      </c>
      <c r="AO24" s="8">
        <v>1</v>
      </c>
      <c r="AP24" s="8" t="s">
        <v>71</v>
      </c>
      <c r="AQ24" s="8" t="s">
        <v>72</v>
      </c>
      <c r="AR24" s="8"/>
      <c r="AS24" s="8"/>
      <c r="AT24" s="8"/>
      <c r="AU24" s="8"/>
      <c r="AV24" s="8">
        <v>1.3540000000000001</v>
      </c>
      <c r="AW24" s="8">
        <v>1.74E-3</v>
      </c>
      <c r="AX24" s="8">
        <v>0.28599999999999998</v>
      </c>
      <c r="AY24" s="10">
        <v>2.7500000000000002E-4</v>
      </c>
      <c r="AZ24" s="8">
        <v>85</v>
      </c>
      <c r="BA24" s="8">
        <v>9.6100000000000005E-2</v>
      </c>
      <c r="BB24" s="8">
        <v>2.23E-4</v>
      </c>
      <c r="BC24" s="8">
        <v>9.8432999999999993</v>
      </c>
      <c r="BD24" s="8">
        <v>3185</v>
      </c>
      <c r="BE24" s="8">
        <v>54.71</v>
      </c>
      <c r="BF24" s="8"/>
      <c r="BG24" s="8"/>
      <c r="BH24" s="8"/>
      <c r="BI24" s="8"/>
      <c r="BJ24" s="8"/>
      <c r="BK24" s="8"/>
      <c r="BL24" s="8"/>
      <c r="BM24" s="8"/>
      <c r="BN24" s="8"/>
      <c r="BO24" s="8"/>
    </row>
    <row r="25" spans="1:67" x14ac:dyDescent="0.55000000000000004">
      <c r="A25" s="6" t="s">
        <v>130</v>
      </c>
      <c r="B25" s="7" t="s">
        <v>131</v>
      </c>
      <c r="C25" s="8" t="s">
        <v>69</v>
      </c>
      <c r="D25" s="8">
        <v>1</v>
      </c>
      <c r="E25" s="8"/>
      <c r="F25" s="6" t="s">
        <v>130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>
        <v>159.80000000000001</v>
      </c>
      <c r="U25" s="8">
        <v>0.1</v>
      </c>
      <c r="V25" s="8">
        <v>0.5</v>
      </c>
      <c r="W25" s="8">
        <v>5</v>
      </c>
      <c r="X25" s="8" t="s">
        <v>70</v>
      </c>
      <c r="Y25" s="9"/>
      <c r="Z25" s="9"/>
      <c r="AA25" s="8"/>
      <c r="AB25" s="8">
        <v>58.7</v>
      </c>
      <c r="AC25" s="8">
        <v>-7.3</v>
      </c>
      <c r="AD25" s="8"/>
      <c r="AE25" s="8"/>
      <c r="AF25" s="8"/>
      <c r="AG25" s="8"/>
      <c r="AH25" s="8"/>
      <c r="AI25" s="8"/>
      <c r="AJ25" s="8"/>
      <c r="AK25" s="8"/>
      <c r="AL25" s="8"/>
      <c r="AM25" s="8">
        <v>3</v>
      </c>
      <c r="AN25" s="8">
        <v>0</v>
      </c>
      <c r="AO25" s="8">
        <v>0</v>
      </c>
      <c r="AP25" s="8"/>
      <c r="AQ25" s="8"/>
      <c r="AR25" s="8"/>
      <c r="AS25" s="8" t="s">
        <v>93</v>
      </c>
      <c r="AT25" s="8"/>
      <c r="AU25" s="8" t="s">
        <v>120</v>
      </c>
      <c r="AV25" s="8">
        <v>3.1850000000000001</v>
      </c>
      <c r="AW25" s="8">
        <v>3.7829999999999999E-3</v>
      </c>
      <c r="AX25" s="8">
        <v>0.10299999999999999</v>
      </c>
      <c r="AY25" s="10">
        <v>7.9200000000000001E-5</v>
      </c>
      <c r="AZ25" s="8">
        <v>48.4</v>
      </c>
      <c r="BA25" s="8">
        <v>5.7500000000000002E-2</v>
      </c>
      <c r="BB25" s="8">
        <v>1E-4</v>
      </c>
      <c r="BC25" s="8">
        <v>9.8712</v>
      </c>
      <c r="BD25" s="8">
        <v>2920.34</v>
      </c>
      <c r="BE25" s="8">
        <v>36.08</v>
      </c>
      <c r="BF25" s="8"/>
      <c r="BG25" s="8"/>
      <c r="BH25" s="8"/>
      <c r="BI25" s="8"/>
      <c r="BJ25" s="8"/>
      <c r="BK25" s="8"/>
      <c r="BL25" s="8"/>
      <c r="BM25" s="8"/>
      <c r="BN25" s="8"/>
      <c r="BO25" s="8"/>
    </row>
    <row r="26" spans="1:67" x14ac:dyDescent="0.55000000000000004">
      <c r="A26" s="6" t="s">
        <v>132</v>
      </c>
      <c r="B26" s="7" t="s">
        <v>133</v>
      </c>
      <c r="C26" s="8" t="s">
        <v>69</v>
      </c>
      <c r="D26" s="8">
        <v>1</v>
      </c>
      <c r="E26" s="8"/>
      <c r="F26" s="6" t="s">
        <v>132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>
        <v>54.1</v>
      </c>
      <c r="U26" s="8">
        <v>10</v>
      </c>
      <c r="V26" s="8">
        <v>500</v>
      </c>
      <c r="W26" s="8">
        <v>5000</v>
      </c>
      <c r="X26" s="8" t="s">
        <v>70</v>
      </c>
      <c r="Y26" s="9"/>
      <c r="Z26" s="9"/>
      <c r="AA26" s="8"/>
      <c r="AB26" s="8">
        <v>-4.4000000000000004</v>
      </c>
      <c r="AC26" s="8">
        <v>-108.9</v>
      </c>
      <c r="AD26" s="8"/>
      <c r="AE26" s="8"/>
      <c r="AF26" s="8"/>
      <c r="AG26" s="8"/>
      <c r="AH26" s="8"/>
      <c r="AI26" s="8">
        <v>-76.2</v>
      </c>
      <c r="AJ26" s="8">
        <v>2</v>
      </c>
      <c r="AK26" s="8">
        <v>11.5</v>
      </c>
      <c r="AL26" s="8">
        <v>420</v>
      </c>
      <c r="AM26" s="8">
        <v>2</v>
      </c>
      <c r="AN26" s="8">
        <v>4</v>
      </c>
      <c r="AO26" s="8">
        <v>2</v>
      </c>
      <c r="AP26" s="8" t="s">
        <v>88</v>
      </c>
      <c r="AQ26" s="8" t="s">
        <v>72</v>
      </c>
      <c r="AR26" s="8"/>
      <c r="AS26" s="8"/>
      <c r="AT26" s="8"/>
      <c r="AU26" s="8"/>
      <c r="AV26" s="8">
        <v>0.63900000000000001</v>
      </c>
      <c r="AW26" s="8">
        <v>1.1429999999999999E-3</v>
      </c>
      <c r="AX26" s="8">
        <v>0.53500000000000003</v>
      </c>
      <c r="AY26" s="10">
        <v>1.072E-3</v>
      </c>
      <c r="AZ26" s="8">
        <v>98.2</v>
      </c>
      <c r="BA26" s="8">
        <v>0.25340000000000001</v>
      </c>
      <c r="BB26" s="8">
        <v>4.4499999999999997E-4</v>
      </c>
      <c r="BC26" s="8">
        <v>9.2388999999999992</v>
      </c>
      <c r="BD26" s="8">
        <v>2187.11</v>
      </c>
      <c r="BE26" s="8">
        <v>32</v>
      </c>
      <c r="BF26" s="8"/>
      <c r="BG26" s="8"/>
      <c r="BH26" s="8"/>
      <c r="BI26" s="8"/>
      <c r="BJ26" s="8"/>
      <c r="BK26" s="8"/>
      <c r="BL26" s="8"/>
      <c r="BM26" s="8"/>
      <c r="BN26" s="8"/>
      <c r="BO26" s="8"/>
    </row>
    <row r="27" spans="1:67" x14ac:dyDescent="0.55000000000000004">
      <c r="A27" s="6" t="s">
        <v>134</v>
      </c>
      <c r="B27" s="7" t="s">
        <v>135</v>
      </c>
      <c r="C27" s="8" t="s">
        <v>69</v>
      </c>
      <c r="D27" s="8">
        <v>1</v>
      </c>
      <c r="E27" s="8"/>
      <c r="F27" s="6" t="s">
        <v>134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>
        <v>58.1</v>
      </c>
      <c r="U27" s="11">
        <v>5500</v>
      </c>
      <c r="V27" s="11">
        <v>17000</v>
      </c>
      <c r="W27" s="11">
        <v>53000</v>
      </c>
      <c r="X27" s="8" t="s">
        <v>127</v>
      </c>
      <c r="Y27" s="9"/>
      <c r="Z27" s="9"/>
      <c r="AA27" s="8"/>
      <c r="AB27" s="8">
        <v>-0.6</v>
      </c>
      <c r="AC27" s="8"/>
      <c r="AD27" s="8"/>
      <c r="AE27" s="8"/>
      <c r="AF27" s="8"/>
      <c r="AG27" s="8"/>
      <c r="AH27" s="8"/>
      <c r="AI27" s="8">
        <v>-72</v>
      </c>
      <c r="AJ27" s="8">
        <v>1.6</v>
      </c>
      <c r="AK27" s="8"/>
      <c r="AL27" s="8"/>
      <c r="AM27" s="8">
        <v>1</v>
      </c>
      <c r="AN27" s="8">
        <v>4</v>
      </c>
      <c r="AO27" s="8">
        <v>0</v>
      </c>
      <c r="AP27" s="8" t="s">
        <v>71</v>
      </c>
      <c r="AQ27" s="8" t="s">
        <v>72</v>
      </c>
      <c r="AR27" s="8"/>
      <c r="AS27" s="8"/>
      <c r="AT27" s="8"/>
      <c r="AU27" s="8"/>
      <c r="AV27" s="8">
        <v>0.60199999999999998</v>
      </c>
      <c r="AW27" s="8">
        <v>1.1000000000000001E-3</v>
      </c>
      <c r="AX27" s="8">
        <v>0.56699999999999995</v>
      </c>
      <c r="AY27" s="10">
        <v>1.1800000000000001E-3</v>
      </c>
      <c r="AZ27" s="8">
        <v>93.1</v>
      </c>
      <c r="BA27" s="8">
        <v>0.23799999999999999</v>
      </c>
      <c r="BB27" s="8"/>
      <c r="BC27" s="8">
        <v>10.439</v>
      </c>
      <c r="BD27" s="8">
        <v>2843.5</v>
      </c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</row>
    <row r="28" spans="1:67" x14ac:dyDescent="0.55000000000000004">
      <c r="A28" s="6" t="s">
        <v>136</v>
      </c>
      <c r="B28" s="8" t="s">
        <v>137</v>
      </c>
      <c r="C28" s="8" t="s">
        <v>69</v>
      </c>
      <c r="D28" s="8">
        <v>1</v>
      </c>
      <c r="E28" s="8"/>
      <c r="F28" s="6" t="s">
        <v>136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>
        <v>74.12</v>
      </c>
      <c r="U28" s="11">
        <v>59</v>
      </c>
      <c r="V28" s="11">
        <v>790</v>
      </c>
      <c r="W28" s="11">
        <v>8000</v>
      </c>
      <c r="X28" s="8" t="s">
        <v>127</v>
      </c>
      <c r="Y28" s="9"/>
      <c r="Z28" s="9"/>
      <c r="AA28" s="8"/>
      <c r="AB28" s="8">
        <v>118</v>
      </c>
      <c r="AC28" s="8"/>
      <c r="AD28" s="8"/>
      <c r="AE28" s="8"/>
      <c r="AF28" s="8"/>
      <c r="AG28" s="8"/>
      <c r="AH28" s="8"/>
      <c r="AI28" s="8">
        <v>36</v>
      </c>
      <c r="AJ28" s="8">
        <v>1.7</v>
      </c>
      <c r="AK28" s="8"/>
      <c r="AL28" s="8"/>
      <c r="AM28" s="8">
        <v>2</v>
      </c>
      <c r="AN28" s="8">
        <v>3</v>
      </c>
      <c r="AO28" s="8">
        <v>0</v>
      </c>
      <c r="AP28" s="8" t="s">
        <v>71</v>
      </c>
      <c r="AQ28" s="8" t="s">
        <v>72</v>
      </c>
      <c r="AR28" s="8"/>
      <c r="AS28" s="8"/>
      <c r="AT28" s="8"/>
      <c r="AU28" s="8" t="s">
        <v>73</v>
      </c>
      <c r="AV28" s="8">
        <v>0.82599999999999996</v>
      </c>
      <c r="AW28" s="8">
        <v>7.9000000000000001E-4</v>
      </c>
      <c r="AX28" s="8">
        <v>0.52900000000000003</v>
      </c>
      <c r="AY28" s="10">
        <v>2.1099999999999999E-3</v>
      </c>
      <c r="AZ28" s="8">
        <v>175.7</v>
      </c>
      <c r="BA28" s="8">
        <v>0.223</v>
      </c>
      <c r="BB28" s="8"/>
      <c r="BC28" s="8">
        <v>14.784000000000001</v>
      </c>
      <c r="BD28" s="8">
        <v>5776.3</v>
      </c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</row>
    <row r="29" spans="1:67" x14ac:dyDescent="0.55000000000000004">
      <c r="A29" s="12" t="s">
        <v>138</v>
      </c>
      <c r="B29" s="8" t="s">
        <v>139</v>
      </c>
      <c r="C29" s="8" t="s">
        <v>69</v>
      </c>
      <c r="D29" s="8">
        <v>1</v>
      </c>
      <c r="E29" s="8"/>
      <c r="F29" s="12" t="s">
        <v>138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>
        <v>116.16</v>
      </c>
      <c r="U29" s="8">
        <v>5</v>
      </c>
      <c r="V29" s="8">
        <v>200</v>
      </c>
      <c r="W29" s="8">
        <v>3000</v>
      </c>
      <c r="X29" s="8" t="s">
        <v>70</v>
      </c>
      <c r="Y29" s="9"/>
      <c r="Z29" s="9"/>
      <c r="AA29" s="8"/>
      <c r="AB29" s="8">
        <v>126</v>
      </c>
      <c r="AC29" s="8">
        <v>-77.900000000000006</v>
      </c>
      <c r="AD29" s="8"/>
      <c r="AE29" s="8"/>
      <c r="AF29" s="8"/>
      <c r="AG29" s="8"/>
      <c r="AH29" s="8"/>
      <c r="AI29" s="8">
        <v>22</v>
      </c>
      <c r="AJ29" s="8">
        <v>1.4</v>
      </c>
      <c r="AK29" s="8"/>
      <c r="AL29" s="8"/>
      <c r="AM29" s="8">
        <v>2</v>
      </c>
      <c r="AN29" s="8">
        <v>3</v>
      </c>
      <c r="AO29" s="8">
        <v>0</v>
      </c>
      <c r="AP29" s="8"/>
      <c r="AQ29" s="8"/>
      <c r="AR29" s="8"/>
      <c r="AS29" s="8"/>
      <c r="AT29" s="8"/>
      <c r="AU29" s="8" t="s">
        <v>117</v>
      </c>
      <c r="AV29" s="8">
        <v>0.9</v>
      </c>
      <c r="AW29" s="8">
        <v>1.1299999999999999E-3</v>
      </c>
      <c r="AX29" s="8">
        <v>0.45300000000000001</v>
      </c>
      <c r="AY29" s="10">
        <v>6.0820000000000004E-4</v>
      </c>
      <c r="AZ29" s="8">
        <v>94</v>
      </c>
      <c r="BA29" s="8">
        <v>0.15190899999999999</v>
      </c>
      <c r="BB29" s="18">
        <v>7.7299999999999995E-5</v>
      </c>
      <c r="BC29" s="8">
        <v>10.778600000000001</v>
      </c>
      <c r="BD29" s="8">
        <v>3909.65</v>
      </c>
      <c r="BE29" s="8">
        <v>38.51</v>
      </c>
      <c r="BF29" s="8"/>
      <c r="BG29" s="8"/>
      <c r="BH29" s="8"/>
      <c r="BI29" s="8"/>
      <c r="BJ29" s="8"/>
      <c r="BK29" s="8"/>
      <c r="BL29" s="8"/>
      <c r="BM29" s="8"/>
      <c r="BN29" s="8"/>
      <c r="BO29" s="8"/>
    </row>
    <row r="30" spans="1:67" x14ac:dyDescent="0.55000000000000004">
      <c r="A30" s="6" t="s">
        <v>140</v>
      </c>
      <c r="B30" s="8" t="s">
        <v>141</v>
      </c>
      <c r="C30" s="8" t="s">
        <v>69</v>
      </c>
      <c r="D30" s="8">
        <v>1</v>
      </c>
      <c r="E30" s="8"/>
      <c r="F30" s="6" t="s">
        <v>140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1">
        <v>116.16</v>
      </c>
      <c r="U30" s="11">
        <v>600</v>
      </c>
      <c r="V30" s="11">
        <v>1700</v>
      </c>
      <c r="W30" s="11">
        <v>10000</v>
      </c>
      <c r="X30" s="8" t="s">
        <v>127</v>
      </c>
      <c r="Y30" s="11"/>
      <c r="Z30" s="11"/>
      <c r="AA30" s="11"/>
      <c r="AB30" s="11">
        <v>112</v>
      </c>
      <c r="AC30" s="11">
        <v>-9.9</v>
      </c>
      <c r="AD30" s="11"/>
      <c r="AE30" s="11"/>
      <c r="AF30" s="11"/>
      <c r="AG30" s="11"/>
      <c r="AH30" s="11"/>
      <c r="AI30" s="11">
        <v>16</v>
      </c>
      <c r="AJ30" s="11">
        <v>1.7</v>
      </c>
      <c r="AK30" s="11"/>
      <c r="AL30" s="11"/>
      <c r="AM30" s="11">
        <v>2</v>
      </c>
      <c r="AN30" s="11">
        <v>3</v>
      </c>
      <c r="AO30" s="11">
        <v>0</v>
      </c>
      <c r="AP30" s="11"/>
      <c r="AQ30" s="11"/>
      <c r="AR30" s="8"/>
      <c r="AS30" s="8"/>
      <c r="AT30" s="8"/>
      <c r="AU30" s="8"/>
      <c r="AV30" s="8">
        <v>0.89100000000000001</v>
      </c>
      <c r="AW30" s="8">
        <v>1.189E-3</v>
      </c>
      <c r="AX30" s="8">
        <v>0.43099999999999999</v>
      </c>
      <c r="AY30" s="8">
        <v>9.1989999999999997E-4</v>
      </c>
      <c r="AZ30" s="8">
        <v>89.2</v>
      </c>
      <c r="BA30" s="8">
        <v>0.122712</v>
      </c>
      <c r="BB30" s="8">
        <v>2.14E-4</v>
      </c>
      <c r="BC30" s="8">
        <v>9.7509999999999994</v>
      </c>
      <c r="BD30" s="8">
        <v>3209.31</v>
      </c>
      <c r="BE30" s="8">
        <v>56.22</v>
      </c>
      <c r="BF30" s="8"/>
      <c r="BG30" s="8"/>
      <c r="BH30" s="8"/>
      <c r="BI30" s="8"/>
      <c r="BJ30" s="8"/>
      <c r="BK30" s="8"/>
      <c r="BL30" s="8"/>
      <c r="BM30" s="8"/>
      <c r="BN30" s="8"/>
      <c r="BO30" s="8"/>
    </row>
    <row r="31" spans="1:67" x14ac:dyDescent="0.55000000000000004">
      <c r="A31" s="6" t="s">
        <v>142</v>
      </c>
      <c r="B31" s="8" t="s">
        <v>143</v>
      </c>
      <c r="C31" s="8" t="s">
        <v>69</v>
      </c>
      <c r="D31" s="8">
        <v>1</v>
      </c>
      <c r="E31" s="8"/>
      <c r="F31" s="6" t="s">
        <v>142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1">
        <v>116.16</v>
      </c>
      <c r="U31" s="11">
        <v>600</v>
      </c>
      <c r="V31" s="11">
        <v>1700</v>
      </c>
      <c r="W31" s="11">
        <v>10000</v>
      </c>
      <c r="X31" s="8" t="s">
        <v>127</v>
      </c>
      <c r="Y31" s="11"/>
      <c r="Z31" s="11"/>
      <c r="AA31" s="11"/>
      <c r="AB31" s="11">
        <v>96</v>
      </c>
      <c r="AC31" s="11">
        <v>-58.2</v>
      </c>
      <c r="AD31" s="11"/>
      <c r="AE31" s="11"/>
      <c r="AF31" s="11"/>
      <c r="AG31" s="11"/>
      <c r="AH31" s="11"/>
      <c r="AI31" s="11">
        <v>14.1</v>
      </c>
      <c r="AJ31" s="11">
        <v>1.3</v>
      </c>
      <c r="AK31" s="11"/>
      <c r="AL31" s="11"/>
      <c r="AM31" s="11">
        <v>2</v>
      </c>
      <c r="AN31" s="11">
        <v>3</v>
      </c>
      <c r="AO31" s="11">
        <v>0</v>
      </c>
      <c r="AP31" s="11"/>
      <c r="AQ31" s="11"/>
      <c r="AR31" s="8"/>
      <c r="AS31" s="8"/>
      <c r="AT31" s="8"/>
      <c r="AU31" s="8"/>
      <c r="AV31" s="8">
        <v>0.88900000000000001</v>
      </c>
      <c r="AW31" s="8">
        <v>1.1119999999999999E-3</v>
      </c>
      <c r="AX31" s="8">
        <v>0.42599999999999999</v>
      </c>
      <c r="AY31" s="8">
        <v>1.2269E-3</v>
      </c>
      <c r="AZ31" s="8">
        <v>80.5</v>
      </c>
      <c r="BA31" s="8">
        <v>9.4167000000000001E-2</v>
      </c>
      <c r="BB31" s="8">
        <v>2.8600000000000001E-4</v>
      </c>
      <c r="BC31" s="8">
        <v>9.9819999999999993</v>
      </c>
      <c r="BD31" s="8">
        <v>3242.13</v>
      </c>
      <c r="BE31" s="8">
        <v>44.47</v>
      </c>
      <c r="BF31" s="8"/>
      <c r="BG31" s="8"/>
      <c r="BH31" s="8"/>
      <c r="BI31" s="8"/>
      <c r="BJ31" s="8"/>
      <c r="BK31" s="8"/>
      <c r="BL31" s="8"/>
      <c r="BM31" s="8"/>
      <c r="BN31" s="8"/>
      <c r="BO31" s="8"/>
    </row>
    <row r="32" spans="1:67" x14ac:dyDescent="0.55000000000000004">
      <c r="A32" s="6" t="s">
        <v>144</v>
      </c>
      <c r="B32" s="8" t="s">
        <v>145</v>
      </c>
      <c r="C32" s="8" t="s">
        <v>69</v>
      </c>
      <c r="D32" s="8">
        <v>1</v>
      </c>
      <c r="E32" s="8"/>
      <c r="F32" s="6" t="s">
        <v>144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>
        <v>128.16999999999999</v>
      </c>
      <c r="U32" s="8">
        <v>0.05</v>
      </c>
      <c r="V32" s="8">
        <v>25</v>
      </c>
      <c r="W32" s="8">
        <v>250</v>
      </c>
      <c r="X32" s="8" t="s">
        <v>70</v>
      </c>
      <c r="Y32" s="9"/>
      <c r="Z32" s="9"/>
      <c r="AA32" s="8"/>
      <c r="AB32" s="8">
        <v>146.6</v>
      </c>
      <c r="AC32" s="8">
        <v>-64.599999999999994</v>
      </c>
      <c r="AD32" s="8"/>
      <c r="AE32" s="8"/>
      <c r="AF32" s="8"/>
      <c r="AG32" s="8"/>
      <c r="AH32" s="8"/>
      <c r="AI32" s="8">
        <v>36</v>
      </c>
      <c r="AJ32" s="8">
        <v>1.3</v>
      </c>
      <c r="AK32" s="8"/>
      <c r="AL32" s="8"/>
      <c r="AM32" s="8">
        <v>2</v>
      </c>
      <c r="AN32" s="8">
        <v>2</v>
      </c>
      <c r="AO32" s="8">
        <v>2</v>
      </c>
      <c r="AP32" s="8" t="s">
        <v>71</v>
      </c>
      <c r="AQ32" s="8" t="s">
        <v>72</v>
      </c>
      <c r="AR32" s="8" t="s">
        <v>84</v>
      </c>
      <c r="AS32" s="8"/>
      <c r="AT32" s="8"/>
      <c r="AU32" s="8" t="s">
        <v>117</v>
      </c>
      <c r="AV32" s="8">
        <v>0.9145778</v>
      </c>
      <c r="AW32" s="8">
        <v>8.8748000000000104E-4</v>
      </c>
      <c r="AX32" s="8">
        <v>0.40954906666666668</v>
      </c>
      <c r="AY32" s="10">
        <v>8.5559333333333357E-4</v>
      </c>
      <c r="AZ32" s="8">
        <v>90.589289333333326</v>
      </c>
      <c r="BA32" s="8">
        <v>0.13008893333333332</v>
      </c>
      <c r="BB32" s="8">
        <v>0</v>
      </c>
      <c r="BC32" s="8">
        <v>12.62637377938513</v>
      </c>
      <c r="BD32" s="8">
        <v>5314.1999636091068</v>
      </c>
      <c r="BE32" s="8">
        <v>0</v>
      </c>
      <c r="BF32" s="8"/>
      <c r="BG32" s="8"/>
      <c r="BH32" s="8"/>
      <c r="BI32" s="8"/>
      <c r="BJ32" s="8"/>
      <c r="BK32" s="8"/>
      <c r="BL32" s="8"/>
      <c r="BM32" s="8"/>
      <c r="BN32" s="8"/>
      <c r="BO32" s="8"/>
    </row>
    <row r="33" spans="1:67" x14ac:dyDescent="0.55000000000000004">
      <c r="A33" s="6" t="s">
        <v>146</v>
      </c>
      <c r="B33" s="8" t="s">
        <v>147</v>
      </c>
      <c r="C33" s="8" t="s">
        <v>69</v>
      </c>
      <c r="D33" s="8">
        <v>1</v>
      </c>
      <c r="E33" s="8"/>
      <c r="F33" s="6" t="s">
        <v>146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1">
        <v>90.12</v>
      </c>
      <c r="U33" s="11"/>
      <c r="V33" s="11">
        <v>0.74</v>
      </c>
      <c r="W33" s="11">
        <v>22</v>
      </c>
      <c r="X33" s="11" t="s">
        <v>127</v>
      </c>
      <c r="Y33" s="11"/>
      <c r="Z33" s="11"/>
      <c r="AA33" s="11"/>
      <c r="AB33" s="11">
        <v>115</v>
      </c>
      <c r="AC33" s="11">
        <v>4.3</v>
      </c>
      <c r="AD33" s="11"/>
      <c r="AE33" s="11"/>
      <c r="AF33" s="11"/>
      <c r="AG33" s="11"/>
      <c r="AH33" s="11"/>
      <c r="AI33" s="11">
        <v>26.666</v>
      </c>
      <c r="AJ33" s="11"/>
      <c r="AK33" s="11"/>
      <c r="AL33" s="11"/>
      <c r="AM33" s="11">
        <v>2</v>
      </c>
      <c r="AN33" s="11">
        <v>2</v>
      </c>
      <c r="AO33" s="11">
        <v>3</v>
      </c>
      <c r="AP33" s="11"/>
      <c r="AQ33" s="11"/>
      <c r="AR33" s="8"/>
      <c r="AS33" s="8"/>
      <c r="AT33" s="8"/>
      <c r="AU33" s="8"/>
      <c r="AV33" s="8">
        <v>0.91200000000000003</v>
      </c>
      <c r="AW33" s="8">
        <v>1.119E-3</v>
      </c>
      <c r="AX33" s="8">
        <v>0.54</v>
      </c>
      <c r="AY33" s="8">
        <v>1.4212000000000001E-3</v>
      </c>
      <c r="AZ33" s="8">
        <v>138.19999999999999</v>
      </c>
      <c r="BA33" s="8">
        <v>0.20675499999999999</v>
      </c>
      <c r="BB33" s="8">
        <v>2.34E-4</v>
      </c>
      <c r="BC33" s="8">
        <v>12.1381</v>
      </c>
      <c r="BD33" s="8">
        <v>4130.5</v>
      </c>
      <c r="BE33" s="8">
        <v>48.86</v>
      </c>
      <c r="BF33" s="8"/>
      <c r="BG33" s="8"/>
      <c r="BH33" s="8"/>
      <c r="BI33" s="8"/>
      <c r="BJ33" s="8"/>
      <c r="BK33" s="8"/>
      <c r="BL33" s="8"/>
      <c r="BM33" s="8"/>
      <c r="BN33" s="8"/>
      <c r="BO33" s="8"/>
    </row>
    <row r="34" spans="1:67" x14ac:dyDescent="0.55000000000000004">
      <c r="A34" s="12" t="s">
        <v>148</v>
      </c>
      <c r="B34" s="8" t="s">
        <v>149</v>
      </c>
      <c r="C34" s="8" t="s">
        <v>69</v>
      </c>
      <c r="D34" s="8">
        <v>1</v>
      </c>
      <c r="E34" s="8"/>
      <c r="F34" s="12" t="s">
        <v>148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>
        <v>99.13</v>
      </c>
      <c r="U34" s="8">
        <v>0.01</v>
      </c>
      <c r="V34" s="8">
        <v>0.05</v>
      </c>
      <c r="W34" s="8">
        <v>1</v>
      </c>
      <c r="X34" s="8" t="s">
        <v>70</v>
      </c>
      <c r="Y34" s="9"/>
      <c r="Z34" s="9"/>
      <c r="AA34" s="8"/>
      <c r="AB34" s="8">
        <v>115.3</v>
      </c>
      <c r="AC34" s="8"/>
      <c r="AD34" s="8"/>
      <c r="AE34" s="8"/>
      <c r="AF34" s="8"/>
      <c r="AG34" s="8"/>
      <c r="AH34" s="8"/>
      <c r="AI34" s="8">
        <v>17</v>
      </c>
      <c r="AJ34" s="8"/>
      <c r="AK34" s="8"/>
      <c r="AL34" s="8"/>
      <c r="AM34" s="8">
        <v>3</v>
      </c>
      <c r="AN34" s="8">
        <v>3</v>
      </c>
      <c r="AO34" s="8">
        <v>2</v>
      </c>
      <c r="AP34" s="8"/>
      <c r="AQ34" s="8"/>
      <c r="AR34" s="8"/>
      <c r="AS34" s="8"/>
      <c r="AT34" s="8"/>
      <c r="AU34" s="8"/>
      <c r="AV34" s="8">
        <v>0.90900000000000003</v>
      </c>
      <c r="AW34" s="8">
        <v>1.088E-3</v>
      </c>
      <c r="AX34" s="8">
        <v>0.36299999999999999</v>
      </c>
      <c r="AY34" s="10">
        <v>1.0457999999999999E-3</v>
      </c>
      <c r="AZ34" s="8">
        <v>100.7</v>
      </c>
      <c r="BA34" s="8">
        <v>0.11666700000000001</v>
      </c>
      <c r="BB34" s="8">
        <v>2.0799999999999999E-4</v>
      </c>
      <c r="BC34" s="8">
        <v>9.9336000000000002</v>
      </c>
      <c r="BD34" s="8">
        <v>3365.02</v>
      </c>
      <c r="BE34" s="8">
        <v>50.88</v>
      </c>
      <c r="BF34" s="8"/>
      <c r="BG34" s="8"/>
      <c r="BH34" s="8"/>
      <c r="BI34" s="8"/>
      <c r="BJ34" s="8"/>
      <c r="BK34" s="8"/>
      <c r="BL34" s="8"/>
      <c r="BM34" s="8"/>
      <c r="BN34" s="8"/>
      <c r="BO34" s="8"/>
    </row>
    <row r="35" spans="1:67" x14ac:dyDescent="0.55000000000000004">
      <c r="A35" s="6" t="s">
        <v>150</v>
      </c>
      <c r="B35" s="8" t="s">
        <v>151</v>
      </c>
      <c r="C35" s="8" t="s">
        <v>69</v>
      </c>
      <c r="D35" s="8">
        <v>1</v>
      </c>
      <c r="E35" s="8"/>
      <c r="F35" s="6" t="s">
        <v>150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1">
        <v>142.19999999999999</v>
      </c>
      <c r="U35" s="11">
        <v>0.17</v>
      </c>
      <c r="V35" s="11">
        <v>1.7</v>
      </c>
      <c r="W35" s="11">
        <v>224</v>
      </c>
      <c r="X35" s="11" t="s">
        <v>127</v>
      </c>
      <c r="Y35" s="11"/>
      <c r="Z35" s="11"/>
      <c r="AA35" s="11"/>
      <c r="AB35" s="11">
        <v>163</v>
      </c>
      <c r="AC35" s="11">
        <v>-75.400000000000006</v>
      </c>
      <c r="AD35" s="11"/>
      <c r="AE35" s="11"/>
      <c r="AF35" s="11"/>
      <c r="AG35" s="11"/>
      <c r="AH35" s="11"/>
      <c r="AI35" s="11">
        <v>48.85</v>
      </c>
      <c r="AJ35" s="11">
        <v>2</v>
      </c>
      <c r="AK35" s="11"/>
      <c r="AL35" s="11"/>
      <c r="AM35" s="11">
        <v>3</v>
      </c>
      <c r="AN35" s="11">
        <v>2</v>
      </c>
      <c r="AO35" s="11">
        <v>0</v>
      </c>
      <c r="AP35" s="11"/>
      <c r="AQ35" s="11"/>
      <c r="AR35" s="8"/>
      <c r="AS35" s="8"/>
      <c r="AT35" s="8"/>
      <c r="AU35" s="8"/>
      <c r="AV35" s="8">
        <v>0.91300000000000003</v>
      </c>
      <c r="AW35" s="8">
        <v>1.008E-3</v>
      </c>
      <c r="AX35" s="8">
        <v>0.45800000000000002</v>
      </c>
      <c r="AY35" s="8">
        <v>9.5200000000000005E-4</v>
      </c>
      <c r="AZ35" s="8">
        <v>86.2</v>
      </c>
      <c r="BA35" s="8">
        <v>9.3359999999999999E-2</v>
      </c>
      <c r="BB35" s="8">
        <v>1.63E-4</v>
      </c>
      <c r="BC35" s="8">
        <v>10.289899999999999</v>
      </c>
      <c r="BD35" s="8">
        <v>3929.22</v>
      </c>
      <c r="BE35" s="8">
        <v>54.88</v>
      </c>
      <c r="BF35" s="8"/>
      <c r="BG35" s="8"/>
      <c r="BH35" s="8"/>
      <c r="BI35" s="8"/>
      <c r="BJ35" s="8"/>
      <c r="BK35" s="8"/>
      <c r="BL35" s="8"/>
      <c r="BM35" s="8"/>
      <c r="BN35" s="8"/>
      <c r="BO35" s="8"/>
    </row>
    <row r="36" spans="1:67" x14ac:dyDescent="0.55000000000000004">
      <c r="A36" s="6" t="s">
        <v>152</v>
      </c>
      <c r="B36" s="8" t="s">
        <v>153</v>
      </c>
      <c r="C36" s="8" t="s">
        <v>69</v>
      </c>
      <c r="D36" s="8">
        <v>1</v>
      </c>
      <c r="E36" s="8"/>
      <c r="F36" s="6" t="s">
        <v>154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>
        <v>56.1</v>
      </c>
      <c r="U36" s="11">
        <v>530</v>
      </c>
      <c r="V36" s="11">
        <v>530</v>
      </c>
      <c r="W36" s="11">
        <v>6100</v>
      </c>
      <c r="X36" s="8" t="s">
        <v>127</v>
      </c>
      <c r="Y36" s="9"/>
      <c r="Z36" s="9"/>
      <c r="AA36" s="8"/>
      <c r="AB36" s="8">
        <v>-6.3</v>
      </c>
      <c r="AC36" s="8">
        <v>-185</v>
      </c>
      <c r="AD36" s="8"/>
      <c r="AE36" s="8"/>
      <c r="AF36" s="8"/>
      <c r="AG36" s="8"/>
      <c r="AH36" s="8"/>
      <c r="AI36" s="8">
        <v>-80</v>
      </c>
      <c r="AJ36" s="8">
        <v>1.6</v>
      </c>
      <c r="AK36" s="8">
        <v>9.3000000000000007</v>
      </c>
      <c r="AL36" s="8">
        <v>384</v>
      </c>
      <c r="AM36" s="8">
        <v>1</v>
      </c>
      <c r="AN36" s="8">
        <v>4</v>
      </c>
      <c r="AO36" s="8">
        <v>0</v>
      </c>
      <c r="AP36" s="8"/>
      <c r="AQ36" s="8"/>
      <c r="AR36" s="8"/>
      <c r="AS36" s="8"/>
      <c r="AT36" s="8"/>
      <c r="AU36" s="8"/>
      <c r="AV36" s="8">
        <v>0.61499999999999999</v>
      </c>
      <c r="AW36" s="8">
        <v>1.1999999999999999E-3</v>
      </c>
      <c r="AX36" s="8">
        <v>0.53200000000000003</v>
      </c>
      <c r="AY36" s="10">
        <v>1.06E-3</v>
      </c>
      <c r="AZ36" s="8">
        <v>92.9</v>
      </c>
      <c r="BA36" s="8">
        <v>0.246</v>
      </c>
      <c r="BB36" s="8">
        <v>5.5999999999999995E-4</v>
      </c>
      <c r="BC36" s="8">
        <v>8.8961000000000006</v>
      </c>
      <c r="BD36" s="8">
        <v>2023.84</v>
      </c>
      <c r="BE36" s="8">
        <v>39.19</v>
      </c>
      <c r="BF36" s="8"/>
      <c r="BG36" s="8"/>
      <c r="BH36" s="8"/>
      <c r="BI36" s="8"/>
      <c r="BJ36" s="8"/>
      <c r="BK36" s="8"/>
      <c r="BL36" s="8"/>
      <c r="BM36" s="8"/>
      <c r="BN36" s="8"/>
      <c r="BO36" s="8"/>
    </row>
    <row r="37" spans="1:67" x14ac:dyDescent="0.55000000000000004">
      <c r="A37" s="6" t="s">
        <v>155</v>
      </c>
      <c r="B37" s="8" t="s">
        <v>156</v>
      </c>
      <c r="C37" s="8" t="s">
        <v>69</v>
      </c>
      <c r="D37" s="8">
        <v>1</v>
      </c>
      <c r="E37" s="8"/>
      <c r="F37" s="6" t="s">
        <v>155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1">
        <v>72.099999999999994</v>
      </c>
      <c r="U37" s="11">
        <v>72</v>
      </c>
      <c r="V37" s="11">
        <v>140</v>
      </c>
      <c r="W37" s="11">
        <v>330</v>
      </c>
      <c r="X37" s="11" t="s">
        <v>81</v>
      </c>
      <c r="Y37" s="11"/>
      <c r="Z37" s="11"/>
      <c r="AA37" s="11"/>
      <c r="AB37" s="11">
        <v>63.4</v>
      </c>
      <c r="AC37" s="11">
        <v>-129</v>
      </c>
      <c r="AD37" s="11"/>
      <c r="AE37" s="11"/>
      <c r="AF37" s="11"/>
      <c r="AG37" s="11"/>
      <c r="AH37" s="11"/>
      <c r="AI37" s="11">
        <v>-22</v>
      </c>
      <c r="AJ37" s="11">
        <v>1.5</v>
      </c>
      <c r="AK37" s="11">
        <v>18.3</v>
      </c>
      <c r="AL37" s="11">
        <v>439</v>
      </c>
      <c r="AM37" s="11">
        <v>2</v>
      </c>
      <c r="AN37" s="11">
        <v>3</v>
      </c>
      <c r="AO37" s="11">
        <v>1</v>
      </c>
      <c r="AP37" s="11"/>
      <c r="AQ37" s="11"/>
      <c r="AR37" s="8"/>
      <c r="AS37" s="8"/>
      <c r="AT37" s="8"/>
      <c r="AU37" s="8"/>
      <c r="AV37" s="8">
        <v>0.84599999999999997</v>
      </c>
      <c r="AW37" s="8">
        <v>1.1800000000000001E-3</v>
      </c>
      <c r="AX37" s="8">
        <v>0.48099999999999998</v>
      </c>
      <c r="AY37" s="8">
        <v>7.85E-4</v>
      </c>
      <c r="AZ37" s="8">
        <v>112.2</v>
      </c>
      <c r="BA37" s="8">
        <v>0.193</v>
      </c>
      <c r="BB37" s="8">
        <v>2.0000000000000001E-4</v>
      </c>
      <c r="BC37" s="8">
        <v>9.4931000000000001</v>
      </c>
      <c r="BD37" s="8">
        <v>2738.88</v>
      </c>
      <c r="BE37" s="8">
        <v>48.07</v>
      </c>
      <c r="BF37" s="8"/>
      <c r="BG37" s="8"/>
      <c r="BH37" s="8"/>
      <c r="BI37" s="8"/>
      <c r="BJ37" s="8"/>
      <c r="BK37" s="8"/>
      <c r="BL37" s="8"/>
      <c r="BM37" s="8"/>
      <c r="BN37" s="8"/>
      <c r="BO37" s="8"/>
    </row>
    <row r="38" spans="1:67" x14ac:dyDescent="0.55000000000000004">
      <c r="A38" s="6" t="s">
        <v>157</v>
      </c>
      <c r="B38" s="8" t="s">
        <v>158</v>
      </c>
      <c r="C38" s="8" t="s">
        <v>69</v>
      </c>
      <c r="D38" s="8">
        <v>1</v>
      </c>
      <c r="E38" s="8"/>
      <c r="F38" s="6" t="s">
        <v>157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>
        <v>44.01</v>
      </c>
      <c r="U38" s="8"/>
      <c r="V38" s="8"/>
      <c r="W38" s="8"/>
      <c r="X38" s="8"/>
      <c r="Y38" s="9"/>
      <c r="Z38" s="9"/>
      <c r="AA38" s="8"/>
      <c r="AB38" s="8">
        <v>-87.8</v>
      </c>
      <c r="AC38" s="8">
        <v>-56.6</v>
      </c>
      <c r="AD38" s="8"/>
      <c r="AE38" s="8"/>
      <c r="AF38" s="8"/>
      <c r="AG38" s="8"/>
      <c r="AH38" s="8"/>
      <c r="AI38" s="8"/>
      <c r="AJ38" s="8"/>
      <c r="AK38" s="8"/>
      <c r="AL38" s="8"/>
      <c r="AM38" s="8">
        <v>0</v>
      </c>
      <c r="AN38" s="8">
        <v>0</v>
      </c>
      <c r="AO38" s="8">
        <v>0</v>
      </c>
      <c r="AP38" s="8"/>
      <c r="AQ38" s="8"/>
      <c r="AR38" s="8"/>
      <c r="AS38" s="8"/>
      <c r="AT38" s="8"/>
      <c r="AU38" s="8"/>
      <c r="AV38" s="8">
        <v>0.97399999999999998</v>
      </c>
      <c r="AW38" s="8">
        <v>4.1250000000000002E-3</v>
      </c>
      <c r="AX38" s="8">
        <v>0.47299999999999998</v>
      </c>
      <c r="AY38" s="10">
        <v>0</v>
      </c>
      <c r="AZ38" s="8">
        <v>60.1</v>
      </c>
      <c r="BA38" s="8">
        <v>0.39500000000000002</v>
      </c>
      <c r="BB38" s="8">
        <v>1.25E-4</v>
      </c>
      <c r="BC38" s="8">
        <v>9.8097999999999992</v>
      </c>
      <c r="BD38" s="8">
        <v>1590.96</v>
      </c>
      <c r="BE38" s="8">
        <v>21.73</v>
      </c>
      <c r="BF38" s="8"/>
      <c r="BG38" s="8"/>
      <c r="BH38" s="8"/>
      <c r="BI38" s="8"/>
      <c r="BJ38" s="8"/>
      <c r="BK38" s="8"/>
      <c r="BL38" s="8"/>
      <c r="BM38" s="8"/>
      <c r="BN38" s="8"/>
      <c r="BO38" s="8"/>
    </row>
    <row r="39" spans="1:67" x14ac:dyDescent="0.55000000000000004">
      <c r="A39" s="12" t="s">
        <v>159</v>
      </c>
      <c r="B39" s="8" t="s">
        <v>160</v>
      </c>
      <c r="C39" s="8" t="s">
        <v>69</v>
      </c>
      <c r="D39" s="8">
        <v>1</v>
      </c>
      <c r="E39" s="8"/>
      <c r="F39" s="12" t="s">
        <v>159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>
        <v>76.14</v>
      </c>
      <c r="U39" s="8">
        <v>1</v>
      </c>
      <c r="V39" s="8">
        <v>50</v>
      </c>
      <c r="W39" s="8">
        <v>500</v>
      </c>
      <c r="X39" s="8" t="s">
        <v>70</v>
      </c>
      <c r="Y39" s="9"/>
      <c r="Z39" s="9"/>
      <c r="AA39" s="8"/>
      <c r="AB39" s="8">
        <v>46.2</v>
      </c>
      <c r="AC39" s="8">
        <v>-112</v>
      </c>
      <c r="AD39" s="8"/>
      <c r="AE39" s="8"/>
      <c r="AF39" s="8"/>
      <c r="AG39" s="8"/>
      <c r="AH39" s="8"/>
      <c r="AI39" s="8">
        <v>-30</v>
      </c>
      <c r="AJ39" s="8">
        <v>1.3</v>
      </c>
      <c r="AK39" s="8"/>
      <c r="AL39" s="8"/>
      <c r="AM39" s="8">
        <v>2</v>
      </c>
      <c r="AN39" s="8">
        <v>3</v>
      </c>
      <c r="AO39" s="8">
        <v>0</v>
      </c>
      <c r="AP39" s="8" t="s">
        <v>88</v>
      </c>
      <c r="AQ39" s="8" t="s">
        <v>72</v>
      </c>
      <c r="AR39" s="8"/>
      <c r="AS39" s="8"/>
      <c r="AT39" s="8"/>
      <c r="AU39" s="8" t="s">
        <v>120</v>
      </c>
      <c r="AV39" s="8">
        <v>1.2909999999999999</v>
      </c>
      <c r="AW39" s="8">
        <v>1.686E-3</v>
      </c>
      <c r="AX39" s="8">
        <v>0.253</v>
      </c>
      <c r="AY39" s="10">
        <v>1.864E-4</v>
      </c>
      <c r="AZ39" s="8">
        <v>89.7</v>
      </c>
      <c r="BA39" s="8">
        <v>0.12239700000000001</v>
      </c>
      <c r="BB39" s="8">
        <v>2.1499999999999999E-4</v>
      </c>
      <c r="BC39" s="8">
        <v>9.6643000000000008</v>
      </c>
      <c r="BD39" s="8">
        <v>2846.65</v>
      </c>
      <c r="BE39" s="8">
        <v>25.12</v>
      </c>
      <c r="BF39" s="8"/>
      <c r="BG39" s="8"/>
      <c r="BH39" s="8"/>
      <c r="BI39" s="8"/>
      <c r="BJ39" s="8"/>
      <c r="BK39" s="8"/>
      <c r="BL39" s="8"/>
      <c r="BM39" s="8"/>
      <c r="BN39" s="8"/>
      <c r="BO39" s="8"/>
    </row>
    <row r="40" spans="1:67" x14ac:dyDescent="0.55000000000000004">
      <c r="A40" s="6" t="s">
        <v>161</v>
      </c>
      <c r="B40" s="7" t="s">
        <v>162</v>
      </c>
      <c r="C40" s="8" t="s">
        <v>69</v>
      </c>
      <c r="D40" s="8">
        <v>1</v>
      </c>
      <c r="E40" s="8"/>
      <c r="F40" s="6" t="s">
        <v>161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>
        <v>28</v>
      </c>
      <c r="U40" s="8">
        <v>200</v>
      </c>
      <c r="V40" s="8">
        <v>350</v>
      </c>
      <c r="W40" s="8">
        <v>500</v>
      </c>
      <c r="X40" s="8" t="s">
        <v>70</v>
      </c>
      <c r="Y40" s="9"/>
      <c r="Z40" s="9"/>
      <c r="AA40" s="8"/>
      <c r="AB40" s="8">
        <v>-191.5</v>
      </c>
      <c r="AC40" s="8"/>
      <c r="AD40" s="8"/>
      <c r="AE40" s="8"/>
      <c r="AF40" s="8"/>
      <c r="AG40" s="8"/>
      <c r="AH40" s="8"/>
      <c r="AI40" s="8">
        <v>-210</v>
      </c>
      <c r="AJ40" s="8">
        <v>12.5</v>
      </c>
      <c r="AK40" s="8"/>
      <c r="AL40" s="8"/>
      <c r="AM40" s="8">
        <v>2</v>
      </c>
      <c r="AN40" s="8">
        <v>4</v>
      </c>
      <c r="AO40" s="8">
        <v>0</v>
      </c>
      <c r="AP40" s="8" t="s">
        <v>71</v>
      </c>
      <c r="AQ40" s="8" t="s">
        <v>110</v>
      </c>
      <c r="AR40" s="8"/>
      <c r="AS40" s="8"/>
      <c r="AT40" s="8"/>
      <c r="AU40" s="8"/>
      <c r="AV40" s="8">
        <v>0.7</v>
      </c>
      <c r="AW40" s="8">
        <v>0</v>
      </c>
      <c r="AX40" s="8">
        <v>0.6</v>
      </c>
      <c r="AY40" s="10">
        <v>0</v>
      </c>
      <c r="AZ40" s="8">
        <v>50</v>
      </c>
      <c r="BA40" s="8">
        <v>0</v>
      </c>
      <c r="BB40" s="8">
        <v>0</v>
      </c>
      <c r="BC40" s="8">
        <v>9.1683287797779123</v>
      </c>
      <c r="BD40" s="8">
        <v>748.89300367290514</v>
      </c>
      <c r="BE40" s="8">
        <v>0</v>
      </c>
      <c r="BF40" s="8"/>
      <c r="BG40" s="8"/>
      <c r="BH40" s="8"/>
      <c r="BI40" s="8"/>
      <c r="BJ40" s="8"/>
      <c r="BK40" s="8"/>
      <c r="BL40" s="8"/>
      <c r="BM40" s="8"/>
      <c r="BN40" s="8"/>
      <c r="BO40" s="8"/>
    </row>
    <row r="41" spans="1:67" x14ac:dyDescent="0.55000000000000004">
      <c r="A41" s="6" t="s">
        <v>163</v>
      </c>
      <c r="B41" s="7" t="s">
        <v>164</v>
      </c>
      <c r="C41" s="8" t="s">
        <v>69</v>
      </c>
      <c r="D41" s="8">
        <v>1</v>
      </c>
      <c r="E41" s="8"/>
      <c r="F41" s="6" t="s">
        <v>163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>
        <v>153.82</v>
      </c>
      <c r="U41" s="8">
        <v>20</v>
      </c>
      <c r="V41" s="8">
        <v>100</v>
      </c>
      <c r="W41" s="8">
        <v>750</v>
      </c>
      <c r="X41" s="8" t="s">
        <v>70</v>
      </c>
      <c r="Y41" s="9"/>
      <c r="Z41" s="9"/>
      <c r="AA41" s="8"/>
      <c r="AB41" s="8">
        <v>76.8</v>
      </c>
      <c r="AC41" s="8">
        <v>-22.8</v>
      </c>
      <c r="AD41" s="8"/>
      <c r="AE41" s="8"/>
      <c r="AF41" s="8"/>
      <c r="AG41" s="8"/>
      <c r="AH41" s="8"/>
      <c r="AI41" s="8"/>
      <c r="AJ41" s="8"/>
      <c r="AK41" s="8"/>
      <c r="AL41" s="8"/>
      <c r="AM41" s="8">
        <v>3</v>
      </c>
      <c r="AN41" s="8">
        <v>0</v>
      </c>
      <c r="AO41" s="8">
        <v>0</v>
      </c>
      <c r="AP41" s="8"/>
      <c r="AQ41" s="8"/>
      <c r="AR41" s="8" t="s">
        <v>92</v>
      </c>
      <c r="AS41" s="8" t="s">
        <v>84</v>
      </c>
      <c r="AT41" s="8"/>
      <c r="AU41" s="8" t="s">
        <v>120</v>
      </c>
      <c r="AV41" s="8">
        <v>1.63</v>
      </c>
      <c r="AW41" s="8">
        <v>2.0929999999999998E-3</v>
      </c>
      <c r="AX41" s="8">
        <v>0.193</v>
      </c>
      <c r="AY41" s="10">
        <v>1.695E-4</v>
      </c>
      <c r="AZ41" s="8">
        <v>52.2</v>
      </c>
      <c r="BA41" s="8">
        <v>6.5100000000000005E-2</v>
      </c>
      <c r="BB41" s="8">
        <v>1.45E-4</v>
      </c>
      <c r="BC41" s="8">
        <v>9.2032000000000007</v>
      </c>
      <c r="BD41" s="8">
        <v>2784.92</v>
      </c>
      <c r="BE41" s="8">
        <v>47.34</v>
      </c>
      <c r="BF41" s="8"/>
      <c r="BG41" s="8"/>
      <c r="BH41" s="8"/>
      <c r="BI41" s="8"/>
      <c r="BJ41" s="8"/>
      <c r="BK41" s="8"/>
      <c r="BL41" s="8"/>
      <c r="BM41" s="8"/>
      <c r="BN41" s="8"/>
      <c r="BO41" s="8"/>
    </row>
    <row r="42" spans="1:67" x14ac:dyDescent="0.55000000000000004">
      <c r="A42" s="6" t="s">
        <v>165</v>
      </c>
      <c r="B42" s="7" t="s">
        <v>166</v>
      </c>
      <c r="C42" s="8" t="s">
        <v>69</v>
      </c>
      <c r="D42" s="8">
        <v>1</v>
      </c>
      <c r="E42" s="8"/>
      <c r="F42" s="6" t="s">
        <v>165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>
        <v>70.91</v>
      </c>
      <c r="U42" s="8">
        <v>1</v>
      </c>
      <c r="V42" s="8">
        <v>3</v>
      </c>
      <c r="W42" s="8">
        <v>20</v>
      </c>
      <c r="X42" s="8" t="s">
        <v>70</v>
      </c>
      <c r="Y42" s="9">
        <v>74.3</v>
      </c>
      <c r="Z42" s="9">
        <v>404.3</v>
      </c>
      <c r="AA42" s="8">
        <v>2.75</v>
      </c>
      <c r="AB42" s="8">
        <v>-34</v>
      </c>
      <c r="AC42" s="8">
        <v>-101</v>
      </c>
      <c r="AD42" s="8"/>
      <c r="AE42" s="8"/>
      <c r="AF42" s="8"/>
      <c r="AG42" s="8"/>
      <c r="AH42" s="8"/>
      <c r="AI42" s="8"/>
      <c r="AJ42" s="8"/>
      <c r="AK42" s="8"/>
      <c r="AL42" s="8"/>
      <c r="AM42" s="8">
        <v>4</v>
      </c>
      <c r="AN42" s="8">
        <v>0</v>
      </c>
      <c r="AO42" s="8">
        <v>0</v>
      </c>
      <c r="AP42" s="8"/>
      <c r="AQ42" s="8"/>
      <c r="AR42" s="8"/>
      <c r="AS42" s="8"/>
      <c r="AT42" s="8"/>
      <c r="AU42" s="8" t="s">
        <v>120</v>
      </c>
      <c r="AV42" s="8">
        <v>1.4610000000000001</v>
      </c>
      <c r="AW42" s="8">
        <v>3.0660000000000001E-3</v>
      </c>
      <c r="AX42" s="8">
        <v>0.23599999999999999</v>
      </c>
      <c r="AY42" s="10">
        <v>3.9599999999999998E-4</v>
      </c>
      <c r="AZ42" s="8">
        <v>64.099999999999994</v>
      </c>
      <c r="BA42" s="8">
        <v>0.16020000000000001</v>
      </c>
      <c r="BB42" s="8">
        <v>5.9400000000000002E-4</v>
      </c>
      <c r="BC42" s="8">
        <v>9.5018999999999991</v>
      </c>
      <c r="BD42" s="8">
        <v>2046.46</v>
      </c>
      <c r="BE42" s="8">
        <v>23.81</v>
      </c>
      <c r="BF42" s="8"/>
      <c r="BG42" s="8"/>
      <c r="BH42" s="8"/>
      <c r="BI42" s="8"/>
      <c r="BJ42" s="8"/>
      <c r="BK42" s="8"/>
      <c r="BL42" s="8"/>
      <c r="BM42" s="8"/>
      <c r="BN42" s="8"/>
      <c r="BO42" s="8"/>
    </row>
    <row r="43" spans="1:67" x14ac:dyDescent="0.55000000000000004">
      <c r="A43" s="6" t="s">
        <v>167</v>
      </c>
      <c r="B43" s="8" t="s">
        <v>168</v>
      </c>
      <c r="C43" s="8" t="s">
        <v>69</v>
      </c>
      <c r="D43" s="8">
        <v>1</v>
      </c>
      <c r="E43" s="8"/>
      <c r="F43" s="6" t="s">
        <v>167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1">
        <v>76.5</v>
      </c>
      <c r="U43" s="11">
        <v>39</v>
      </c>
      <c r="V43" s="11">
        <v>430</v>
      </c>
      <c r="W43" s="11">
        <v>3000</v>
      </c>
      <c r="X43" s="11" t="s">
        <v>127</v>
      </c>
      <c r="Y43" s="11"/>
      <c r="Z43" s="11"/>
      <c r="AA43" s="11"/>
      <c r="AB43" s="11">
        <v>22.2</v>
      </c>
      <c r="AC43" s="11">
        <v>-137</v>
      </c>
      <c r="AD43" s="11"/>
      <c r="AE43" s="11"/>
      <c r="AF43" s="11"/>
      <c r="AG43" s="11"/>
      <c r="AH43" s="11"/>
      <c r="AI43" s="11">
        <v>-34</v>
      </c>
      <c r="AJ43" s="11">
        <v>3.4</v>
      </c>
      <c r="AK43" s="11">
        <v>16</v>
      </c>
      <c r="AL43" s="11"/>
      <c r="AM43" s="11">
        <v>2</v>
      </c>
      <c r="AN43" s="11">
        <v>4</v>
      </c>
      <c r="AO43" s="11">
        <v>0</v>
      </c>
      <c r="AP43" s="11"/>
      <c r="AQ43" s="11"/>
      <c r="AR43" s="8"/>
      <c r="AS43" s="8"/>
      <c r="AT43" s="8"/>
      <c r="AU43" s="8"/>
      <c r="AV43" s="8">
        <v>0.92300000000000004</v>
      </c>
      <c r="AW43" s="8">
        <v>1.485E-3</v>
      </c>
      <c r="AX43" s="8">
        <v>0.372</v>
      </c>
      <c r="AY43" s="8">
        <v>6.9999999999999999E-4</v>
      </c>
      <c r="AZ43" s="8">
        <v>83.9</v>
      </c>
      <c r="BA43" s="8">
        <v>0.16850000000000001</v>
      </c>
      <c r="BB43" s="8">
        <v>2.8499999999999999E-4</v>
      </c>
      <c r="BC43" s="8">
        <v>10.163399999999999</v>
      </c>
      <c r="BD43" s="8">
        <v>2827.36</v>
      </c>
      <c r="BE43" s="8">
        <v>17.010000000000002</v>
      </c>
      <c r="BF43" s="8"/>
      <c r="BG43" s="8"/>
      <c r="BH43" s="8"/>
      <c r="BI43" s="8"/>
      <c r="BJ43" s="8"/>
      <c r="BK43" s="8"/>
      <c r="BL43" s="8"/>
      <c r="BM43" s="8"/>
      <c r="BN43" s="8"/>
      <c r="BO43" s="8"/>
    </row>
    <row r="44" spans="1:67" x14ac:dyDescent="0.55000000000000004">
      <c r="A44" s="6" t="s">
        <v>169</v>
      </c>
      <c r="B44" s="8" t="s">
        <v>170</v>
      </c>
      <c r="C44" s="8" t="s">
        <v>69</v>
      </c>
      <c r="D44" s="8">
        <v>1</v>
      </c>
      <c r="E44" s="8"/>
      <c r="F44" s="6" t="s">
        <v>169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1">
        <v>94.5</v>
      </c>
      <c r="U44" s="11">
        <v>1.5</v>
      </c>
      <c r="V44" s="11">
        <v>6.5</v>
      </c>
      <c r="W44" s="11">
        <v>15</v>
      </c>
      <c r="X44" s="11" t="s">
        <v>87</v>
      </c>
      <c r="Y44" s="11"/>
      <c r="Z44" s="11"/>
      <c r="AA44" s="11"/>
      <c r="AB44" s="11">
        <v>189</v>
      </c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>
        <v>4</v>
      </c>
      <c r="AN44" s="11">
        <v>0</v>
      </c>
      <c r="AO44" s="11">
        <v>1</v>
      </c>
      <c r="AP44" s="11" t="s">
        <v>71</v>
      </c>
      <c r="AQ44" s="11" t="s">
        <v>72</v>
      </c>
      <c r="AR44" s="8" t="s">
        <v>93</v>
      </c>
      <c r="AS44" s="8" t="s">
        <v>93</v>
      </c>
      <c r="AT44" s="8"/>
      <c r="AU44" s="8" t="s">
        <v>73</v>
      </c>
      <c r="AV44" s="8">
        <v>1.4520999999999999</v>
      </c>
      <c r="AW44" s="8">
        <v>1.3389999999999999E-3</v>
      </c>
      <c r="AX44" s="8">
        <v>0.3659</v>
      </c>
      <c r="AY44" s="8">
        <v>4.5080000000000001E-4</v>
      </c>
      <c r="AZ44" s="8">
        <v>159.88</v>
      </c>
      <c r="BA44" s="8">
        <v>0.1711</v>
      </c>
      <c r="BB44" s="8"/>
      <c r="BC44" s="8">
        <v>15.761699999999999</v>
      </c>
      <c r="BD44" s="8">
        <v>7206.13</v>
      </c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</row>
    <row r="45" spans="1:67" x14ac:dyDescent="0.55000000000000004">
      <c r="A45" s="6" t="s">
        <v>171</v>
      </c>
      <c r="B45" s="7" t="s">
        <v>172</v>
      </c>
      <c r="C45" s="8" t="s">
        <v>69</v>
      </c>
      <c r="D45" s="8">
        <v>1</v>
      </c>
      <c r="E45" s="8"/>
      <c r="F45" s="6" t="s">
        <v>171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>
        <v>112.94</v>
      </c>
      <c r="U45" s="8">
        <v>0.05</v>
      </c>
      <c r="V45" s="8">
        <v>0.5</v>
      </c>
      <c r="W45" s="8">
        <v>10</v>
      </c>
      <c r="X45" s="8" t="s">
        <v>70</v>
      </c>
      <c r="Y45" s="9"/>
      <c r="Z45" s="9"/>
      <c r="AA45" s="8"/>
      <c r="AB45" s="8">
        <v>106</v>
      </c>
      <c r="AC45" s="8">
        <v>-21.8</v>
      </c>
      <c r="AD45" s="8"/>
      <c r="AE45" s="8"/>
      <c r="AF45" s="8"/>
      <c r="AG45" s="8"/>
      <c r="AH45" s="8"/>
      <c r="AI45" s="8"/>
      <c r="AJ45" s="8"/>
      <c r="AK45" s="8"/>
      <c r="AL45" s="8"/>
      <c r="AM45" s="8">
        <v>3</v>
      </c>
      <c r="AN45" s="8">
        <v>0</v>
      </c>
      <c r="AO45" s="8">
        <v>1</v>
      </c>
      <c r="AP45" s="8" t="s">
        <v>71</v>
      </c>
      <c r="AQ45" s="8" t="s">
        <v>72</v>
      </c>
      <c r="AR45" s="8" t="s">
        <v>76</v>
      </c>
      <c r="AS45" s="8"/>
      <c r="AT45" s="8"/>
      <c r="AU45" s="8" t="s">
        <v>117</v>
      </c>
      <c r="AV45" s="8">
        <v>1.4470000000000001</v>
      </c>
      <c r="AW45" s="8">
        <v>1.7390000000000001E-3</v>
      </c>
      <c r="AX45" s="8">
        <v>0.27400000000000002</v>
      </c>
      <c r="AY45" s="10">
        <v>3.5649999999999999E-4</v>
      </c>
      <c r="AZ45" s="8">
        <v>89.6</v>
      </c>
      <c r="BA45" s="8">
        <v>0.10903599999999999</v>
      </c>
      <c r="BB45" s="8">
        <v>1.8900000000000001E-4</v>
      </c>
      <c r="BC45" s="8">
        <v>10.0885</v>
      </c>
      <c r="BD45" s="8">
        <v>3251.41</v>
      </c>
      <c r="BE45" s="8">
        <v>57.36</v>
      </c>
      <c r="BF45" s="8"/>
      <c r="BG45" s="8"/>
      <c r="BH45" s="8"/>
      <c r="BI45" s="8"/>
      <c r="BJ45" s="8"/>
      <c r="BK45" s="8"/>
      <c r="BL45" s="8"/>
      <c r="BM45" s="8"/>
      <c r="BN45" s="8"/>
      <c r="BO45" s="8"/>
    </row>
    <row r="46" spans="1:67" x14ac:dyDescent="0.55000000000000004">
      <c r="A46" s="6" t="s">
        <v>173</v>
      </c>
      <c r="B46" s="8" t="s">
        <v>174</v>
      </c>
      <c r="C46" s="8" t="s">
        <v>69</v>
      </c>
      <c r="D46" s="8">
        <v>1</v>
      </c>
      <c r="E46" s="8"/>
      <c r="F46" s="6" t="s">
        <v>173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1">
        <v>112.6</v>
      </c>
      <c r="U46" s="11">
        <v>10</v>
      </c>
      <c r="V46" s="11">
        <v>150</v>
      </c>
      <c r="W46" s="11">
        <v>400</v>
      </c>
      <c r="X46" s="11" t="s">
        <v>81</v>
      </c>
      <c r="Y46" s="11"/>
      <c r="Z46" s="11"/>
      <c r="AA46" s="11"/>
      <c r="AB46" s="11">
        <v>132</v>
      </c>
      <c r="AC46" s="11">
        <v>-45.3</v>
      </c>
      <c r="AD46" s="11"/>
      <c r="AE46" s="11"/>
      <c r="AF46" s="11"/>
      <c r="AG46" s="11"/>
      <c r="AH46" s="11"/>
      <c r="AI46" s="11">
        <v>27</v>
      </c>
      <c r="AJ46" s="11">
        <v>1.8</v>
      </c>
      <c r="AK46" s="11">
        <v>9.6</v>
      </c>
      <c r="AL46" s="11"/>
      <c r="AM46" s="11">
        <v>3</v>
      </c>
      <c r="AN46" s="11">
        <v>3</v>
      </c>
      <c r="AO46" s="11">
        <v>0</v>
      </c>
      <c r="AP46" s="11" t="s">
        <v>71</v>
      </c>
      <c r="AQ46" s="11" t="s">
        <v>72</v>
      </c>
      <c r="AR46" s="8"/>
      <c r="AS46" s="8"/>
      <c r="AT46" s="8"/>
      <c r="AU46" s="8"/>
      <c r="AV46" s="8">
        <v>1.131</v>
      </c>
      <c r="AW46" s="8">
        <v>1.191E-3</v>
      </c>
      <c r="AX46" s="8">
        <v>0.29699999999999999</v>
      </c>
      <c r="AY46" s="8">
        <v>6.2E-4</v>
      </c>
      <c r="AZ46" s="8">
        <v>89.7</v>
      </c>
      <c r="BA46" s="8">
        <v>9.0499999999999997E-2</v>
      </c>
      <c r="BB46" s="8">
        <v>1.55E-4</v>
      </c>
      <c r="BC46" s="8">
        <v>9.6132000000000009</v>
      </c>
      <c r="BD46" s="8">
        <v>3405.44</v>
      </c>
      <c r="BE46" s="8">
        <v>51</v>
      </c>
      <c r="BF46" s="8"/>
      <c r="BG46" s="8"/>
      <c r="BH46" s="8"/>
      <c r="BI46" s="8"/>
      <c r="BJ46" s="8"/>
      <c r="BK46" s="8"/>
      <c r="BL46" s="8"/>
      <c r="BM46" s="8"/>
      <c r="BN46" s="8"/>
      <c r="BO46" s="8"/>
    </row>
    <row r="47" spans="1:67" x14ac:dyDescent="0.55000000000000004">
      <c r="A47" s="6" t="s">
        <v>175</v>
      </c>
      <c r="B47" s="7" t="s">
        <v>176</v>
      </c>
      <c r="C47" s="8" t="s">
        <v>69</v>
      </c>
      <c r="D47" s="8">
        <v>1</v>
      </c>
      <c r="E47" s="8"/>
      <c r="F47" s="6" t="s">
        <v>175</v>
      </c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>
        <v>86.47</v>
      </c>
      <c r="U47" s="11">
        <v>1250</v>
      </c>
      <c r="V47" s="11">
        <v>2100</v>
      </c>
      <c r="W47" s="11">
        <v>2400</v>
      </c>
      <c r="X47" s="8" t="s">
        <v>87</v>
      </c>
      <c r="Y47" s="9"/>
      <c r="Z47" s="9"/>
      <c r="AA47" s="8"/>
      <c r="AB47" s="8">
        <f>-40-8</f>
        <v>-48</v>
      </c>
      <c r="AC47" s="8">
        <v>-157.4</v>
      </c>
      <c r="AD47" s="8"/>
      <c r="AE47" s="8"/>
      <c r="AF47" s="8"/>
      <c r="AG47" s="8"/>
      <c r="AH47" s="8"/>
      <c r="AI47" s="8"/>
      <c r="AJ47" s="8"/>
      <c r="AK47" s="8"/>
      <c r="AL47" s="8"/>
      <c r="AM47" s="8">
        <v>2</v>
      </c>
      <c r="AN47" s="8">
        <v>0</v>
      </c>
      <c r="AO47" s="8">
        <v>0</v>
      </c>
      <c r="AP47" s="8"/>
      <c r="AQ47" s="8"/>
      <c r="AR47" s="8"/>
      <c r="AS47" s="8"/>
      <c r="AT47" s="8"/>
      <c r="AU47" s="8"/>
      <c r="AV47" s="8">
        <v>1.2669999999999999</v>
      </c>
      <c r="AW47" s="8">
        <v>3.5699999999999998E-3</v>
      </c>
      <c r="AX47" s="8">
        <v>0.30099999999999999</v>
      </c>
      <c r="AY47" s="10">
        <v>6.4000000000000005E-4</v>
      </c>
      <c r="AZ47" s="8">
        <v>48.6</v>
      </c>
      <c r="BA47" s="8">
        <v>0.20979999999999999</v>
      </c>
      <c r="BB47" s="8">
        <v>6.96E-4</v>
      </c>
      <c r="BC47" s="8">
        <v>9.3157999999999994</v>
      </c>
      <c r="BD47" s="8">
        <v>1825.17</v>
      </c>
      <c r="BE47" s="8">
        <v>36.46</v>
      </c>
      <c r="BF47" s="8"/>
      <c r="BG47" s="8"/>
      <c r="BH47" s="8"/>
      <c r="BI47" s="8"/>
      <c r="BJ47" s="8"/>
      <c r="BK47" s="8"/>
      <c r="BL47" s="8"/>
      <c r="BM47" s="8"/>
      <c r="BN47" s="8"/>
      <c r="BO47" s="8"/>
    </row>
    <row r="48" spans="1:67" x14ac:dyDescent="0.55000000000000004">
      <c r="A48" s="12" t="s">
        <v>177</v>
      </c>
      <c r="B48" s="8" t="s">
        <v>178</v>
      </c>
      <c r="C48" s="8" t="s">
        <v>69</v>
      </c>
      <c r="D48" s="8">
        <v>1</v>
      </c>
      <c r="E48" s="8"/>
      <c r="F48" s="12" t="s">
        <v>177</v>
      </c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>
        <v>119.38</v>
      </c>
      <c r="U48" s="8"/>
      <c r="V48" s="8">
        <v>50</v>
      </c>
      <c r="W48" s="8">
        <v>5000</v>
      </c>
      <c r="X48" s="8" t="s">
        <v>70</v>
      </c>
      <c r="Y48" s="9"/>
      <c r="Z48" s="9"/>
      <c r="AA48" s="8"/>
      <c r="AB48" s="8">
        <v>61.2</v>
      </c>
      <c r="AC48" s="8">
        <v>-63.5</v>
      </c>
      <c r="AD48" s="8"/>
      <c r="AE48" s="8"/>
      <c r="AF48" s="8"/>
      <c r="AG48" s="8"/>
      <c r="AH48" s="8"/>
      <c r="AI48" s="8"/>
      <c r="AJ48" s="8"/>
      <c r="AK48" s="8"/>
      <c r="AL48" s="8"/>
      <c r="AM48" s="8">
        <v>2</v>
      </c>
      <c r="AN48" s="8">
        <v>0</v>
      </c>
      <c r="AO48" s="8">
        <v>1</v>
      </c>
      <c r="AP48" s="8"/>
      <c r="AQ48" s="8"/>
      <c r="AR48" s="8"/>
      <c r="AS48" s="8"/>
      <c r="AT48" s="8"/>
      <c r="AU48" s="8" t="s">
        <v>117</v>
      </c>
      <c r="AV48" s="8">
        <v>1.5209999999999999</v>
      </c>
      <c r="AW48" s="8">
        <v>2.0950000000000001E-3</v>
      </c>
      <c r="AX48" s="8">
        <v>0.22800000000000001</v>
      </c>
      <c r="AY48" s="10">
        <v>1.8100000000000001E-4</v>
      </c>
      <c r="AZ48" s="8">
        <v>65.3</v>
      </c>
      <c r="BA48" s="8">
        <v>0.10451199999999999</v>
      </c>
      <c r="BB48" s="8">
        <v>1.4100000000000001E-4</v>
      </c>
      <c r="BC48" s="8">
        <v>9.4808000000000003</v>
      </c>
      <c r="BD48" s="8">
        <v>2754.26</v>
      </c>
      <c r="BE48" s="8">
        <v>43.82</v>
      </c>
      <c r="BF48" s="8"/>
      <c r="BG48" s="8"/>
      <c r="BH48" s="8"/>
      <c r="BI48" s="8"/>
      <c r="BJ48" s="8"/>
      <c r="BK48" s="8"/>
      <c r="BL48" s="8"/>
      <c r="BM48" s="8"/>
      <c r="BN48" s="8"/>
      <c r="BO48" s="8"/>
    </row>
    <row r="49" spans="1:67" x14ac:dyDescent="0.55000000000000004">
      <c r="A49" s="6" t="s">
        <v>179</v>
      </c>
      <c r="B49" s="7" t="s">
        <v>180</v>
      </c>
      <c r="C49" s="8" t="s">
        <v>69</v>
      </c>
      <c r="D49" s="8">
        <v>1</v>
      </c>
      <c r="E49" s="8"/>
      <c r="F49" s="6" t="s">
        <v>179</v>
      </c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>
        <v>80.510000000000005</v>
      </c>
      <c r="U49" s="8"/>
      <c r="V49" s="8">
        <v>1</v>
      </c>
      <c r="W49" s="8">
        <v>10</v>
      </c>
      <c r="X49" s="8" t="s">
        <v>70</v>
      </c>
      <c r="Y49" s="9"/>
      <c r="Z49" s="9"/>
      <c r="AA49" s="17"/>
      <c r="AB49" s="8">
        <v>59.5</v>
      </c>
      <c r="AC49" s="8">
        <v>-103.5</v>
      </c>
      <c r="AD49" s="8"/>
      <c r="AE49" s="8"/>
      <c r="AF49" s="8"/>
      <c r="AG49" s="8"/>
      <c r="AH49" s="8"/>
      <c r="AI49" s="8">
        <v>-18.2</v>
      </c>
      <c r="AJ49" s="8">
        <v>4.5</v>
      </c>
      <c r="AK49" s="8"/>
      <c r="AL49" s="8"/>
      <c r="AM49" s="8">
        <v>3</v>
      </c>
      <c r="AN49" s="8">
        <v>3</v>
      </c>
      <c r="AO49" s="8">
        <v>0</v>
      </c>
      <c r="AP49" s="8" t="s">
        <v>71</v>
      </c>
      <c r="AQ49" s="8" t="s">
        <v>72</v>
      </c>
      <c r="AR49" s="8"/>
      <c r="AS49" s="8"/>
      <c r="AT49" s="8"/>
      <c r="AU49" s="8"/>
      <c r="AV49" s="8">
        <v>1.0980000000000001</v>
      </c>
      <c r="AW49" s="8">
        <v>1.72E-3</v>
      </c>
      <c r="AX49" s="8">
        <v>0.36799999999999999</v>
      </c>
      <c r="AY49" s="10">
        <v>8.8000000000000003E-4</v>
      </c>
      <c r="AZ49" s="8">
        <v>95.3</v>
      </c>
      <c r="BA49" s="8">
        <v>0.1472</v>
      </c>
      <c r="BB49" s="8">
        <v>2.92E-4</v>
      </c>
      <c r="BC49" s="8">
        <v>10.036899999999999</v>
      </c>
      <c r="BD49" s="8">
        <v>3060.72</v>
      </c>
      <c r="BE49" s="8">
        <v>27.27</v>
      </c>
      <c r="BF49" s="8"/>
      <c r="BG49" s="8"/>
      <c r="BH49" s="8"/>
      <c r="BI49" s="8"/>
      <c r="BJ49" s="8"/>
      <c r="BK49" s="8"/>
      <c r="BL49" s="8"/>
      <c r="BM49" s="8"/>
      <c r="BN49" s="8"/>
      <c r="BO49" s="8"/>
    </row>
    <row r="50" spans="1:67" x14ac:dyDescent="0.55000000000000004">
      <c r="A50" s="6" t="s">
        <v>181</v>
      </c>
      <c r="B50" s="7" t="s">
        <v>182</v>
      </c>
      <c r="C50" s="8" t="s">
        <v>69</v>
      </c>
      <c r="D50" s="8">
        <v>1</v>
      </c>
      <c r="E50" s="8"/>
      <c r="F50" s="6" t="s">
        <v>181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>
        <v>154.47</v>
      </c>
      <c r="U50" s="11">
        <v>3000</v>
      </c>
      <c r="V50" s="11">
        <v>5700</v>
      </c>
      <c r="W50" s="11">
        <v>34000</v>
      </c>
      <c r="X50" s="8" t="s">
        <v>87</v>
      </c>
      <c r="Y50" s="9"/>
      <c r="Z50" s="9"/>
      <c r="AA50" s="8"/>
      <c r="AB50" s="8">
        <v>-39.1</v>
      </c>
      <c r="AC50" s="8">
        <v>-99.2</v>
      </c>
      <c r="AD50" s="8"/>
      <c r="AE50" s="8"/>
      <c r="AF50" s="8"/>
      <c r="AG50" s="8"/>
      <c r="AH50" s="8"/>
      <c r="AI50" s="8"/>
      <c r="AJ50" s="8"/>
      <c r="AK50" s="8"/>
      <c r="AL50" s="8"/>
      <c r="AM50" s="8">
        <v>1</v>
      </c>
      <c r="AN50" s="8">
        <v>0</v>
      </c>
      <c r="AO50" s="8">
        <v>0</v>
      </c>
      <c r="AP50" s="8"/>
      <c r="AQ50" s="8"/>
      <c r="AR50" s="8"/>
      <c r="AS50" s="8"/>
      <c r="AT50" s="8"/>
      <c r="AU50" s="8"/>
      <c r="AV50" s="8">
        <v>1.3959999999999999</v>
      </c>
      <c r="AW50" s="8">
        <v>3.49E-3</v>
      </c>
      <c r="AX50" s="8">
        <v>0.24399999999999999</v>
      </c>
      <c r="AY50" s="10">
        <v>4.1899999999999999E-4</v>
      </c>
      <c r="AZ50" s="8">
        <v>26.1</v>
      </c>
      <c r="BA50" s="8">
        <v>0.1201</v>
      </c>
      <c r="BB50" s="8">
        <v>2.3800000000000001E-4</v>
      </c>
      <c r="BC50" s="8">
        <v>9.0284999999999993</v>
      </c>
      <c r="BD50" s="8">
        <v>1816.53</v>
      </c>
      <c r="BE50" s="8">
        <v>32.619999999999997</v>
      </c>
      <c r="BF50" s="8"/>
      <c r="BG50" s="8"/>
      <c r="BH50" s="8"/>
      <c r="BI50" s="8"/>
      <c r="BJ50" s="8"/>
      <c r="BK50" s="8"/>
      <c r="BL50" s="8"/>
      <c r="BM50" s="8"/>
      <c r="BN50" s="8"/>
      <c r="BO50" s="8"/>
    </row>
    <row r="51" spans="1:67" x14ac:dyDescent="0.55000000000000004">
      <c r="A51" s="6" t="s">
        <v>183</v>
      </c>
      <c r="B51" s="7" t="s">
        <v>184</v>
      </c>
      <c r="C51" s="8" t="s">
        <v>69</v>
      </c>
      <c r="D51" s="8">
        <v>1</v>
      </c>
      <c r="E51" s="8"/>
      <c r="F51" s="6" t="s">
        <v>183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>
        <v>164.38</v>
      </c>
      <c r="U51" s="8">
        <v>7.4999999999999997E-2</v>
      </c>
      <c r="V51" s="8">
        <v>0.15</v>
      </c>
      <c r="W51" s="8">
        <v>1.5</v>
      </c>
      <c r="X51" s="8" t="s">
        <v>70</v>
      </c>
      <c r="Y51" s="9"/>
      <c r="Z51" s="9"/>
      <c r="AA51" s="8"/>
      <c r="AB51" s="8">
        <v>112</v>
      </c>
      <c r="AC51" s="8">
        <v>-69.5</v>
      </c>
      <c r="AD51" s="8"/>
      <c r="AE51" s="8"/>
      <c r="AF51" s="8"/>
      <c r="AG51" s="8"/>
      <c r="AH51" s="8"/>
      <c r="AI51" s="8"/>
      <c r="AJ51" s="8"/>
      <c r="AK51" s="8"/>
      <c r="AL51" s="8"/>
      <c r="AM51" s="8">
        <v>4</v>
      </c>
      <c r="AN51" s="8">
        <v>0</v>
      </c>
      <c r="AO51" s="8">
        <v>3</v>
      </c>
      <c r="AP51" s="8"/>
      <c r="AQ51" s="8"/>
      <c r="AR51" s="8"/>
      <c r="AS51" s="8"/>
      <c r="AT51" s="8"/>
      <c r="AU51" s="8"/>
      <c r="AV51" s="8">
        <v>1.69</v>
      </c>
      <c r="AW51" s="8">
        <v>1.7099999999999999E-3</v>
      </c>
      <c r="AX51" s="8">
        <v>0.19500000000000001</v>
      </c>
      <c r="AY51" s="10">
        <v>4.0000000000000002E-4</v>
      </c>
      <c r="AZ51" s="8">
        <v>58.2</v>
      </c>
      <c r="BA51" s="8">
        <v>7.0999999999999994E-2</v>
      </c>
      <c r="BB51" s="8"/>
      <c r="BC51" s="8">
        <v>11.894</v>
      </c>
      <c r="BD51" s="8">
        <v>4579.1000000000004</v>
      </c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</row>
    <row r="52" spans="1:67" x14ac:dyDescent="0.55000000000000004">
      <c r="A52" s="6" t="s">
        <v>185</v>
      </c>
      <c r="B52" s="8" t="s">
        <v>186</v>
      </c>
      <c r="C52" s="8" t="s">
        <v>69</v>
      </c>
      <c r="D52" s="8">
        <v>1</v>
      </c>
      <c r="E52" s="8"/>
      <c r="F52" s="6" t="s">
        <v>185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>
        <v>116.52</v>
      </c>
      <c r="U52" s="8">
        <v>0.42</v>
      </c>
      <c r="V52" s="8">
        <v>2.1</v>
      </c>
      <c r="W52" s="8">
        <v>6.29</v>
      </c>
      <c r="X52" s="8" t="s">
        <v>70</v>
      </c>
      <c r="Y52" s="9"/>
      <c r="Z52" s="9"/>
      <c r="AA52" s="8"/>
      <c r="AB52" s="8">
        <v>153.85</v>
      </c>
      <c r="AC52" s="8">
        <v>-80</v>
      </c>
      <c r="AD52" s="8"/>
      <c r="AE52" s="8"/>
      <c r="AF52" s="8"/>
      <c r="AG52" s="8"/>
      <c r="AH52" s="8"/>
      <c r="AI52" s="8"/>
      <c r="AJ52" s="8"/>
      <c r="AK52" s="8"/>
      <c r="AL52" s="8"/>
      <c r="AM52" s="8">
        <v>4</v>
      </c>
      <c r="AN52" s="8">
        <v>0</v>
      </c>
      <c r="AO52" s="8">
        <v>2</v>
      </c>
      <c r="AP52" s="8"/>
      <c r="AQ52" s="8"/>
      <c r="AR52" s="8"/>
      <c r="AS52" s="8"/>
      <c r="AT52" s="8"/>
      <c r="AU52" s="8"/>
      <c r="AV52" s="8">
        <v>1.786</v>
      </c>
      <c r="AW52" s="8">
        <v>1.6069999999999999E-3</v>
      </c>
      <c r="AX52" s="8">
        <v>0.23200000000000001</v>
      </c>
      <c r="AY52" s="10">
        <v>4.7140000000000002E-4</v>
      </c>
      <c r="AZ52" s="8">
        <v>100.4</v>
      </c>
      <c r="BA52" s="8">
        <v>8.6173E-2</v>
      </c>
      <c r="BB52" s="8">
        <v>1.6799999999999999E-4</v>
      </c>
      <c r="BC52" s="8">
        <v>9.7822999999999993</v>
      </c>
      <c r="BD52" s="8">
        <v>3557</v>
      </c>
      <c r="BE52" s="8">
        <v>64.38</v>
      </c>
      <c r="BF52" s="8"/>
      <c r="BG52" s="8"/>
      <c r="BH52" s="8"/>
      <c r="BI52" s="8"/>
      <c r="BJ52" s="8"/>
      <c r="BK52" s="8"/>
      <c r="BL52" s="8"/>
      <c r="BM52" s="8"/>
      <c r="BN52" s="8"/>
      <c r="BO52" s="8"/>
    </row>
    <row r="53" spans="1:67" x14ac:dyDescent="0.55000000000000004">
      <c r="A53" s="12" t="s">
        <v>187</v>
      </c>
      <c r="B53" s="8" t="s">
        <v>188</v>
      </c>
      <c r="C53" s="8" t="s">
        <v>69</v>
      </c>
      <c r="D53" s="8">
        <v>1</v>
      </c>
      <c r="E53" s="8"/>
      <c r="F53" s="12" t="s">
        <v>187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>
        <v>116.47</v>
      </c>
      <c r="U53" s="8">
        <v>20</v>
      </c>
      <c r="V53" s="8">
        <v>100</v>
      </c>
      <c r="W53" s="8">
        <v>300</v>
      </c>
      <c r="X53" s="8" t="s">
        <v>70</v>
      </c>
      <c r="Y53" s="9"/>
      <c r="Z53" s="9"/>
      <c r="AA53" s="8"/>
      <c r="AB53" s="8">
        <v>-28.2</v>
      </c>
      <c r="AC53" s="8">
        <v>-158.30000000000001</v>
      </c>
      <c r="AD53" s="8"/>
      <c r="AE53" s="8"/>
      <c r="AF53" s="8"/>
      <c r="AG53" s="8"/>
      <c r="AH53" s="8"/>
      <c r="AI53" s="8"/>
      <c r="AJ53" s="8">
        <v>8.4</v>
      </c>
      <c r="AK53" s="8"/>
      <c r="AL53" s="8"/>
      <c r="AM53" s="8">
        <v>3</v>
      </c>
      <c r="AN53" s="8">
        <v>4</v>
      </c>
      <c r="AO53" s="8">
        <v>3</v>
      </c>
      <c r="AP53" s="8"/>
      <c r="AQ53" s="8"/>
      <c r="AR53" s="8"/>
      <c r="AS53" s="8"/>
      <c r="AT53" s="8"/>
      <c r="AU53" s="8"/>
      <c r="AV53" s="8">
        <v>1.3680000000000001</v>
      </c>
      <c r="AW53" s="8">
        <v>2.9999999999999997E-4</v>
      </c>
      <c r="AX53" s="8">
        <v>0.26600000000000001</v>
      </c>
      <c r="AY53" s="10">
        <v>4.6670000000000001E-4</v>
      </c>
      <c r="AZ53" s="8">
        <v>38.5</v>
      </c>
      <c r="BA53" s="8">
        <v>0.1384</v>
      </c>
      <c r="BB53" s="8">
        <v>2.4899999999999998E-4</v>
      </c>
      <c r="BC53" s="8">
        <v>9.2250999999999994</v>
      </c>
      <c r="BD53" s="8">
        <v>1964.48</v>
      </c>
      <c r="BE53" s="8">
        <v>31.9</v>
      </c>
      <c r="BF53" s="8"/>
      <c r="BG53" s="8"/>
      <c r="BH53" s="8"/>
      <c r="BI53" s="8"/>
      <c r="BJ53" s="8"/>
      <c r="BK53" s="8"/>
      <c r="BL53" s="8"/>
      <c r="BM53" s="8"/>
      <c r="BN53" s="8"/>
      <c r="BO53" s="8"/>
    </row>
    <row r="54" spans="1:67" x14ac:dyDescent="0.55000000000000004">
      <c r="A54" s="12" t="s">
        <v>189</v>
      </c>
      <c r="B54" s="8" t="s">
        <v>190</v>
      </c>
      <c r="C54" s="8" t="s">
        <v>69</v>
      </c>
      <c r="D54" s="8">
        <v>1</v>
      </c>
      <c r="E54" s="8"/>
      <c r="F54" s="12" t="s">
        <v>189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>
        <v>70.09</v>
      </c>
      <c r="U54" s="8">
        <v>0.2</v>
      </c>
      <c r="V54" s="8">
        <v>5</v>
      </c>
      <c r="W54" s="8">
        <v>15</v>
      </c>
      <c r="X54" s="8" t="s">
        <v>70</v>
      </c>
      <c r="Y54" s="9"/>
      <c r="Z54" s="9"/>
      <c r="AA54" s="8"/>
      <c r="AB54" s="8">
        <v>88.7</v>
      </c>
      <c r="AC54" s="8">
        <v>-114.8</v>
      </c>
      <c r="AD54" s="8"/>
      <c r="AE54" s="8"/>
      <c r="AF54" s="8"/>
      <c r="AG54" s="8"/>
      <c r="AH54" s="8"/>
      <c r="AI54" s="8">
        <v>8</v>
      </c>
      <c r="AJ54" s="8">
        <v>2.1</v>
      </c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>
        <v>0.83699999999999997</v>
      </c>
      <c r="AW54" s="8">
        <v>1.073E-3</v>
      </c>
      <c r="AX54" s="8">
        <v>0.46</v>
      </c>
      <c r="AY54" s="10">
        <v>1.421E-3</v>
      </c>
      <c r="AZ54" s="8">
        <v>132.6</v>
      </c>
      <c r="BA54" s="8">
        <v>0.1981</v>
      </c>
      <c r="BB54" s="8">
        <v>1.9000000000000001E-4</v>
      </c>
      <c r="BC54" s="8">
        <v>10.021000000000001</v>
      </c>
      <c r="BD54" s="8">
        <v>3157.89</v>
      </c>
      <c r="BE54" s="8">
        <v>46.91</v>
      </c>
      <c r="BF54" s="8"/>
      <c r="BG54" s="8"/>
      <c r="BH54" s="8"/>
      <c r="BI54" s="8"/>
      <c r="BJ54" s="8"/>
      <c r="BK54" s="8"/>
      <c r="BL54" s="8"/>
      <c r="BM54" s="8"/>
      <c r="BN54" s="8"/>
      <c r="BO54" s="8"/>
    </row>
    <row r="55" spans="1:67" x14ac:dyDescent="0.55000000000000004">
      <c r="A55" s="6" t="s">
        <v>191</v>
      </c>
      <c r="B55" s="8" t="s">
        <v>192</v>
      </c>
      <c r="C55" s="8" t="s">
        <v>69</v>
      </c>
      <c r="D55" s="8">
        <v>1</v>
      </c>
      <c r="E55" s="8"/>
      <c r="F55" s="6" t="s">
        <v>191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1">
        <v>70.09</v>
      </c>
      <c r="U55" s="11">
        <v>0.2</v>
      </c>
      <c r="V55" s="11">
        <v>4.4000000000000004</v>
      </c>
      <c r="W55" s="11">
        <v>14</v>
      </c>
      <c r="X55" s="8" t="s">
        <v>81</v>
      </c>
      <c r="Y55" s="11"/>
      <c r="Z55" s="11"/>
      <c r="AA55" s="11"/>
      <c r="AB55" s="11">
        <v>102.3</v>
      </c>
      <c r="AC55" s="11">
        <v>-75</v>
      </c>
      <c r="AD55" s="11"/>
      <c r="AE55" s="11"/>
      <c r="AF55" s="11"/>
      <c r="AG55" s="11"/>
      <c r="AH55" s="11"/>
      <c r="AI55" s="11">
        <v>13</v>
      </c>
      <c r="AJ55" s="11">
        <v>2.1</v>
      </c>
      <c r="AK55" s="11"/>
      <c r="AL55" s="11"/>
      <c r="AM55" s="11">
        <v>3</v>
      </c>
      <c r="AN55" s="11">
        <v>3</v>
      </c>
      <c r="AO55" s="11">
        <v>0</v>
      </c>
      <c r="AP55" s="11"/>
      <c r="AQ55" s="11"/>
      <c r="AR55" s="8" t="s">
        <v>92</v>
      </c>
      <c r="AS55" s="8" t="s">
        <v>93</v>
      </c>
      <c r="AT55" s="8"/>
      <c r="AU55" s="8"/>
      <c r="AV55" s="8">
        <v>0.86699999999999999</v>
      </c>
      <c r="AW55" s="8">
        <v>1.083E-3</v>
      </c>
      <c r="AX55" s="8">
        <v>0.46200000000000002</v>
      </c>
      <c r="AY55" s="8">
        <v>7.9569999999999999E-4</v>
      </c>
      <c r="AZ55" s="8">
        <v>133.4</v>
      </c>
      <c r="BA55" s="8">
        <v>0.180227</v>
      </c>
      <c r="BB55" s="8">
        <v>1.5899999999999999E-4</v>
      </c>
      <c r="BC55" s="8">
        <v>9.9796999999999993</v>
      </c>
      <c r="BD55" s="8">
        <v>3317.69</v>
      </c>
      <c r="BE55" s="8">
        <v>43.05</v>
      </c>
      <c r="BF55" s="8"/>
      <c r="BG55" s="8"/>
      <c r="BH55" s="8"/>
      <c r="BI55" s="8"/>
      <c r="BJ55" s="8"/>
      <c r="BK55" s="8"/>
      <c r="BL55" s="8"/>
      <c r="BM55" s="8"/>
      <c r="BN55" s="8"/>
      <c r="BO55" s="8"/>
    </row>
    <row r="56" spans="1:67" x14ac:dyDescent="0.55000000000000004">
      <c r="A56" s="6" t="s">
        <v>193</v>
      </c>
      <c r="B56" s="8" t="s">
        <v>194</v>
      </c>
      <c r="C56" s="8" t="s">
        <v>69</v>
      </c>
      <c r="D56" s="8">
        <v>1</v>
      </c>
      <c r="E56" s="8"/>
      <c r="F56" s="6" t="s">
        <v>193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1">
        <v>86.1</v>
      </c>
      <c r="U56" s="11">
        <v>0.85</v>
      </c>
      <c r="V56" s="11">
        <v>9.3699999999999992</v>
      </c>
      <c r="W56" s="11">
        <v>56.8</v>
      </c>
      <c r="X56" s="11" t="s">
        <v>87</v>
      </c>
      <c r="Y56" s="11"/>
      <c r="Z56" s="11"/>
      <c r="AA56" s="11"/>
      <c r="AB56" s="11">
        <v>171.9</v>
      </c>
      <c r="AC56" s="11">
        <v>15.5</v>
      </c>
      <c r="AD56" s="11"/>
      <c r="AE56" s="11"/>
      <c r="AF56" s="11"/>
      <c r="AG56" s="11"/>
      <c r="AH56" s="11"/>
      <c r="AI56" s="11">
        <v>78.900000000000006</v>
      </c>
      <c r="AJ56" s="11">
        <v>2.2999999999999998</v>
      </c>
      <c r="AK56" s="11"/>
      <c r="AL56" s="11"/>
      <c r="AM56" s="11">
        <v>3</v>
      </c>
      <c r="AN56" s="11">
        <v>2</v>
      </c>
      <c r="AO56" s="11">
        <v>0</v>
      </c>
      <c r="AP56" s="11" t="s">
        <v>71</v>
      </c>
      <c r="AQ56" s="11" t="s">
        <v>72</v>
      </c>
      <c r="AR56" s="8" t="s">
        <v>76</v>
      </c>
      <c r="AS56" s="8"/>
      <c r="AT56" s="8"/>
      <c r="AU56" s="8"/>
      <c r="AV56" s="8">
        <v>1.05</v>
      </c>
      <c r="AW56" s="8">
        <v>1.0709999999999999E-3</v>
      </c>
      <c r="AX56" s="8">
        <v>0.53700000000000003</v>
      </c>
      <c r="AY56" s="8">
        <v>5.1449999999999998E-4</v>
      </c>
      <c r="AZ56" s="8">
        <v>166.2</v>
      </c>
      <c r="BA56" s="8">
        <v>0.14018</v>
      </c>
      <c r="BB56" s="8">
        <v>2.1699999999999999E-4</v>
      </c>
      <c r="BC56" s="8">
        <v>11.5913</v>
      </c>
      <c r="BD56" s="8">
        <v>4462.71</v>
      </c>
      <c r="BE56" s="8">
        <v>60.08</v>
      </c>
      <c r="BF56" s="8"/>
      <c r="BG56" s="8"/>
      <c r="BH56" s="8"/>
      <c r="BI56" s="8"/>
      <c r="BJ56" s="8"/>
      <c r="BK56" s="8"/>
      <c r="BL56" s="8"/>
      <c r="BM56" s="8"/>
      <c r="BN56" s="8"/>
      <c r="BO56" s="8"/>
    </row>
    <row r="57" spans="1:67" x14ac:dyDescent="0.55000000000000004">
      <c r="A57" s="6" t="s">
        <v>195</v>
      </c>
      <c r="B57" s="8" t="s">
        <v>196</v>
      </c>
      <c r="C57" s="8" t="s">
        <v>69</v>
      </c>
      <c r="D57" s="8">
        <v>1</v>
      </c>
      <c r="E57" s="8"/>
      <c r="F57" s="6" t="s">
        <v>195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1">
        <v>120.2</v>
      </c>
      <c r="U57" s="11">
        <v>50</v>
      </c>
      <c r="V57" s="11">
        <v>300</v>
      </c>
      <c r="W57" s="11">
        <v>730</v>
      </c>
      <c r="X57" s="11" t="s">
        <v>81</v>
      </c>
      <c r="Y57" s="11"/>
      <c r="Z57" s="11"/>
      <c r="AA57" s="11"/>
      <c r="AB57" s="11">
        <v>152.4</v>
      </c>
      <c r="AC57" s="11">
        <v>-96</v>
      </c>
      <c r="AD57" s="11"/>
      <c r="AE57" s="11"/>
      <c r="AF57" s="11"/>
      <c r="AG57" s="11"/>
      <c r="AH57" s="11"/>
      <c r="AI57" s="11">
        <v>33.4</v>
      </c>
      <c r="AJ57" s="11">
        <v>0.88</v>
      </c>
      <c r="AK57" s="11"/>
      <c r="AL57" s="11"/>
      <c r="AM57" s="11">
        <v>2</v>
      </c>
      <c r="AN57" s="11">
        <v>3</v>
      </c>
      <c r="AO57" s="11">
        <v>1</v>
      </c>
      <c r="AP57" s="11" t="s">
        <v>71</v>
      </c>
      <c r="AQ57" s="11" t="s">
        <v>72</v>
      </c>
      <c r="AR57" s="8"/>
      <c r="AS57" s="8" t="s">
        <v>92</v>
      </c>
      <c r="AT57" s="8"/>
      <c r="AU57" s="8" t="s">
        <v>120</v>
      </c>
      <c r="AV57" s="8">
        <v>0.88300000000000001</v>
      </c>
      <c r="AW57" s="8">
        <v>9.3499999999999996E-4</v>
      </c>
      <c r="AX57" s="8">
        <v>0.377</v>
      </c>
      <c r="AY57" s="8">
        <v>1.0024999999999999E-3</v>
      </c>
      <c r="AZ57" s="8">
        <v>92.3</v>
      </c>
      <c r="BA57" s="8">
        <v>9.3649999999999997E-2</v>
      </c>
      <c r="BB57" s="8">
        <v>1.5300000000000001E-4</v>
      </c>
      <c r="BC57" s="8">
        <v>9.4431999999999992</v>
      </c>
      <c r="BD57" s="8">
        <v>3426.88</v>
      </c>
      <c r="BE57" s="8">
        <v>62.62</v>
      </c>
      <c r="BF57" s="8"/>
      <c r="BG57" s="8"/>
      <c r="BH57" s="8"/>
      <c r="BI57" s="8"/>
      <c r="BJ57" s="8"/>
      <c r="BK57" s="8"/>
      <c r="BL57" s="8"/>
      <c r="BM57" s="8"/>
      <c r="BN57" s="8"/>
      <c r="BO57" s="8"/>
    </row>
    <row r="58" spans="1:67" x14ac:dyDescent="0.55000000000000004">
      <c r="A58" s="6" t="s">
        <v>197</v>
      </c>
      <c r="B58" s="8" t="s">
        <v>198</v>
      </c>
      <c r="C58" s="8" t="s">
        <v>69</v>
      </c>
      <c r="D58" s="8">
        <v>1</v>
      </c>
      <c r="E58" s="8"/>
      <c r="F58" s="6" t="s">
        <v>197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1">
        <v>42</v>
      </c>
      <c r="U58" s="11">
        <v>1.165</v>
      </c>
      <c r="V58" s="11">
        <v>1.1599999999999999</v>
      </c>
      <c r="W58" s="11">
        <v>1.92</v>
      </c>
      <c r="X58" s="11" t="s">
        <v>87</v>
      </c>
      <c r="Y58" s="11"/>
      <c r="Z58" s="11"/>
      <c r="AA58" s="11"/>
      <c r="AB58" s="11">
        <v>265</v>
      </c>
      <c r="AC58" s="11">
        <v>44</v>
      </c>
      <c r="AD58" s="11"/>
      <c r="AE58" s="11"/>
      <c r="AF58" s="11"/>
      <c r="AG58" s="11"/>
      <c r="AH58" s="11"/>
      <c r="AI58" s="11">
        <v>141</v>
      </c>
      <c r="AJ58" s="11">
        <v>1.6</v>
      </c>
      <c r="AK58" s="11"/>
      <c r="AL58" s="11"/>
      <c r="AM58" s="11">
        <v>3</v>
      </c>
      <c r="AN58" s="11">
        <v>1</v>
      </c>
      <c r="AO58" s="11">
        <v>1</v>
      </c>
      <c r="AP58" s="11" t="s">
        <v>71</v>
      </c>
      <c r="AQ58" s="11" t="s">
        <v>72</v>
      </c>
      <c r="AR58" s="8" t="s">
        <v>84</v>
      </c>
      <c r="AS58" s="8"/>
      <c r="AT58" s="8"/>
      <c r="AU58" s="8"/>
      <c r="AV58" s="8">
        <v>1.3140000000000001</v>
      </c>
      <c r="AW58" s="8">
        <v>1.1540000000000001E-3</v>
      </c>
      <c r="AX58" s="8">
        <v>0.58799999999999997</v>
      </c>
      <c r="AY58" s="8">
        <v>6.6799999999999997E-4</v>
      </c>
      <c r="AZ58" s="8">
        <v>415.2</v>
      </c>
      <c r="BA58" s="8">
        <v>0.3458</v>
      </c>
      <c r="BB58" s="8">
        <v>1.26E-4</v>
      </c>
      <c r="BC58" s="8">
        <v>12.456</v>
      </c>
      <c r="BD58" s="8">
        <v>6170.11</v>
      </c>
      <c r="BE58" s="8">
        <v>42.94</v>
      </c>
      <c r="BF58" s="8"/>
      <c r="BG58" s="8"/>
      <c r="BH58" s="8"/>
      <c r="BI58" s="8"/>
      <c r="BJ58" s="8"/>
      <c r="BK58" s="8"/>
      <c r="BL58" s="8"/>
      <c r="BM58" s="8"/>
      <c r="BN58" s="8"/>
      <c r="BO58" s="8"/>
    </row>
    <row r="59" spans="1:67" x14ac:dyDescent="0.55000000000000004">
      <c r="A59" s="6" t="s">
        <v>199</v>
      </c>
      <c r="B59" s="8" t="s">
        <v>200</v>
      </c>
      <c r="C59" s="8" t="s">
        <v>69</v>
      </c>
      <c r="D59" s="8">
        <v>1</v>
      </c>
      <c r="E59" s="8"/>
      <c r="F59" s="6" t="s">
        <v>199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1">
        <v>84.1</v>
      </c>
      <c r="U59" s="11">
        <v>0.87</v>
      </c>
      <c r="V59" s="11">
        <v>8.7200000000000006</v>
      </c>
      <c r="W59" s="11">
        <v>52.3</v>
      </c>
      <c r="X59" s="11" t="s">
        <v>87</v>
      </c>
      <c r="Y59" s="11"/>
      <c r="Z59" s="11"/>
      <c r="AA59" s="11"/>
      <c r="AB59" s="11">
        <v>332.1</v>
      </c>
      <c r="AC59" s="11">
        <v>118</v>
      </c>
      <c r="AD59" s="11"/>
      <c r="AE59" s="11"/>
      <c r="AF59" s="11"/>
      <c r="AG59" s="11"/>
      <c r="AH59" s="11"/>
      <c r="AI59" s="11">
        <v>215</v>
      </c>
      <c r="AJ59" s="11"/>
      <c r="AK59" s="11"/>
      <c r="AL59" s="11"/>
      <c r="AM59" s="11">
        <v>2</v>
      </c>
      <c r="AN59" s="11">
        <v>0</v>
      </c>
      <c r="AO59" s="11">
        <v>0</v>
      </c>
      <c r="AP59" s="11"/>
      <c r="AQ59" s="11"/>
      <c r="AR59" s="8"/>
      <c r="AS59" s="8"/>
      <c r="AT59" s="8"/>
      <c r="AU59" s="8"/>
      <c r="AV59" s="8">
        <v>1.496</v>
      </c>
      <c r="AW59" s="8">
        <v>1.1299999999999999E-3</v>
      </c>
      <c r="AX59" s="8">
        <v>0.41299999999999998</v>
      </c>
      <c r="AY59" s="8">
        <v>5.6499999999999996E-4</v>
      </c>
      <c r="AZ59" s="8">
        <v>222.2</v>
      </c>
      <c r="BA59" s="8">
        <v>0.158</v>
      </c>
      <c r="BB59" s="8"/>
      <c r="BC59" s="8">
        <v>13.94</v>
      </c>
      <c r="BD59" s="8">
        <v>8435.7000000000007</v>
      </c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</row>
    <row r="60" spans="1:67" x14ac:dyDescent="0.55000000000000004">
      <c r="A60" s="6" t="s">
        <v>201</v>
      </c>
      <c r="B60" s="8" t="s">
        <v>202</v>
      </c>
      <c r="C60" s="8" t="s">
        <v>69</v>
      </c>
      <c r="D60" s="8">
        <v>1</v>
      </c>
      <c r="E60" s="8"/>
      <c r="F60" s="6" t="s">
        <v>201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1">
        <v>98.1</v>
      </c>
      <c r="U60" s="11">
        <v>60</v>
      </c>
      <c r="V60" s="11">
        <v>830</v>
      </c>
      <c r="W60" s="11">
        <v>5000</v>
      </c>
      <c r="X60" s="11" t="s">
        <v>87</v>
      </c>
      <c r="Y60" s="11"/>
      <c r="Z60" s="11"/>
      <c r="AA60" s="11"/>
      <c r="AB60" s="11">
        <v>155.4</v>
      </c>
      <c r="AC60" s="11">
        <v>-31</v>
      </c>
      <c r="AD60" s="11"/>
      <c r="AE60" s="11"/>
      <c r="AF60" s="11"/>
      <c r="AG60" s="11"/>
      <c r="AH60" s="11"/>
      <c r="AI60" s="11">
        <v>44</v>
      </c>
      <c r="AJ60" s="11">
        <v>1.1000000000000001</v>
      </c>
      <c r="AK60" s="11"/>
      <c r="AL60" s="11"/>
      <c r="AM60" s="11">
        <v>2</v>
      </c>
      <c r="AN60" s="11">
        <v>2</v>
      </c>
      <c r="AO60" s="11">
        <v>0</v>
      </c>
      <c r="AP60" s="11" t="s">
        <v>71</v>
      </c>
      <c r="AQ60" s="11" t="s">
        <v>72</v>
      </c>
      <c r="AR60" s="8"/>
      <c r="AS60" s="8"/>
      <c r="AT60" s="8"/>
      <c r="AU60" s="8" t="s">
        <v>73</v>
      </c>
      <c r="AV60" s="8">
        <v>0.96599999999999997</v>
      </c>
      <c r="AW60" s="8">
        <v>9.5500000000000001E-4</v>
      </c>
      <c r="AX60" s="8">
        <v>0.41399999999999998</v>
      </c>
      <c r="AY60" s="8">
        <v>1.0349999999999999E-3</v>
      </c>
      <c r="AZ60" s="8">
        <v>114.1</v>
      </c>
      <c r="BA60" s="8">
        <v>0.16300000000000001</v>
      </c>
      <c r="BB60" s="8">
        <v>1.4999999999999999E-4</v>
      </c>
      <c r="BC60" s="8">
        <v>9.5245999999999995</v>
      </c>
      <c r="BD60" s="8">
        <v>3508.33</v>
      </c>
      <c r="BE60" s="8">
        <v>60.33</v>
      </c>
      <c r="BF60" s="8"/>
      <c r="BG60" s="8"/>
      <c r="BH60" s="8"/>
      <c r="BI60" s="8"/>
      <c r="BJ60" s="8"/>
      <c r="BK60" s="8"/>
      <c r="BL60" s="8"/>
      <c r="BM60" s="8"/>
      <c r="BN60" s="8"/>
      <c r="BO60" s="8"/>
    </row>
    <row r="61" spans="1:67" x14ac:dyDescent="0.55000000000000004">
      <c r="A61" s="6" t="s">
        <v>203</v>
      </c>
      <c r="B61" s="8" t="s">
        <v>204</v>
      </c>
      <c r="C61" s="8" t="s">
        <v>69</v>
      </c>
      <c r="D61" s="8">
        <v>1</v>
      </c>
      <c r="E61" s="8"/>
      <c r="F61" s="6" t="s">
        <v>203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>
        <v>152.93</v>
      </c>
      <c r="U61" s="8"/>
      <c r="V61" s="8">
        <v>1000</v>
      </c>
      <c r="W61" s="8">
        <v>10000</v>
      </c>
      <c r="X61" s="8" t="s">
        <v>70</v>
      </c>
      <c r="Y61" s="9"/>
      <c r="Z61" s="9"/>
      <c r="AA61" s="8"/>
      <c r="AB61" s="8">
        <v>27.9</v>
      </c>
      <c r="AC61" s="8">
        <v>-107</v>
      </c>
      <c r="AD61" s="8"/>
      <c r="AE61" s="8"/>
      <c r="AF61" s="8"/>
      <c r="AG61" s="8"/>
      <c r="AH61" s="8"/>
      <c r="AI61" s="8"/>
      <c r="AJ61" s="8"/>
      <c r="AK61" s="8"/>
      <c r="AL61" s="8"/>
      <c r="AM61" s="8">
        <v>1</v>
      </c>
      <c r="AN61" s="8">
        <v>0</v>
      </c>
      <c r="AO61" s="8">
        <v>1</v>
      </c>
      <c r="AP61" s="8"/>
      <c r="AQ61" s="8"/>
      <c r="AR61" s="8"/>
      <c r="AS61" s="8"/>
      <c r="AT61" s="8"/>
      <c r="AU61" s="8"/>
      <c r="AV61" s="8">
        <v>1.5129999999999999</v>
      </c>
      <c r="AW61" s="8">
        <v>2.5600000000000002E-3</v>
      </c>
      <c r="AX61" s="8">
        <v>0.24299999999999999</v>
      </c>
      <c r="AY61" s="10">
        <v>3.1799999999999998E-4</v>
      </c>
      <c r="AZ61" s="8">
        <v>43.7</v>
      </c>
      <c r="BA61" s="8">
        <v>9.6299999999999997E-2</v>
      </c>
      <c r="BB61" s="8">
        <v>2.0699999999999999E-4</v>
      </c>
      <c r="BC61" s="8">
        <v>9.5579000000000001</v>
      </c>
      <c r="BD61" s="8">
        <v>2509.19</v>
      </c>
      <c r="BE61" s="8">
        <v>38.72</v>
      </c>
      <c r="BF61" s="8"/>
      <c r="BG61" s="8"/>
      <c r="BH61" s="8"/>
      <c r="BI61" s="8"/>
      <c r="BJ61" s="8"/>
      <c r="BK61" s="8"/>
      <c r="BL61" s="8"/>
      <c r="BM61" s="8"/>
      <c r="BN61" s="8"/>
      <c r="BO61" s="8"/>
    </row>
    <row r="62" spans="1:67" x14ac:dyDescent="0.55000000000000004">
      <c r="A62" s="6" t="s">
        <v>205</v>
      </c>
      <c r="B62" s="7" t="s">
        <v>206</v>
      </c>
      <c r="C62" s="8" t="s">
        <v>69</v>
      </c>
      <c r="D62" s="8">
        <v>1</v>
      </c>
      <c r="E62" s="8"/>
      <c r="F62" s="6" t="s">
        <v>205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>
        <v>163.01</v>
      </c>
      <c r="U62" s="8">
        <v>0.2</v>
      </c>
      <c r="V62" s="8">
        <v>2</v>
      </c>
      <c r="W62" s="8">
        <v>20</v>
      </c>
      <c r="X62" s="8" t="s">
        <v>70</v>
      </c>
      <c r="Y62" s="9"/>
      <c r="Z62" s="9"/>
      <c r="AA62" s="8"/>
      <c r="AB62" s="8">
        <v>215.3</v>
      </c>
      <c r="AC62" s="8">
        <v>45</v>
      </c>
      <c r="AD62" s="8"/>
      <c r="AE62" s="8"/>
      <c r="AF62" s="8"/>
      <c r="AG62" s="8"/>
      <c r="AH62" s="8"/>
      <c r="AI62" s="8">
        <v>103.9</v>
      </c>
      <c r="AJ62" s="8">
        <v>2.6</v>
      </c>
      <c r="AK62" s="8"/>
      <c r="AL62" s="8"/>
      <c r="AM62" s="8">
        <v>4</v>
      </c>
      <c r="AN62" s="8">
        <v>1</v>
      </c>
      <c r="AO62" s="8">
        <v>1</v>
      </c>
      <c r="AP62" s="8" t="s">
        <v>71</v>
      </c>
      <c r="AQ62" s="8" t="s">
        <v>72</v>
      </c>
      <c r="AR62" s="8" t="s">
        <v>93</v>
      </c>
      <c r="AS62" s="8" t="s">
        <v>92</v>
      </c>
      <c r="AT62" s="8"/>
      <c r="AU62" s="8" t="s">
        <v>117</v>
      </c>
      <c r="AV62" s="8">
        <v>1.464</v>
      </c>
      <c r="AW62" s="8">
        <v>1.359E-3</v>
      </c>
      <c r="AX62" s="8">
        <v>0.26400000000000001</v>
      </c>
      <c r="AY62" s="10">
        <v>4.1100000000000002E-4</v>
      </c>
      <c r="AZ62" s="8">
        <v>81.8</v>
      </c>
      <c r="BA62" s="8">
        <v>5.5399999999999998E-2</v>
      </c>
      <c r="BB62" s="8">
        <v>9.8200000000000002E-5</v>
      </c>
      <c r="BC62" s="8">
        <v>10.223000000000001</v>
      </c>
      <c r="BD62" s="8">
        <v>4334.6899999999996</v>
      </c>
      <c r="BE62" s="8">
        <v>64.48</v>
      </c>
      <c r="BF62" s="8"/>
      <c r="BG62" s="8"/>
      <c r="BH62" s="8"/>
      <c r="BI62" s="8"/>
      <c r="BJ62" s="8"/>
      <c r="BK62" s="8"/>
      <c r="BL62" s="8"/>
      <c r="BM62" s="8"/>
      <c r="BN62" s="8"/>
      <c r="BO62" s="8"/>
    </row>
    <row r="63" spans="1:67" x14ac:dyDescent="0.55000000000000004">
      <c r="A63" s="6" t="s">
        <v>207</v>
      </c>
      <c r="B63" s="8" t="s">
        <v>208</v>
      </c>
      <c r="C63" s="8" t="s">
        <v>69</v>
      </c>
      <c r="D63" s="8">
        <v>1</v>
      </c>
      <c r="E63" s="8"/>
      <c r="F63" s="6" t="s">
        <v>207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1">
        <v>221.04</v>
      </c>
      <c r="U63" s="11">
        <v>3.3</v>
      </c>
      <c r="V63" s="11">
        <v>10</v>
      </c>
      <c r="W63" s="11">
        <v>55</v>
      </c>
      <c r="X63" s="11" t="s">
        <v>87</v>
      </c>
      <c r="Y63" s="11"/>
      <c r="Z63" s="11"/>
      <c r="AA63" s="11"/>
      <c r="AB63" s="11">
        <v>338</v>
      </c>
      <c r="AC63" s="11">
        <v>139</v>
      </c>
      <c r="AD63" s="11"/>
      <c r="AE63" s="11"/>
      <c r="AF63" s="11"/>
      <c r="AG63" s="11"/>
      <c r="AH63" s="11"/>
      <c r="AI63" s="11"/>
      <c r="AJ63" s="11"/>
      <c r="AK63" s="11"/>
      <c r="AL63" s="11"/>
      <c r="AM63" s="11">
        <v>3</v>
      </c>
      <c r="AN63" s="11">
        <v>0</v>
      </c>
      <c r="AO63" s="11">
        <v>1</v>
      </c>
      <c r="AP63" s="11" t="s">
        <v>71</v>
      </c>
      <c r="AQ63" s="11" t="s">
        <v>72</v>
      </c>
      <c r="AR63" s="8"/>
      <c r="AS63" s="8"/>
      <c r="AT63" s="8"/>
      <c r="AU63" s="8" t="s">
        <v>73</v>
      </c>
      <c r="AV63" s="8">
        <v>1.62</v>
      </c>
      <c r="AW63" s="8">
        <v>1.3209999999999999E-3</v>
      </c>
      <c r="AX63" s="8">
        <v>0.28100000000000003</v>
      </c>
      <c r="AY63" s="8">
        <v>4.3750000000000001E-4</v>
      </c>
      <c r="AZ63" s="8">
        <v>103.7</v>
      </c>
      <c r="BA63" s="8">
        <v>6.0443999999999998E-2</v>
      </c>
      <c r="BB63" s="8">
        <v>9.2399999999999996E-5</v>
      </c>
      <c r="BC63" s="8">
        <v>12.061299999999999</v>
      </c>
      <c r="BD63" s="8">
        <v>6214.56</v>
      </c>
      <c r="BE63" s="8">
        <v>96.06</v>
      </c>
      <c r="BF63" s="8"/>
      <c r="BG63" s="8"/>
      <c r="BH63" s="8"/>
      <c r="BI63" s="8"/>
      <c r="BJ63" s="8"/>
      <c r="BK63" s="8"/>
      <c r="BL63" s="8"/>
      <c r="BM63" s="8"/>
      <c r="BN63" s="8"/>
      <c r="BO63" s="8"/>
    </row>
    <row r="64" spans="1:67" x14ac:dyDescent="0.55000000000000004">
      <c r="A64" s="6" t="s">
        <v>209</v>
      </c>
      <c r="B64" s="8" t="s">
        <v>210</v>
      </c>
      <c r="C64" s="8" t="s">
        <v>69</v>
      </c>
      <c r="D64" s="8">
        <v>1</v>
      </c>
      <c r="E64" s="8"/>
      <c r="F64" s="6" t="s">
        <v>209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1">
        <v>112.99</v>
      </c>
      <c r="U64" s="11">
        <v>30</v>
      </c>
      <c r="V64" s="11">
        <v>220</v>
      </c>
      <c r="W64" s="11">
        <v>2000</v>
      </c>
      <c r="X64" s="11" t="s">
        <v>87</v>
      </c>
      <c r="Y64" s="11"/>
      <c r="Z64" s="11"/>
      <c r="AA64" s="11"/>
      <c r="AB64" s="11">
        <v>96.3</v>
      </c>
      <c r="AC64" s="11">
        <v>-100</v>
      </c>
      <c r="AD64" s="11"/>
      <c r="AE64" s="11"/>
      <c r="AF64" s="11"/>
      <c r="AG64" s="11"/>
      <c r="AH64" s="11"/>
      <c r="AI64" s="11">
        <v>16</v>
      </c>
      <c r="AJ64" s="11">
        <v>3.2</v>
      </c>
      <c r="AK64" s="11"/>
      <c r="AL64" s="11"/>
      <c r="AM64" s="11">
        <v>1</v>
      </c>
      <c r="AN64" s="11">
        <v>3</v>
      </c>
      <c r="AO64" s="11">
        <v>0</v>
      </c>
      <c r="AP64" s="11" t="s">
        <v>71</v>
      </c>
      <c r="AQ64" s="11" t="s">
        <v>72</v>
      </c>
      <c r="AR64" s="8"/>
      <c r="AS64" s="8"/>
      <c r="AT64" s="8"/>
      <c r="AU64" s="8"/>
      <c r="AV64" s="8">
        <v>1.1879999999999999</v>
      </c>
      <c r="AW64" s="8">
        <v>1.5399999999999999E-3</v>
      </c>
      <c r="AX64" s="8">
        <v>0.29699999999999999</v>
      </c>
      <c r="AY64" s="8">
        <v>5.1500000000000005E-4</v>
      </c>
      <c r="AZ64" s="8">
        <v>79</v>
      </c>
      <c r="BA64" s="8">
        <v>9.2999999999999999E-2</v>
      </c>
      <c r="BB64" s="8">
        <v>2.1000000000000001E-4</v>
      </c>
      <c r="BC64" s="8">
        <v>9.4312000000000005</v>
      </c>
      <c r="BD64" s="8">
        <v>3006.42</v>
      </c>
      <c r="BE64" s="8">
        <v>50.69</v>
      </c>
      <c r="BF64" s="8"/>
      <c r="BG64" s="8"/>
      <c r="BH64" s="8"/>
      <c r="BI64" s="8"/>
      <c r="BJ64" s="8"/>
      <c r="BK64" s="8"/>
      <c r="BL64" s="8"/>
      <c r="BM64" s="8"/>
      <c r="BN64" s="8"/>
      <c r="BO64" s="8"/>
    </row>
    <row r="65" spans="1:67" x14ac:dyDescent="0.55000000000000004">
      <c r="A65" s="6" t="s">
        <v>211</v>
      </c>
      <c r="B65" s="8" t="s">
        <v>212</v>
      </c>
      <c r="C65" s="8" t="s">
        <v>69</v>
      </c>
      <c r="D65" s="8">
        <v>1</v>
      </c>
      <c r="E65" s="8"/>
      <c r="F65" s="6" t="s">
        <v>211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11">
        <v>110.97</v>
      </c>
      <c r="U65" s="11">
        <v>3</v>
      </c>
      <c r="V65" s="11">
        <v>19</v>
      </c>
      <c r="W65" s="11">
        <v>120</v>
      </c>
      <c r="X65" s="11" t="s">
        <v>87</v>
      </c>
      <c r="Y65" s="11"/>
      <c r="Z65" s="11"/>
      <c r="AA65" s="11"/>
      <c r="AB65" s="11">
        <v>104</v>
      </c>
      <c r="AC65" s="11">
        <v>-50</v>
      </c>
      <c r="AD65" s="11"/>
      <c r="AE65" s="11"/>
      <c r="AF65" s="11"/>
      <c r="AG65" s="11"/>
      <c r="AH65" s="11"/>
      <c r="AI65" s="11">
        <v>27</v>
      </c>
      <c r="AJ65" s="11">
        <v>5.5</v>
      </c>
      <c r="AK65" s="11"/>
      <c r="AL65" s="11"/>
      <c r="AM65" s="11">
        <v>3</v>
      </c>
      <c r="AN65" s="11">
        <v>3</v>
      </c>
      <c r="AO65" s="11">
        <v>0</v>
      </c>
      <c r="AP65" s="11" t="s">
        <v>71</v>
      </c>
      <c r="AQ65" s="11" t="s">
        <v>72</v>
      </c>
      <c r="AR65" s="8"/>
      <c r="AS65" s="8" t="s">
        <v>92</v>
      </c>
      <c r="AT65" s="8"/>
      <c r="AU65" s="8"/>
      <c r="AV65" s="8">
        <v>1.25</v>
      </c>
      <c r="AW65" s="8">
        <v>1.4E-3</v>
      </c>
      <c r="AX65" s="8">
        <v>0.27</v>
      </c>
      <c r="AY65" s="8">
        <v>5.0000000000000001E-4</v>
      </c>
      <c r="AZ65" s="8">
        <v>85.8</v>
      </c>
      <c r="BA65" s="8">
        <v>0.11600000000000001</v>
      </c>
      <c r="BB65" s="8"/>
      <c r="BC65" s="8">
        <v>11.882999999999999</v>
      </c>
      <c r="BD65" s="8">
        <v>4478.0600000000004</v>
      </c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</row>
    <row r="66" spans="1:67" x14ac:dyDescent="0.55000000000000004">
      <c r="A66" s="6" t="s">
        <v>213</v>
      </c>
      <c r="B66" s="8" t="s">
        <v>214</v>
      </c>
      <c r="C66" s="8" t="s">
        <v>69</v>
      </c>
      <c r="D66" s="8">
        <v>1</v>
      </c>
      <c r="E66" s="8"/>
      <c r="F66" s="6" t="s">
        <v>213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11">
        <v>133.19999999999999</v>
      </c>
      <c r="U66" s="11">
        <v>0.01</v>
      </c>
      <c r="V66" s="11">
        <v>5</v>
      </c>
      <c r="W66" s="11">
        <v>75</v>
      </c>
      <c r="X66" s="11" t="s">
        <v>70</v>
      </c>
      <c r="Y66" s="11"/>
      <c r="Z66" s="11"/>
      <c r="AA66" s="11"/>
      <c r="AB66" s="11">
        <v>170.4</v>
      </c>
      <c r="AC66" s="11">
        <v>32.9</v>
      </c>
      <c r="AD66" s="11"/>
      <c r="AE66" s="11"/>
      <c r="AF66" s="11"/>
      <c r="AG66" s="11"/>
      <c r="AH66" s="11"/>
      <c r="AI66" s="11">
        <v>32</v>
      </c>
      <c r="AJ66" s="11">
        <v>1</v>
      </c>
      <c r="AK66" s="11"/>
      <c r="AL66" s="11"/>
      <c r="AM66" s="11">
        <v>2</v>
      </c>
      <c r="AN66" s="11">
        <v>3</v>
      </c>
      <c r="AO66" s="11">
        <v>1</v>
      </c>
      <c r="AP66" s="11" t="s">
        <v>71</v>
      </c>
      <c r="AQ66" s="11" t="s">
        <v>72</v>
      </c>
      <c r="AR66" s="8"/>
      <c r="AS66" s="8" t="s">
        <v>92</v>
      </c>
      <c r="AT66" s="8"/>
      <c r="AU66" s="8"/>
      <c r="AV66" s="8">
        <v>1.016</v>
      </c>
      <c r="AW66" s="8">
        <v>1.1800000000000001E-3</v>
      </c>
      <c r="AX66" s="8">
        <v>0.34599999999999997</v>
      </c>
      <c r="AY66" s="8">
        <v>9.5299999999999996E-4</v>
      </c>
      <c r="AZ66" s="8">
        <v>85</v>
      </c>
      <c r="BA66" s="8">
        <v>7.8460000000000002E-2</v>
      </c>
      <c r="BB66" s="8">
        <v>1.2899999999999999E-4</v>
      </c>
      <c r="BC66" s="8">
        <v>9.8551000000000002</v>
      </c>
      <c r="BD66" s="8">
        <v>3994.76</v>
      </c>
      <c r="BE66" s="8">
        <v>38.32</v>
      </c>
      <c r="BF66" s="8"/>
      <c r="BG66" s="8"/>
      <c r="BH66" s="8"/>
      <c r="BI66" s="8"/>
      <c r="BJ66" s="8"/>
      <c r="BK66" s="8"/>
      <c r="BL66" s="8"/>
      <c r="BM66" s="8"/>
      <c r="BN66" s="8"/>
      <c r="BO66" s="8"/>
    </row>
    <row r="67" spans="1:67" x14ac:dyDescent="0.55000000000000004">
      <c r="A67" s="6" t="s">
        <v>215</v>
      </c>
      <c r="B67" s="8" t="s">
        <v>216</v>
      </c>
      <c r="C67" s="8" t="s">
        <v>69</v>
      </c>
      <c r="D67" s="8">
        <v>1</v>
      </c>
      <c r="E67" s="8"/>
      <c r="F67" s="6" t="s">
        <v>215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11">
        <v>105.1</v>
      </c>
      <c r="U67" s="11">
        <v>0.7</v>
      </c>
      <c r="V67" s="11">
        <v>1.19</v>
      </c>
      <c r="W67" s="11">
        <v>30.2</v>
      </c>
      <c r="X67" s="11" t="s">
        <v>87</v>
      </c>
      <c r="Y67" s="11"/>
      <c r="Z67" s="11"/>
      <c r="AA67" s="11"/>
      <c r="AB67" s="11">
        <v>268.5</v>
      </c>
      <c r="AC67" s="11">
        <v>28</v>
      </c>
      <c r="AD67" s="11"/>
      <c r="AE67" s="11"/>
      <c r="AF67" s="11"/>
      <c r="AG67" s="11"/>
      <c r="AH67" s="11"/>
      <c r="AI67" s="11">
        <v>138</v>
      </c>
      <c r="AJ67" s="11">
        <v>1.53</v>
      </c>
      <c r="AK67" s="11"/>
      <c r="AL67" s="11"/>
      <c r="AM67" s="11">
        <v>2</v>
      </c>
      <c r="AN67" s="11">
        <v>0</v>
      </c>
      <c r="AO67" s="11">
        <v>1</v>
      </c>
      <c r="AP67" s="11" t="s">
        <v>71</v>
      </c>
      <c r="AQ67" s="11" t="s">
        <v>72</v>
      </c>
      <c r="AR67" s="8"/>
      <c r="AS67" s="8"/>
      <c r="AT67" s="8"/>
      <c r="AU67" s="8"/>
      <c r="AV67" s="8">
        <v>1.135</v>
      </c>
      <c r="AW67" s="8">
        <v>8.03E-4</v>
      </c>
      <c r="AX67" s="8">
        <v>0.44700000000000001</v>
      </c>
      <c r="AY67" s="8">
        <v>9.3999999999999997E-4</v>
      </c>
      <c r="AZ67" s="8">
        <v>194.4</v>
      </c>
      <c r="BA67" s="8">
        <v>0.11</v>
      </c>
      <c r="BB67" s="8">
        <v>2.4000000000000001E-4</v>
      </c>
      <c r="BC67" s="8">
        <v>13.124000000000001</v>
      </c>
      <c r="BD67" s="8">
        <v>6176.66</v>
      </c>
      <c r="BE67" s="8">
        <v>71.430000000000007</v>
      </c>
      <c r="BF67" s="8"/>
      <c r="BG67" s="8"/>
      <c r="BH67" s="8"/>
      <c r="BI67" s="8"/>
      <c r="BJ67" s="8"/>
      <c r="BK67" s="8"/>
      <c r="BL67" s="8"/>
      <c r="BM67" s="8"/>
      <c r="BN67" s="8"/>
      <c r="BO67" s="8"/>
    </row>
    <row r="68" spans="1:67" x14ac:dyDescent="0.55000000000000004">
      <c r="A68" s="6" t="s">
        <v>217</v>
      </c>
      <c r="B68" s="8" t="s">
        <v>218</v>
      </c>
      <c r="C68" s="8" t="s">
        <v>69</v>
      </c>
      <c r="D68" s="8">
        <v>1</v>
      </c>
      <c r="E68" s="8"/>
      <c r="F68" s="6" t="s">
        <v>217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11">
        <v>134.22</v>
      </c>
      <c r="U68" s="11">
        <v>5.6</v>
      </c>
      <c r="V68" s="11">
        <v>61.9</v>
      </c>
      <c r="W68" s="11">
        <v>364</v>
      </c>
      <c r="X68" s="11" t="s">
        <v>87</v>
      </c>
      <c r="Y68" s="11"/>
      <c r="Z68" s="11"/>
      <c r="AA68" s="11"/>
      <c r="AB68" s="11">
        <v>181.1</v>
      </c>
      <c r="AC68" s="11">
        <v>-83.9</v>
      </c>
      <c r="AD68" s="11"/>
      <c r="AE68" s="11"/>
      <c r="AF68" s="11"/>
      <c r="AG68" s="11"/>
      <c r="AH68" s="11"/>
      <c r="AI68" s="11">
        <v>56</v>
      </c>
      <c r="AJ68" s="11">
        <v>0.67</v>
      </c>
      <c r="AK68" s="11">
        <v>6.03</v>
      </c>
      <c r="AL68" s="11">
        <v>450</v>
      </c>
      <c r="AM68" s="11">
        <v>2</v>
      </c>
      <c r="AN68" s="11">
        <v>2</v>
      </c>
      <c r="AO68" s="11">
        <v>0</v>
      </c>
      <c r="AP68" s="11"/>
      <c r="AQ68" s="11"/>
      <c r="AR68" s="8"/>
      <c r="AS68" s="8" t="s">
        <v>92</v>
      </c>
      <c r="AT68" s="8"/>
      <c r="AU68" s="8"/>
      <c r="AV68" s="8">
        <v>0.88200000000000001</v>
      </c>
      <c r="AW68" s="8">
        <v>8.7900000000000001E-4</v>
      </c>
      <c r="AX68" s="8">
        <v>0.40600000000000003</v>
      </c>
      <c r="AY68" s="8">
        <v>1.003E-3</v>
      </c>
      <c r="AZ68" s="8">
        <v>94.6</v>
      </c>
      <c r="BA68" s="8">
        <v>0.10630000000000001</v>
      </c>
      <c r="BB68" s="8">
        <v>1.3200000000000001E-4</v>
      </c>
      <c r="BC68" s="8">
        <v>9.8676999999999992</v>
      </c>
      <c r="BD68" s="8">
        <v>3891.8</v>
      </c>
      <c r="BE68" s="8">
        <v>60.01</v>
      </c>
      <c r="BF68" s="8"/>
      <c r="BG68" s="8"/>
      <c r="BH68" s="8"/>
      <c r="BI68" s="8"/>
      <c r="BJ68" s="8"/>
      <c r="BK68" s="8"/>
      <c r="BL68" s="8"/>
      <c r="BM68" s="8"/>
      <c r="BN68" s="8"/>
      <c r="BO68" s="8"/>
    </row>
    <row r="69" spans="1:67" x14ac:dyDescent="0.55000000000000004">
      <c r="A69" s="12" t="s">
        <v>219</v>
      </c>
      <c r="B69" s="7" t="s">
        <v>220</v>
      </c>
      <c r="C69" s="8" t="s">
        <v>69</v>
      </c>
      <c r="D69" s="8">
        <v>1</v>
      </c>
      <c r="E69" s="8"/>
      <c r="F69" s="12" t="s">
        <v>217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>
        <v>134.22</v>
      </c>
      <c r="U69" s="8">
        <v>10</v>
      </c>
      <c r="V69" s="8">
        <v>100</v>
      </c>
      <c r="W69" s="8">
        <v>500</v>
      </c>
      <c r="X69" s="8" t="s">
        <v>70</v>
      </c>
      <c r="Y69" s="9"/>
      <c r="Z69" s="9"/>
      <c r="AA69" s="8"/>
      <c r="AB69" s="8">
        <v>181.1</v>
      </c>
      <c r="AC69" s="8">
        <v>-83.9</v>
      </c>
      <c r="AD69" s="8"/>
      <c r="AE69" s="8"/>
      <c r="AF69" s="8"/>
      <c r="AG69" s="8"/>
      <c r="AH69" s="8"/>
      <c r="AI69" s="8">
        <v>56</v>
      </c>
      <c r="AJ69" s="8">
        <v>0.67</v>
      </c>
      <c r="AK69" s="8">
        <v>6.03</v>
      </c>
      <c r="AL69" s="8">
        <v>450</v>
      </c>
      <c r="AM69" s="8">
        <v>2</v>
      </c>
      <c r="AN69" s="8">
        <v>2</v>
      </c>
      <c r="AO69" s="8">
        <v>0</v>
      </c>
      <c r="AP69" s="8"/>
      <c r="AQ69" s="8"/>
      <c r="AR69" s="8"/>
      <c r="AS69" s="8" t="s">
        <v>92</v>
      </c>
      <c r="AT69" s="8"/>
      <c r="AU69" s="8"/>
      <c r="AV69" s="8">
        <v>0.88200000000000001</v>
      </c>
      <c r="AW69" s="8">
        <v>8.7900000000000001E-4</v>
      </c>
      <c r="AX69" s="8">
        <v>0.40600000000000003</v>
      </c>
      <c r="AY69" s="10">
        <v>1.003E-3</v>
      </c>
      <c r="AZ69" s="8">
        <v>94.6</v>
      </c>
      <c r="BA69" s="8">
        <v>0.10630000000000001</v>
      </c>
      <c r="BB69" s="8">
        <v>1.3200000000000001E-4</v>
      </c>
      <c r="BC69" s="8">
        <v>9.8676999999999992</v>
      </c>
      <c r="BD69" s="8">
        <v>3891.8</v>
      </c>
      <c r="BE69" s="8">
        <v>60.01</v>
      </c>
      <c r="BF69" s="8"/>
      <c r="BG69" s="8"/>
      <c r="BH69" s="8"/>
      <c r="BI69" s="8"/>
      <c r="BJ69" s="8"/>
      <c r="BK69" s="8"/>
      <c r="BL69" s="8"/>
      <c r="BM69" s="8"/>
      <c r="BN69" s="8"/>
      <c r="BO69" s="8"/>
    </row>
    <row r="70" spans="1:67" x14ac:dyDescent="0.55000000000000004">
      <c r="A70" s="6" t="s">
        <v>221</v>
      </c>
      <c r="B70" s="8" t="s">
        <v>222</v>
      </c>
      <c r="C70" s="8" t="s">
        <v>69</v>
      </c>
      <c r="D70" s="8">
        <v>1</v>
      </c>
      <c r="E70" s="8"/>
      <c r="F70" s="6" t="s">
        <v>221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11">
        <v>86.13</v>
      </c>
      <c r="U70" s="11">
        <v>300</v>
      </c>
      <c r="V70" s="11">
        <v>300</v>
      </c>
      <c r="W70" s="11">
        <v>310</v>
      </c>
      <c r="X70" s="11" t="s">
        <v>87</v>
      </c>
      <c r="Y70" s="11"/>
      <c r="Z70" s="11"/>
      <c r="AA70" s="11"/>
      <c r="AB70" s="11">
        <v>102</v>
      </c>
      <c r="AC70" s="11">
        <v>-39.9</v>
      </c>
      <c r="AD70" s="11"/>
      <c r="AE70" s="11"/>
      <c r="AF70" s="11"/>
      <c r="AG70" s="11"/>
      <c r="AH70" s="11"/>
      <c r="AI70" s="11">
        <v>13</v>
      </c>
      <c r="AJ70" s="11">
        <v>1.6</v>
      </c>
      <c r="AK70" s="11"/>
      <c r="AL70" s="11"/>
      <c r="AM70" s="11">
        <v>2</v>
      </c>
      <c r="AN70" s="11">
        <v>3</v>
      </c>
      <c r="AO70" s="11">
        <v>0</v>
      </c>
      <c r="AP70" s="11"/>
      <c r="AQ70" s="11"/>
      <c r="AR70" s="8"/>
      <c r="AS70" s="8"/>
      <c r="AT70" s="8"/>
      <c r="AU70" s="8" t="s">
        <v>73</v>
      </c>
      <c r="AV70" s="8">
        <v>0.83199999999999996</v>
      </c>
      <c r="AW70" s="8">
        <v>1.1069999999999999E-3</v>
      </c>
      <c r="AX70" s="8">
        <v>0.48099999999999998</v>
      </c>
      <c r="AY70" s="8">
        <v>9.276E-4</v>
      </c>
      <c r="AZ70" s="8">
        <v>110.7</v>
      </c>
      <c r="BA70" s="8">
        <v>0.14439399999999999</v>
      </c>
      <c r="BB70" s="8">
        <v>2.7999999999999998E-4</v>
      </c>
      <c r="BC70" s="8">
        <v>9.6967999999999996</v>
      </c>
      <c r="BD70" s="8">
        <v>3112.79</v>
      </c>
      <c r="BE70" s="8">
        <v>54.22</v>
      </c>
      <c r="BF70" s="8"/>
      <c r="BG70" s="8"/>
      <c r="BH70" s="8"/>
      <c r="BI70" s="8"/>
      <c r="BJ70" s="8"/>
      <c r="BK70" s="8"/>
      <c r="BL70" s="8"/>
      <c r="BM70" s="8"/>
      <c r="BN70" s="8"/>
      <c r="BO70" s="8"/>
    </row>
    <row r="71" spans="1:67" x14ac:dyDescent="0.55000000000000004">
      <c r="A71" s="6" t="s">
        <v>223</v>
      </c>
      <c r="B71" s="8" t="s">
        <v>224</v>
      </c>
      <c r="C71" s="8" t="s">
        <v>69</v>
      </c>
      <c r="D71" s="8">
        <v>1</v>
      </c>
      <c r="E71" s="8"/>
      <c r="F71" s="6" t="s">
        <v>223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11">
        <v>154.19</v>
      </c>
      <c r="U71" s="11">
        <v>0.16</v>
      </c>
      <c r="V71" s="11">
        <v>1.7</v>
      </c>
      <c r="W71" s="11">
        <v>11</v>
      </c>
      <c r="X71" s="11" t="s">
        <v>87</v>
      </c>
      <c r="Y71" s="11"/>
      <c r="Z71" s="11"/>
      <c r="AA71" s="11"/>
      <c r="AB71" s="11">
        <v>209.5</v>
      </c>
      <c r="AC71" s="11">
        <v>-25</v>
      </c>
      <c r="AD71" s="11"/>
      <c r="AE71" s="11"/>
      <c r="AF71" s="11"/>
      <c r="AG71" s="11"/>
      <c r="AH71" s="11"/>
      <c r="AI71" s="11">
        <v>78</v>
      </c>
      <c r="AJ71" s="11">
        <v>1.6</v>
      </c>
      <c r="AK71" s="11"/>
      <c r="AL71" s="11"/>
      <c r="AM71" s="11">
        <v>3</v>
      </c>
      <c r="AN71" s="11">
        <v>1</v>
      </c>
      <c r="AO71" s="11">
        <v>1</v>
      </c>
      <c r="AP71" s="11"/>
      <c r="AQ71" s="11"/>
      <c r="AR71" s="8"/>
      <c r="AS71" s="8"/>
      <c r="AT71" s="8"/>
      <c r="AU71" s="8"/>
      <c r="AV71" s="8">
        <v>1.2090000000000001</v>
      </c>
      <c r="AW71" s="8">
        <v>1.1850000000000001E-3</v>
      </c>
      <c r="AX71" s="8">
        <v>0.33100000000000002</v>
      </c>
      <c r="AY71" s="8">
        <v>6.1609999999999996E-4</v>
      </c>
      <c r="AZ71" s="8">
        <v>89.3</v>
      </c>
      <c r="BA71" s="8">
        <v>5.6462999999999999E-2</v>
      </c>
      <c r="BB71" s="8">
        <v>9.9400000000000004E-5</v>
      </c>
      <c r="BC71" s="8">
        <v>10.886900000000001</v>
      </c>
      <c r="BD71" s="8">
        <v>4678.43</v>
      </c>
      <c r="BE71" s="8">
        <v>52.92</v>
      </c>
      <c r="BF71" s="8"/>
      <c r="BG71" s="8"/>
      <c r="BH71" s="8"/>
      <c r="BI71" s="8"/>
      <c r="BJ71" s="8"/>
      <c r="BK71" s="8"/>
      <c r="BL71" s="8"/>
      <c r="BM71" s="8"/>
      <c r="BN71" s="8"/>
      <c r="BO71" s="8"/>
    </row>
    <row r="72" spans="1:67" x14ac:dyDescent="0.55000000000000004">
      <c r="A72" s="6" t="s">
        <v>225</v>
      </c>
      <c r="B72" s="8" t="s">
        <v>226</v>
      </c>
      <c r="C72" s="8" t="s">
        <v>69</v>
      </c>
      <c r="D72" s="8">
        <v>1</v>
      </c>
      <c r="E72" s="8"/>
      <c r="F72" s="6" t="s">
        <v>225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11">
        <v>73.14</v>
      </c>
      <c r="U72" s="11">
        <v>15</v>
      </c>
      <c r="V72" s="11">
        <v>330</v>
      </c>
      <c r="W72" s="11">
        <v>2000</v>
      </c>
      <c r="X72" s="11" t="s">
        <v>87</v>
      </c>
      <c r="Y72" s="11"/>
      <c r="Z72" s="11"/>
      <c r="AA72" s="11"/>
      <c r="AB72" s="11">
        <v>55.5</v>
      </c>
      <c r="AC72" s="11">
        <v>-50</v>
      </c>
      <c r="AD72" s="11"/>
      <c r="AE72" s="11"/>
      <c r="AF72" s="11"/>
      <c r="AG72" s="11"/>
      <c r="AH72" s="11"/>
      <c r="AI72" s="11">
        <v>-23</v>
      </c>
      <c r="AJ72" s="11">
        <v>1.8</v>
      </c>
      <c r="AK72" s="11"/>
      <c r="AL72" s="11"/>
      <c r="AM72" s="11">
        <v>3</v>
      </c>
      <c r="AN72" s="11">
        <v>3</v>
      </c>
      <c r="AO72" s="11">
        <v>0</v>
      </c>
      <c r="AP72" s="11"/>
      <c r="AQ72" s="11"/>
      <c r="AR72" s="8" t="s">
        <v>92</v>
      </c>
      <c r="AS72" s="8"/>
      <c r="AT72" s="8"/>
      <c r="AU72" s="8"/>
      <c r="AV72" s="8">
        <v>0.71599999999999997</v>
      </c>
      <c r="AW72" s="8">
        <v>9.8499999999999998E-4</v>
      </c>
      <c r="AX72" s="8">
        <v>0.56000000000000005</v>
      </c>
      <c r="AY72" s="8">
        <v>1.1199999999999999E-3</v>
      </c>
      <c r="AZ72" s="8">
        <v>107.6</v>
      </c>
      <c r="BA72" s="8">
        <v>0.22589999999999999</v>
      </c>
      <c r="BB72" s="8">
        <v>2.6499999999999999E-4</v>
      </c>
      <c r="BC72" s="8">
        <v>9.6786999999999992</v>
      </c>
      <c r="BD72" s="8">
        <v>2751.97</v>
      </c>
      <c r="BE72" s="8">
        <v>44.95</v>
      </c>
      <c r="BF72" s="8"/>
      <c r="BG72" s="8"/>
      <c r="BH72" s="8"/>
      <c r="BI72" s="8"/>
      <c r="BJ72" s="8"/>
      <c r="BK72" s="8"/>
      <c r="BL72" s="8"/>
      <c r="BM72" s="8"/>
      <c r="BN72" s="8"/>
      <c r="BO72" s="8"/>
    </row>
    <row r="73" spans="1:67" x14ac:dyDescent="0.55000000000000004">
      <c r="A73" s="6" t="s">
        <v>227</v>
      </c>
      <c r="B73" s="8" t="s">
        <v>220</v>
      </c>
      <c r="C73" s="8" t="s">
        <v>69</v>
      </c>
      <c r="D73" s="8">
        <v>1</v>
      </c>
      <c r="E73" s="8"/>
      <c r="F73" s="6" t="s">
        <v>228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11">
        <v>134.22</v>
      </c>
      <c r="U73" s="11">
        <v>10</v>
      </c>
      <c r="V73" s="11">
        <v>100</v>
      </c>
      <c r="W73" s="11">
        <v>500</v>
      </c>
      <c r="X73" s="11" t="s">
        <v>70</v>
      </c>
      <c r="Y73" s="11"/>
      <c r="Z73" s="11"/>
      <c r="AA73" s="11"/>
      <c r="AB73" s="11">
        <v>181.1</v>
      </c>
      <c r="AC73" s="11">
        <v>-73</v>
      </c>
      <c r="AD73" s="11"/>
      <c r="AE73" s="11"/>
      <c r="AF73" s="11"/>
      <c r="AG73" s="11"/>
      <c r="AH73" s="11"/>
      <c r="AI73" s="11">
        <v>58</v>
      </c>
      <c r="AJ73" s="11">
        <v>0.67</v>
      </c>
      <c r="AK73" s="11">
        <v>6</v>
      </c>
      <c r="AL73" s="11">
        <v>420</v>
      </c>
      <c r="AM73" s="11">
        <v>2</v>
      </c>
      <c r="AN73" s="11">
        <v>2</v>
      </c>
      <c r="AO73" s="11">
        <v>0</v>
      </c>
      <c r="AP73" s="11"/>
      <c r="AQ73" s="11"/>
      <c r="AR73" s="8"/>
      <c r="AS73" s="8" t="s">
        <v>92</v>
      </c>
      <c r="AT73" s="8"/>
      <c r="AU73" s="8"/>
      <c r="AV73" s="8">
        <v>0.88200000000000001</v>
      </c>
      <c r="AW73" s="8">
        <v>8.7900000000000001E-4</v>
      </c>
      <c r="AX73" s="8">
        <v>0.40600000000000003</v>
      </c>
      <c r="AY73" s="8">
        <v>1.003E-3</v>
      </c>
      <c r="AZ73" s="8">
        <v>94.6</v>
      </c>
      <c r="BA73" s="8">
        <v>0.10630000000000001</v>
      </c>
      <c r="BB73" s="8">
        <v>1.3200000000000001E-4</v>
      </c>
      <c r="BC73" s="8">
        <v>9.8676999999999992</v>
      </c>
      <c r="BD73" s="8">
        <v>3891.8</v>
      </c>
      <c r="BE73" s="8">
        <v>60.01</v>
      </c>
      <c r="BF73" s="8"/>
      <c r="BG73" s="8"/>
      <c r="BH73" s="8"/>
      <c r="BI73" s="8"/>
      <c r="BJ73" s="8"/>
      <c r="BK73" s="8"/>
      <c r="BL73" s="8"/>
      <c r="BM73" s="8"/>
      <c r="BN73" s="8"/>
      <c r="BO73" s="8"/>
    </row>
    <row r="74" spans="1:67" x14ac:dyDescent="0.55000000000000004">
      <c r="A74" s="6" t="s">
        <v>229</v>
      </c>
      <c r="B74" s="8" t="s">
        <v>230</v>
      </c>
      <c r="C74" s="8" t="s">
        <v>69</v>
      </c>
      <c r="D74" s="8">
        <v>1</v>
      </c>
      <c r="E74" s="8"/>
      <c r="F74" s="6" t="s">
        <v>229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11">
        <v>103.2</v>
      </c>
      <c r="U74" s="11">
        <v>3</v>
      </c>
      <c r="V74" s="11">
        <v>8.5</v>
      </c>
      <c r="W74" s="11">
        <v>50</v>
      </c>
      <c r="X74" s="11" t="s">
        <v>87</v>
      </c>
      <c r="Y74" s="11"/>
      <c r="Z74" s="11"/>
      <c r="AA74" s="11"/>
      <c r="AB74" s="11">
        <v>206.5</v>
      </c>
      <c r="AC74" s="11">
        <v>-39</v>
      </c>
      <c r="AD74" s="11"/>
      <c r="AE74" s="11"/>
      <c r="AF74" s="11"/>
      <c r="AG74" s="11"/>
      <c r="AH74" s="11"/>
      <c r="AI74" s="11">
        <v>95</v>
      </c>
      <c r="AJ74" s="11">
        <v>2</v>
      </c>
      <c r="AK74" s="11">
        <v>6.7</v>
      </c>
      <c r="AL74" s="11">
        <v>358</v>
      </c>
      <c r="AM74" s="11">
        <v>3</v>
      </c>
      <c r="AN74" s="11">
        <v>1</v>
      </c>
      <c r="AO74" s="11">
        <v>0</v>
      </c>
      <c r="AP74" s="11" t="s">
        <v>71</v>
      </c>
      <c r="AQ74" s="11" t="s">
        <v>72</v>
      </c>
      <c r="AR74" s="8" t="s">
        <v>84</v>
      </c>
      <c r="AS74" s="8"/>
      <c r="AT74" s="8"/>
      <c r="AU74" s="8"/>
      <c r="AV74" s="8">
        <v>0.97599999999999998</v>
      </c>
      <c r="AW74" s="8">
        <v>1.096E-3</v>
      </c>
      <c r="AX74" s="8">
        <v>0.53</v>
      </c>
      <c r="AY74" s="8">
        <v>8.6799999999999996E-4</v>
      </c>
      <c r="AZ74" s="8">
        <v>146.4</v>
      </c>
      <c r="BA74" s="8">
        <v>0.13075000000000001</v>
      </c>
      <c r="BB74" s="8">
        <v>2.61E-4</v>
      </c>
      <c r="BC74" s="8">
        <v>10.493399999999999</v>
      </c>
      <c r="BD74" s="8">
        <v>4266.79</v>
      </c>
      <c r="BE74" s="8">
        <v>74.069999999999993</v>
      </c>
      <c r="BF74" s="8"/>
      <c r="BG74" s="8"/>
      <c r="BH74" s="8"/>
      <c r="BI74" s="8"/>
      <c r="BJ74" s="8"/>
      <c r="BK74" s="8"/>
      <c r="BL74" s="8"/>
      <c r="BM74" s="8"/>
      <c r="BN74" s="8"/>
      <c r="BO74" s="8"/>
    </row>
    <row r="75" spans="1:67" x14ac:dyDescent="0.55000000000000004">
      <c r="A75" s="6" t="s">
        <v>231</v>
      </c>
      <c r="B75" s="7" t="s">
        <v>232</v>
      </c>
      <c r="C75" s="8" t="s">
        <v>69</v>
      </c>
      <c r="D75" s="8">
        <v>1</v>
      </c>
      <c r="E75" s="8"/>
      <c r="F75" s="6" t="s">
        <v>231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>
        <v>66.05</v>
      </c>
      <c r="U75" s="8">
        <v>10000</v>
      </c>
      <c r="V75" s="8">
        <v>15000</v>
      </c>
      <c r="W75" s="8">
        <v>25000</v>
      </c>
      <c r="X75" s="8" t="s">
        <v>70</v>
      </c>
      <c r="Y75" s="9"/>
      <c r="Z75" s="9"/>
      <c r="AA75" s="8"/>
      <c r="AB75" s="8">
        <v>-24</v>
      </c>
      <c r="AC75" s="8">
        <v>-117</v>
      </c>
      <c r="AD75" s="8"/>
      <c r="AE75" s="8"/>
      <c r="AF75" s="8"/>
      <c r="AG75" s="8"/>
      <c r="AH75" s="8"/>
      <c r="AI75" s="8">
        <v>-79</v>
      </c>
      <c r="AJ75" s="8">
        <v>3.7</v>
      </c>
      <c r="AK75" s="8">
        <v>20.2</v>
      </c>
      <c r="AL75" s="8"/>
      <c r="AM75" s="8">
        <v>1</v>
      </c>
      <c r="AN75" s="8">
        <v>4</v>
      </c>
      <c r="AO75" s="8">
        <v>1</v>
      </c>
      <c r="AP75" s="8"/>
      <c r="AQ75" s="8"/>
      <c r="AR75" s="8"/>
      <c r="AS75" s="8"/>
      <c r="AT75" s="8"/>
      <c r="AU75" s="8"/>
      <c r="AV75" s="8">
        <v>0.96099999999999997</v>
      </c>
      <c r="AW75" s="8">
        <v>1.92E-3</v>
      </c>
      <c r="AX75" s="8">
        <v>0.46500000000000002</v>
      </c>
      <c r="AY75" s="10">
        <v>7.9000000000000001E-4</v>
      </c>
      <c r="AZ75" s="8">
        <v>72</v>
      </c>
      <c r="BA75" s="8">
        <v>0.27900000000000003</v>
      </c>
      <c r="BB75" s="8">
        <v>4.2000000000000002E-4</v>
      </c>
      <c r="BC75" s="8">
        <v>9.3719000000000001</v>
      </c>
      <c r="BD75" s="8">
        <v>1985.55</v>
      </c>
      <c r="BE75" s="8">
        <v>37.21</v>
      </c>
      <c r="BF75" s="8"/>
      <c r="BG75" s="8"/>
      <c r="BH75" s="8"/>
      <c r="BI75" s="8"/>
      <c r="BJ75" s="8"/>
      <c r="BK75" s="8"/>
      <c r="BL75" s="8"/>
      <c r="BM75" s="8"/>
      <c r="BN75" s="8"/>
      <c r="BO75" s="8"/>
    </row>
    <row r="76" spans="1:67" x14ac:dyDescent="0.55000000000000004">
      <c r="A76" s="6" t="s">
        <v>233</v>
      </c>
      <c r="B76" s="19" t="s">
        <v>234</v>
      </c>
      <c r="C76" s="8" t="s">
        <v>69</v>
      </c>
      <c r="D76" s="8">
        <v>1</v>
      </c>
      <c r="E76" s="8"/>
      <c r="F76" s="6" t="s">
        <v>233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>
        <v>142.19999999999999</v>
      </c>
      <c r="U76" s="11">
        <v>25</v>
      </c>
      <c r="V76" s="11">
        <v>25</v>
      </c>
      <c r="W76" s="11">
        <v>2000</v>
      </c>
      <c r="X76" s="8" t="s">
        <v>87</v>
      </c>
      <c r="Y76" s="9"/>
      <c r="Z76" s="9"/>
      <c r="AA76" s="8"/>
      <c r="AB76" s="8">
        <v>168</v>
      </c>
      <c r="AC76" s="8">
        <v>-46</v>
      </c>
      <c r="AD76" s="8"/>
      <c r="AE76" s="8"/>
      <c r="AF76" s="8"/>
      <c r="AG76" s="8"/>
      <c r="AH76" s="8"/>
      <c r="AI76" s="8">
        <v>49</v>
      </c>
      <c r="AJ76" s="8">
        <v>0.8</v>
      </c>
      <c r="AK76" s="8"/>
      <c r="AL76" s="8"/>
      <c r="AM76" s="8">
        <v>2</v>
      </c>
      <c r="AN76" s="8">
        <v>2</v>
      </c>
      <c r="AO76" s="8">
        <v>0</v>
      </c>
      <c r="AP76" s="8" t="s">
        <v>71</v>
      </c>
      <c r="AQ76" s="8" t="s">
        <v>72</v>
      </c>
      <c r="AR76" s="8"/>
      <c r="AS76" s="8"/>
      <c r="AT76" s="8"/>
      <c r="AU76" s="8"/>
      <c r="AV76" s="8">
        <v>0.82399999999999995</v>
      </c>
      <c r="AW76" s="8">
        <v>8.9499999999999996E-4</v>
      </c>
      <c r="AX76" s="8">
        <v>0.34</v>
      </c>
      <c r="AY76" s="10">
        <v>8.3000000000000001E-4</v>
      </c>
      <c r="AZ76" s="8">
        <v>87.2</v>
      </c>
      <c r="BA76" s="8">
        <v>7.9500000000000001E-2</v>
      </c>
      <c r="BB76" s="8">
        <v>1.55E-4</v>
      </c>
      <c r="BC76" s="8">
        <v>9.8390000000000004</v>
      </c>
      <c r="BD76" s="8">
        <v>3682.92</v>
      </c>
      <c r="BE76" s="8">
        <v>67.19</v>
      </c>
      <c r="BF76" s="8"/>
      <c r="BG76" s="8"/>
      <c r="BH76" s="8"/>
      <c r="BI76" s="8"/>
      <c r="BJ76" s="8"/>
      <c r="BK76" s="8"/>
      <c r="BL76" s="8"/>
      <c r="BM76" s="8"/>
      <c r="BN76" s="8"/>
      <c r="BO76" s="8"/>
    </row>
    <row r="77" spans="1:67" x14ac:dyDescent="0.55000000000000004">
      <c r="A77" s="6" t="s">
        <v>235</v>
      </c>
      <c r="B77" s="8" t="s">
        <v>236</v>
      </c>
      <c r="C77" s="8" t="s">
        <v>69</v>
      </c>
      <c r="D77" s="8">
        <v>1</v>
      </c>
      <c r="E77" s="8"/>
      <c r="F77" s="6" t="s">
        <v>235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>
        <v>112.21</v>
      </c>
      <c r="U77" s="11">
        <v>225</v>
      </c>
      <c r="V77" s="11">
        <v>2500</v>
      </c>
      <c r="W77" s="11">
        <v>15000</v>
      </c>
      <c r="X77" s="8" t="s">
        <v>87</v>
      </c>
      <c r="Y77" s="9"/>
      <c r="Z77" s="9"/>
      <c r="AA77" s="8"/>
      <c r="AB77" s="8">
        <v>101.4</v>
      </c>
      <c r="AC77" s="8">
        <v>-93.5</v>
      </c>
      <c r="AD77" s="8"/>
      <c r="AE77" s="8"/>
      <c r="AF77" s="8"/>
      <c r="AG77" s="8"/>
      <c r="AH77" s="8"/>
      <c r="AI77" s="8">
        <v>-6</v>
      </c>
      <c r="AJ77" s="8">
        <v>0.9</v>
      </c>
      <c r="AK77" s="8"/>
      <c r="AL77" s="8"/>
      <c r="AM77" s="8">
        <v>2</v>
      </c>
      <c r="AN77" s="8">
        <v>3</v>
      </c>
      <c r="AO77" s="8">
        <v>0</v>
      </c>
      <c r="AP77" s="8"/>
      <c r="AQ77" s="8"/>
      <c r="AR77" s="8"/>
      <c r="AS77" s="8"/>
      <c r="AT77" s="8"/>
      <c r="AU77" s="8"/>
      <c r="AV77" s="8">
        <v>0.72799999999999998</v>
      </c>
      <c r="AW77" s="8">
        <v>9.2299999999999999E-4</v>
      </c>
      <c r="AX77" s="8">
        <v>0.48499999999999999</v>
      </c>
      <c r="AY77" s="10">
        <v>1.0954999999999999E-3</v>
      </c>
      <c r="AZ77" s="8">
        <v>79.599999999999994</v>
      </c>
      <c r="BA77" s="8">
        <v>0.116364</v>
      </c>
      <c r="BB77" s="8">
        <v>1.94E-4</v>
      </c>
      <c r="BC77" s="8">
        <v>9.1204000000000001</v>
      </c>
      <c r="BD77" s="8">
        <v>2969.36</v>
      </c>
      <c r="BE77" s="8">
        <v>49.61</v>
      </c>
      <c r="BF77" s="8"/>
      <c r="BG77" s="8"/>
      <c r="BH77" s="8"/>
      <c r="BI77" s="8"/>
      <c r="BJ77" s="8"/>
      <c r="BK77" s="8"/>
      <c r="BL77" s="8"/>
      <c r="BM77" s="8"/>
      <c r="BN77" s="8"/>
      <c r="BO77" s="8"/>
    </row>
    <row r="78" spans="1:67" x14ac:dyDescent="0.55000000000000004">
      <c r="A78" s="12" t="s">
        <v>237</v>
      </c>
      <c r="B78" s="8" t="s">
        <v>238</v>
      </c>
      <c r="C78" s="8" t="s">
        <v>69</v>
      </c>
      <c r="D78" s="8">
        <v>1</v>
      </c>
      <c r="E78" s="8"/>
      <c r="F78" s="12" t="s">
        <v>237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>
        <v>84.08</v>
      </c>
      <c r="U78" s="8">
        <v>1</v>
      </c>
      <c r="V78" s="8">
        <v>5</v>
      </c>
      <c r="W78" s="8">
        <v>50</v>
      </c>
      <c r="X78" s="8" t="s">
        <v>70</v>
      </c>
      <c r="Y78" s="9"/>
      <c r="Z78" s="9"/>
      <c r="AA78" s="8"/>
      <c r="AB78" s="8">
        <v>127.4</v>
      </c>
      <c r="AC78" s="8">
        <v>-6.5</v>
      </c>
      <c r="AD78" s="8"/>
      <c r="AE78" s="8"/>
      <c r="AF78" s="8"/>
      <c r="AG78" s="8"/>
      <c r="AH78" s="8"/>
      <c r="AI78" s="8">
        <v>46</v>
      </c>
      <c r="AJ78" s="8"/>
      <c r="AK78" s="8"/>
      <c r="AL78" s="8"/>
      <c r="AM78" s="8">
        <v>2</v>
      </c>
      <c r="AN78" s="8">
        <v>3</v>
      </c>
      <c r="AO78" s="8">
        <v>2</v>
      </c>
      <c r="AP78" s="8"/>
      <c r="AQ78" s="8"/>
      <c r="AR78" s="8"/>
      <c r="AS78" s="8"/>
      <c r="AT78" s="8"/>
      <c r="AU78" s="8"/>
      <c r="AV78" s="8">
        <v>1.105</v>
      </c>
      <c r="AW78" s="8">
        <v>1.212E-3</v>
      </c>
      <c r="AX78" s="8">
        <v>0.43099999999999999</v>
      </c>
      <c r="AY78" s="10">
        <v>2.9599999999999998E-4</v>
      </c>
      <c r="AZ78" s="8">
        <v>132.4</v>
      </c>
      <c r="BA78" s="8">
        <v>0.18751999999999999</v>
      </c>
      <c r="BB78" s="8">
        <v>1.66E-4</v>
      </c>
      <c r="BC78" s="8">
        <v>10.0335</v>
      </c>
      <c r="BD78" s="8">
        <v>3486.1</v>
      </c>
      <c r="BE78" s="8">
        <v>53.59</v>
      </c>
      <c r="BF78" s="8"/>
      <c r="BG78" s="8"/>
      <c r="BH78" s="8"/>
      <c r="BI78" s="8"/>
      <c r="BJ78" s="8"/>
      <c r="BK78" s="8"/>
      <c r="BL78" s="8"/>
      <c r="BM78" s="8"/>
      <c r="BN78" s="8"/>
      <c r="BO78" s="8"/>
    </row>
    <row r="79" spans="1:67" x14ac:dyDescent="0.55000000000000004">
      <c r="A79" s="6" t="s">
        <v>239</v>
      </c>
      <c r="B79" s="8" t="s">
        <v>240</v>
      </c>
      <c r="C79" s="8" t="s">
        <v>69</v>
      </c>
      <c r="D79" s="8">
        <v>1</v>
      </c>
      <c r="E79" s="8"/>
      <c r="F79" s="6" t="s">
        <v>239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11">
        <v>87.1</v>
      </c>
      <c r="U79" s="11">
        <v>12</v>
      </c>
      <c r="V79" s="11">
        <v>12</v>
      </c>
      <c r="W79" s="11">
        <v>400</v>
      </c>
      <c r="X79" s="11" t="s">
        <v>87</v>
      </c>
      <c r="Y79" s="11"/>
      <c r="Z79" s="11"/>
      <c r="AA79" s="11"/>
      <c r="AB79" s="11">
        <v>166.1</v>
      </c>
      <c r="AC79" s="11">
        <v>-20</v>
      </c>
      <c r="AD79" s="11"/>
      <c r="AE79" s="11"/>
      <c r="AF79" s="11"/>
      <c r="AG79" s="11"/>
      <c r="AH79" s="11"/>
      <c r="AI79" s="11">
        <v>70</v>
      </c>
      <c r="AJ79" s="11">
        <v>1.8</v>
      </c>
      <c r="AK79" s="11"/>
      <c r="AL79" s="11"/>
      <c r="AM79" s="11">
        <v>2</v>
      </c>
      <c r="AN79" s="11">
        <v>2</v>
      </c>
      <c r="AO79" s="11">
        <v>1</v>
      </c>
      <c r="AP79" s="11" t="s">
        <v>71</v>
      </c>
      <c r="AQ79" s="11" t="s">
        <v>72</v>
      </c>
      <c r="AR79" s="8" t="s">
        <v>92</v>
      </c>
      <c r="AS79" s="8"/>
      <c r="AT79" s="8"/>
      <c r="AU79" s="8" t="s">
        <v>73</v>
      </c>
      <c r="AV79" s="8">
        <v>0.95899999999999996</v>
      </c>
      <c r="AW79" s="8">
        <v>8.9999999999999998E-4</v>
      </c>
      <c r="AX79" s="8">
        <v>0.47799999999999998</v>
      </c>
      <c r="AY79" s="8">
        <v>1.4899999999999999E-4</v>
      </c>
      <c r="AZ79" s="8">
        <v>144.5</v>
      </c>
      <c r="BA79" s="8">
        <v>0.47560000000000002</v>
      </c>
      <c r="BB79" s="8"/>
      <c r="BC79" s="8">
        <v>12.887</v>
      </c>
      <c r="BD79" s="8">
        <v>5614.3</v>
      </c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</row>
    <row r="80" spans="1:67" x14ac:dyDescent="0.55000000000000004">
      <c r="A80" s="6" t="s">
        <v>241</v>
      </c>
      <c r="B80" s="8" t="s">
        <v>242</v>
      </c>
      <c r="C80" s="8" t="s">
        <v>69</v>
      </c>
      <c r="D80" s="8">
        <v>1</v>
      </c>
      <c r="E80" s="8"/>
      <c r="F80" s="6" t="s">
        <v>241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11">
        <v>94.62</v>
      </c>
      <c r="U80" s="11">
        <v>1.8</v>
      </c>
      <c r="V80" s="11">
        <v>22</v>
      </c>
      <c r="W80" s="11">
        <v>100</v>
      </c>
      <c r="X80" s="11" t="s">
        <v>81</v>
      </c>
      <c r="Y80" s="11"/>
      <c r="Z80" s="11"/>
      <c r="AA80" s="11"/>
      <c r="AB80" s="11">
        <v>35.200000000000003</v>
      </c>
      <c r="AC80" s="11">
        <v>-102</v>
      </c>
      <c r="AD80" s="11"/>
      <c r="AE80" s="11"/>
      <c r="AF80" s="11"/>
      <c r="AG80" s="11"/>
      <c r="AH80" s="11"/>
      <c r="AI80" s="11">
        <v>-28</v>
      </c>
      <c r="AJ80" s="11">
        <v>3.3</v>
      </c>
      <c r="AK80" s="11"/>
      <c r="AL80" s="11">
        <v>244</v>
      </c>
      <c r="AM80" s="11">
        <v>3</v>
      </c>
      <c r="AN80" s="11">
        <v>4</v>
      </c>
      <c r="AO80" s="11">
        <v>0</v>
      </c>
      <c r="AP80" s="11"/>
      <c r="AQ80" s="11"/>
      <c r="AR80" s="8" t="s">
        <v>76</v>
      </c>
      <c r="AS80" s="8"/>
      <c r="AT80" s="8"/>
      <c r="AU80" s="8"/>
      <c r="AV80" s="8">
        <v>0.90041000000000004</v>
      </c>
      <c r="AW80" s="8">
        <v>1.6100000000000001E-3</v>
      </c>
      <c r="AX80" s="8">
        <v>0.3856</v>
      </c>
      <c r="AY80" s="8">
        <v>5.8E-4</v>
      </c>
      <c r="AZ80" s="8">
        <v>68.296999999999997</v>
      </c>
      <c r="BA80" s="8">
        <v>5.117E-2</v>
      </c>
      <c r="BB80" s="8">
        <v>9.1E-4</v>
      </c>
      <c r="BC80" s="8">
        <v>9.5049200000000003</v>
      </c>
      <c r="BD80" s="8">
        <v>2629.598</v>
      </c>
      <c r="BE80" s="8">
        <v>31.92</v>
      </c>
      <c r="BF80" s="8"/>
      <c r="BG80" s="8"/>
      <c r="BH80" s="8"/>
      <c r="BI80" s="8"/>
      <c r="BJ80" s="8"/>
      <c r="BK80" s="8"/>
      <c r="BL80" s="8"/>
      <c r="BM80" s="8"/>
      <c r="BN80" s="8"/>
      <c r="BO80" s="8"/>
    </row>
    <row r="81" spans="1:67" x14ac:dyDescent="0.55000000000000004">
      <c r="A81" s="6" t="s">
        <v>243</v>
      </c>
      <c r="B81" s="8" t="s">
        <v>244</v>
      </c>
      <c r="C81" s="8" t="s">
        <v>69</v>
      </c>
      <c r="D81" s="8">
        <v>1</v>
      </c>
      <c r="E81" s="8"/>
      <c r="F81" s="6" t="s">
        <v>243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>
        <v>129.06</v>
      </c>
      <c r="U81" s="8">
        <v>2</v>
      </c>
      <c r="V81" s="8">
        <v>10</v>
      </c>
      <c r="W81" s="8">
        <v>75</v>
      </c>
      <c r="X81" s="8" t="s">
        <v>70</v>
      </c>
      <c r="Y81" s="9"/>
      <c r="Z81" s="9"/>
      <c r="AA81" s="8"/>
      <c r="AB81" s="8">
        <v>70.099999999999994</v>
      </c>
      <c r="AC81" s="8">
        <v>-74.2</v>
      </c>
      <c r="AD81" s="8"/>
      <c r="AE81" s="8"/>
      <c r="AF81" s="8"/>
      <c r="AG81" s="8"/>
      <c r="AH81" s="8"/>
      <c r="AI81" s="8">
        <v>-3.8</v>
      </c>
      <c r="AJ81" s="8">
        <v>3.4</v>
      </c>
      <c r="AK81" s="12"/>
      <c r="AL81" s="8">
        <v>425</v>
      </c>
      <c r="AM81" s="8">
        <v>3</v>
      </c>
      <c r="AN81" s="8">
        <v>3</v>
      </c>
      <c r="AO81" s="8">
        <v>0</v>
      </c>
      <c r="AP81" s="8"/>
      <c r="AQ81" s="8"/>
      <c r="AR81" s="8" t="s">
        <v>76</v>
      </c>
      <c r="AS81" s="8"/>
      <c r="AT81" s="8" t="s">
        <v>245</v>
      </c>
      <c r="AU81" s="8" t="s">
        <v>117</v>
      </c>
      <c r="AV81" s="8">
        <v>1.10836</v>
      </c>
      <c r="AW81" s="8">
        <v>1.5939999999999999E-3</v>
      </c>
      <c r="AX81" s="8">
        <v>0.31280000000000002</v>
      </c>
      <c r="AY81" s="10">
        <v>4.5899999999999999E-4</v>
      </c>
      <c r="AZ81" s="8">
        <v>61.98</v>
      </c>
      <c r="BA81" s="8">
        <v>9.8239999999999994E-2</v>
      </c>
      <c r="BB81" s="8">
        <v>2.23E-4</v>
      </c>
      <c r="BC81" s="8">
        <v>9.2560939999999992</v>
      </c>
      <c r="BD81" s="8">
        <v>2740.7849999999999</v>
      </c>
      <c r="BE81" s="8">
        <v>46.993000000000002</v>
      </c>
      <c r="BF81" s="8"/>
      <c r="BG81" s="8"/>
      <c r="BH81" s="8"/>
      <c r="BI81" s="8"/>
      <c r="BJ81" s="8"/>
      <c r="BK81" s="8"/>
      <c r="BL81" s="8"/>
      <c r="BM81" s="8"/>
      <c r="BN81" s="8"/>
      <c r="BO81" s="8"/>
    </row>
    <row r="82" spans="1:67" x14ac:dyDescent="0.55000000000000004">
      <c r="A82" s="6" t="s">
        <v>246</v>
      </c>
      <c r="B82" s="8" t="s">
        <v>247</v>
      </c>
      <c r="C82" s="8" t="s">
        <v>69</v>
      </c>
      <c r="D82" s="8">
        <v>1</v>
      </c>
      <c r="E82" s="8"/>
      <c r="F82" s="6" t="s">
        <v>248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>
        <v>94.2</v>
      </c>
      <c r="U82" s="8">
        <v>0.01</v>
      </c>
      <c r="V82" s="8">
        <v>50</v>
      </c>
      <c r="W82" s="8">
        <v>250</v>
      </c>
      <c r="X82" s="8" t="s">
        <v>70</v>
      </c>
      <c r="Y82" s="9"/>
      <c r="Z82" s="9"/>
      <c r="AA82" s="8"/>
      <c r="AB82" s="8">
        <v>109.7</v>
      </c>
      <c r="AC82" s="8">
        <v>-84.7</v>
      </c>
      <c r="AD82" s="8"/>
      <c r="AE82" s="8"/>
      <c r="AF82" s="8"/>
      <c r="AG82" s="8"/>
      <c r="AH82" s="8"/>
      <c r="AI82" s="8">
        <v>7</v>
      </c>
      <c r="AJ82" s="8">
        <v>1.1000000000000001</v>
      </c>
      <c r="AK82" s="8">
        <v>16</v>
      </c>
      <c r="AL82" s="8"/>
      <c r="AM82" s="8">
        <v>2</v>
      </c>
      <c r="AN82" s="8">
        <v>3</v>
      </c>
      <c r="AO82" s="8">
        <v>0</v>
      </c>
      <c r="AP82" s="8"/>
      <c r="AQ82" s="8"/>
      <c r="AR82" s="8"/>
      <c r="AS82" s="8" t="s">
        <v>93</v>
      </c>
      <c r="AT82" s="8"/>
      <c r="AU82" s="8"/>
      <c r="AV82" s="8">
        <v>1.087</v>
      </c>
      <c r="AW82" s="8">
        <v>1.24E-3</v>
      </c>
      <c r="AX82" s="8">
        <v>0.35499999999999998</v>
      </c>
      <c r="AY82" s="10">
        <v>4.6000000000000001E-4</v>
      </c>
      <c r="AZ82" s="8">
        <v>100.6</v>
      </c>
      <c r="BA82" s="8">
        <v>0.11799999999999999</v>
      </c>
      <c r="BB82" s="8">
        <v>2.0000000000000001E-4</v>
      </c>
      <c r="BC82" s="8">
        <v>9.5005000000000006</v>
      </c>
      <c r="BD82" s="8">
        <v>3141.51</v>
      </c>
      <c r="BE82" s="8">
        <v>52.26</v>
      </c>
      <c r="BF82" s="8"/>
      <c r="BG82" s="8"/>
      <c r="BH82" s="8"/>
      <c r="BI82" s="8"/>
      <c r="BJ82" s="8"/>
      <c r="BK82" s="8"/>
      <c r="BL82" s="8"/>
      <c r="BM82" s="8"/>
      <c r="BN82" s="8"/>
      <c r="BO82" s="20"/>
    </row>
    <row r="83" spans="1:67" x14ac:dyDescent="0.55000000000000004">
      <c r="A83" s="6" t="s">
        <v>249</v>
      </c>
      <c r="B83" s="7" t="s">
        <v>250</v>
      </c>
      <c r="C83" s="8" t="s">
        <v>69</v>
      </c>
      <c r="D83" s="8">
        <v>1</v>
      </c>
      <c r="E83" s="8"/>
      <c r="F83" s="6" t="s">
        <v>249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>
        <v>73.099999999999994</v>
      </c>
      <c r="U83" s="8">
        <v>2</v>
      </c>
      <c r="V83" s="8">
        <v>100</v>
      </c>
      <c r="W83" s="8">
        <v>200</v>
      </c>
      <c r="X83" s="8" t="s">
        <v>70</v>
      </c>
      <c r="Y83" s="9"/>
      <c r="Z83" s="9"/>
      <c r="AA83" s="8"/>
      <c r="AB83" s="8">
        <v>151.1</v>
      </c>
      <c r="AC83" s="8">
        <v>-60.5</v>
      </c>
      <c r="AD83" s="8"/>
      <c r="AE83" s="8"/>
      <c r="AF83" s="8"/>
      <c r="AG83" s="8"/>
      <c r="AH83" s="8"/>
      <c r="AI83" s="8">
        <v>57</v>
      </c>
      <c r="AJ83" s="8">
        <v>2</v>
      </c>
      <c r="AK83" s="8"/>
      <c r="AL83" s="8"/>
      <c r="AM83" s="8">
        <v>2</v>
      </c>
      <c r="AN83" s="8">
        <v>2</v>
      </c>
      <c r="AO83" s="8">
        <v>0</v>
      </c>
      <c r="AP83" s="8" t="s">
        <v>71</v>
      </c>
      <c r="AQ83" s="8" t="s">
        <v>72</v>
      </c>
      <c r="AR83" s="8" t="s">
        <v>92</v>
      </c>
      <c r="AS83" s="8"/>
      <c r="AT83" s="8"/>
      <c r="AU83" s="8" t="s">
        <v>73</v>
      </c>
      <c r="AV83" s="8">
        <v>0.96799999999999997</v>
      </c>
      <c r="AW83" s="8">
        <v>1E-3</v>
      </c>
      <c r="AX83" s="8">
        <v>0.45300000000000001</v>
      </c>
      <c r="AY83" s="10">
        <v>9.1600000000000004E-4</v>
      </c>
      <c r="AZ83" s="8">
        <v>168.3</v>
      </c>
      <c r="BA83" s="8">
        <v>0.53600000000000003</v>
      </c>
      <c r="BB83" s="8"/>
      <c r="BC83" s="8">
        <v>12.659000000000001</v>
      </c>
      <c r="BD83" s="8">
        <v>5380.2</v>
      </c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</row>
    <row r="84" spans="1:67" x14ac:dyDescent="0.55000000000000004">
      <c r="A84" s="6" t="s">
        <v>251</v>
      </c>
      <c r="B84" s="8" t="s">
        <v>252</v>
      </c>
      <c r="C84" s="8" t="s">
        <v>69</v>
      </c>
      <c r="D84" s="8">
        <v>1</v>
      </c>
      <c r="E84" s="8"/>
      <c r="F84" s="6" t="s">
        <v>251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11">
        <v>126.1</v>
      </c>
      <c r="U84" s="11">
        <v>2.4E-2</v>
      </c>
      <c r="V84" s="11">
        <v>0.12</v>
      </c>
      <c r="W84" s="11">
        <v>1.6</v>
      </c>
      <c r="X84" s="11" t="s">
        <v>81</v>
      </c>
      <c r="Y84" s="11"/>
      <c r="Z84" s="11"/>
      <c r="AA84" s="11"/>
      <c r="AB84" s="11">
        <v>189</v>
      </c>
      <c r="AC84" s="11"/>
      <c r="AD84" s="11"/>
      <c r="AE84" s="11"/>
      <c r="AF84" s="11"/>
      <c r="AG84" s="11"/>
      <c r="AH84" s="11"/>
      <c r="AI84" s="11">
        <v>83</v>
      </c>
      <c r="AJ84" s="11">
        <v>2.9</v>
      </c>
      <c r="AK84" s="11"/>
      <c r="AL84" s="11"/>
      <c r="AM84" s="11">
        <v>4</v>
      </c>
      <c r="AN84" s="11">
        <v>2</v>
      </c>
      <c r="AO84" s="11">
        <v>1</v>
      </c>
      <c r="AP84" s="11" t="s">
        <v>71</v>
      </c>
      <c r="AQ84" s="11" t="s">
        <v>72</v>
      </c>
      <c r="AR84" s="8"/>
      <c r="AS84" s="8"/>
      <c r="AT84" s="8"/>
      <c r="AU84" s="8" t="s">
        <v>73</v>
      </c>
      <c r="AV84" s="8">
        <v>1.35</v>
      </c>
      <c r="AW84" s="8">
        <v>1.17E-3</v>
      </c>
      <c r="AX84" s="8">
        <v>0.5</v>
      </c>
      <c r="AY84" s="8">
        <v>0</v>
      </c>
      <c r="AZ84" s="8">
        <v>93.9</v>
      </c>
      <c r="BA84" s="8">
        <v>8.3000000000000004E-2</v>
      </c>
      <c r="BB84" s="8"/>
      <c r="BC84" s="8">
        <v>12.462</v>
      </c>
      <c r="BD84" s="8">
        <v>5757.5</v>
      </c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</row>
    <row r="85" spans="1:67" x14ac:dyDescent="0.55000000000000004">
      <c r="A85" s="6" t="s">
        <v>253</v>
      </c>
      <c r="B85" s="8" t="s">
        <v>254</v>
      </c>
      <c r="C85" s="8" t="s">
        <v>69</v>
      </c>
      <c r="D85" s="8">
        <v>1</v>
      </c>
      <c r="E85" s="8"/>
      <c r="F85" s="6" t="s">
        <v>255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>
        <v>45.08</v>
      </c>
      <c r="U85" s="8">
        <v>0.6</v>
      </c>
      <c r="V85" s="8">
        <v>100</v>
      </c>
      <c r="W85" s="8">
        <v>350</v>
      </c>
      <c r="X85" s="8" t="s">
        <v>70</v>
      </c>
      <c r="Y85" s="9"/>
      <c r="Z85" s="9"/>
      <c r="AA85" s="17"/>
      <c r="AB85" s="8">
        <v>7</v>
      </c>
      <c r="AC85" s="8">
        <v>-134</v>
      </c>
      <c r="AD85" s="8"/>
      <c r="AE85" s="8"/>
      <c r="AF85" s="8"/>
      <c r="AG85" s="8"/>
      <c r="AH85" s="8"/>
      <c r="AI85" s="8">
        <v>-58</v>
      </c>
      <c r="AJ85" s="8">
        <v>2.8</v>
      </c>
      <c r="AK85" s="8"/>
      <c r="AL85" s="8"/>
      <c r="AM85" s="8">
        <v>3</v>
      </c>
      <c r="AN85" s="8">
        <v>4</v>
      </c>
      <c r="AO85" s="8">
        <v>0</v>
      </c>
      <c r="AP85" s="8" t="s">
        <v>71</v>
      </c>
      <c r="AQ85" s="8" t="s">
        <v>72</v>
      </c>
      <c r="AR85" s="8"/>
      <c r="AS85" s="8"/>
      <c r="AT85" s="8"/>
      <c r="AU85" s="8" t="s">
        <v>73</v>
      </c>
      <c r="AV85" s="8">
        <v>0.67900000000000005</v>
      </c>
      <c r="AW85" s="8">
        <v>1.1999999999999999E-3</v>
      </c>
      <c r="AX85" s="8">
        <v>0.69499999999999995</v>
      </c>
      <c r="AY85" s="10">
        <v>6.2299999999999996E-4</v>
      </c>
      <c r="AZ85" s="8">
        <v>142.80000000000001</v>
      </c>
      <c r="BA85" s="8">
        <v>0.40699999999999997</v>
      </c>
      <c r="BB85" s="8"/>
      <c r="BC85" s="8">
        <v>11.571999999999999</v>
      </c>
      <c r="BD85" s="8">
        <v>3239.1</v>
      </c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</row>
    <row r="86" spans="1:67" x14ac:dyDescent="0.55000000000000004">
      <c r="A86" s="6" t="s">
        <v>256</v>
      </c>
      <c r="B86" s="8" t="s">
        <v>257</v>
      </c>
      <c r="C86" s="8" t="s">
        <v>69</v>
      </c>
      <c r="D86" s="8">
        <v>1</v>
      </c>
      <c r="E86" s="8"/>
      <c r="F86" s="6" t="s">
        <v>256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11">
        <v>78.099999999999994</v>
      </c>
      <c r="U86" s="11">
        <v>250</v>
      </c>
      <c r="V86" s="11">
        <v>250</v>
      </c>
      <c r="W86" s="11">
        <v>900</v>
      </c>
      <c r="X86" s="11" t="s">
        <v>87</v>
      </c>
      <c r="Y86" s="11"/>
      <c r="Z86" s="11"/>
      <c r="AA86" s="11"/>
      <c r="AB86" s="11">
        <v>191</v>
      </c>
      <c r="AC86" s="11">
        <v>18.5</v>
      </c>
      <c r="AD86" s="11"/>
      <c r="AE86" s="11"/>
      <c r="AF86" s="11"/>
      <c r="AG86" s="11"/>
      <c r="AH86" s="11"/>
      <c r="AI86" s="11">
        <v>95</v>
      </c>
      <c r="AJ86" s="11">
        <v>2.6</v>
      </c>
      <c r="AK86" s="11">
        <v>42</v>
      </c>
      <c r="AL86" s="11">
        <v>215</v>
      </c>
      <c r="AM86" s="11">
        <v>1</v>
      </c>
      <c r="AN86" s="11">
        <v>2</v>
      </c>
      <c r="AO86" s="11">
        <v>0</v>
      </c>
      <c r="AP86" s="11" t="s">
        <v>71</v>
      </c>
      <c r="AQ86" s="11" t="s">
        <v>72</v>
      </c>
      <c r="AR86" s="8"/>
      <c r="AS86" s="8"/>
      <c r="AT86" s="8"/>
      <c r="AU86" s="8"/>
      <c r="AV86" s="8">
        <v>1.1220000000000001</v>
      </c>
      <c r="AW86" s="8">
        <v>1.0399999999999999E-3</v>
      </c>
      <c r="AX86" s="8">
        <v>0.40899999999999997</v>
      </c>
      <c r="AY86" s="8">
        <v>6.5499999999999998E-4</v>
      </c>
      <c r="AZ86" s="8">
        <v>165.4</v>
      </c>
      <c r="BA86" s="8">
        <v>0.13700000000000001</v>
      </c>
      <c r="BB86" s="8">
        <v>1.4999999999999999E-4</v>
      </c>
      <c r="BC86" s="8">
        <v>10.474399999999999</v>
      </c>
      <c r="BD86" s="8">
        <v>4280.78</v>
      </c>
      <c r="BE86" s="8">
        <v>55.52</v>
      </c>
      <c r="BF86" s="8"/>
      <c r="BG86" s="8"/>
      <c r="BH86" s="8"/>
      <c r="BI86" s="8"/>
      <c r="BJ86" s="8"/>
      <c r="BK86" s="8"/>
      <c r="BL86" s="8"/>
      <c r="BM86" s="8"/>
      <c r="BN86" s="8"/>
      <c r="BO86" s="8"/>
    </row>
    <row r="87" spans="1:67" x14ac:dyDescent="0.55000000000000004">
      <c r="A87" s="6" t="s">
        <v>258</v>
      </c>
      <c r="B87" s="8" t="s">
        <v>259</v>
      </c>
      <c r="C87" s="8" t="s">
        <v>69</v>
      </c>
      <c r="D87" s="8">
        <v>1</v>
      </c>
      <c r="E87" s="8"/>
      <c r="F87" s="6" t="s">
        <v>260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11">
        <v>240.2</v>
      </c>
      <c r="U87" s="11"/>
      <c r="V87" s="11">
        <v>0.46</v>
      </c>
      <c r="W87" s="11">
        <v>0.46</v>
      </c>
      <c r="X87" s="11" t="s">
        <v>87</v>
      </c>
      <c r="Y87" s="11"/>
      <c r="Z87" s="11"/>
      <c r="AA87" s="11"/>
      <c r="AB87" s="11">
        <v>332</v>
      </c>
      <c r="AC87" s="11">
        <v>39.299999999999997</v>
      </c>
      <c r="AD87" s="11"/>
      <c r="AE87" s="11"/>
      <c r="AF87" s="11"/>
      <c r="AG87" s="11"/>
      <c r="AH87" s="11"/>
      <c r="AI87" s="11"/>
      <c r="AJ87" s="11"/>
      <c r="AK87" s="11"/>
      <c r="AL87" s="11"/>
      <c r="AM87" s="11">
        <v>3</v>
      </c>
      <c r="AN87" s="11">
        <v>1</v>
      </c>
      <c r="AO87" s="11">
        <v>0</v>
      </c>
      <c r="AP87" s="11" t="s">
        <v>71</v>
      </c>
      <c r="AQ87" s="11" t="s">
        <v>72</v>
      </c>
      <c r="AR87" s="8"/>
      <c r="AS87" s="8" t="s">
        <v>92</v>
      </c>
      <c r="AT87" s="8"/>
      <c r="AU87" s="8"/>
      <c r="AV87" s="8">
        <v>1.3129999999999999</v>
      </c>
      <c r="AW87" s="8">
        <v>1.003E-3</v>
      </c>
      <c r="AX87" s="8">
        <v>0.311</v>
      </c>
      <c r="AY87" s="8">
        <v>7.3200000000000001E-4</v>
      </c>
      <c r="AZ87" s="8">
        <v>111.6</v>
      </c>
      <c r="BA87" s="8">
        <v>7.22E-2</v>
      </c>
      <c r="BB87" s="8">
        <v>1.02E-4</v>
      </c>
      <c r="BC87" s="8">
        <v>15.557399999999999</v>
      </c>
      <c r="BD87" s="8">
        <v>9414.56</v>
      </c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</row>
    <row r="88" spans="1:67" x14ac:dyDescent="0.55000000000000004">
      <c r="A88" s="6" t="s">
        <v>261</v>
      </c>
      <c r="B88" s="8" t="s">
        <v>262</v>
      </c>
      <c r="C88" s="8" t="s">
        <v>69</v>
      </c>
      <c r="D88" s="8">
        <v>1</v>
      </c>
      <c r="E88" s="8"/>
      <c r="F88" s="6" t="s">
        <v>261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11">
        <v>390.6</v>
      </c>
      <c r="U88" s="11">
        <v>0.44</v>
      </c>
      <c r="V88" s="11">
        <v>4.63</v>
      </c>
      <c r="W88" s="11">
        <v>582</v>
      </c>
      <c r="X88" s="11" t="s">
        <v>87</v>
      </c>
      <c r="Y88" s="11"/>
      <c r="Z88" s="11"/>
      <c r="AA88" s="11"/>
      <c r="AB88" s="11">
        <v>384</v>
      </c>
      <c r="AC88" s="11">
        <v>-50</v>
      </c>
      <c r="AD88" s="11"/>
      <c r="AE88" s="11"/>
      <c r="AF88" s="11"/>
      <c r="AG88" s="11"/>
      <c r="AH88" s="11"/>
      <c r="AI88" s="11">
        <v>216</v>
      </c>
      <c r="AJ88" s="11">
        <v>0.3</v>
      </c>
      <c r="AK88" s="11">
        <v>2.9</v>
      </c>
      <c r="AL88" s="11">
        <v>391</v>
      </c>
      <c r="AM88" s="11">
        <v>0</v>
      </c>
      <c r="AN88" s="11">
        <v>1</v>
      </c>
      <c r="AO88" s="11">
        <v>0</v>
      </c>
      <c r="AP88" s="11" t="s">
        <v>71</v>
      </c>
      <c r="AQ88" s="11" t="s">
        <v>72</v>
      </c>
      <c r="AR88" s="8"/>
      <c r="AS88" s="8"/>
      <c r="AT88" s="8"/>
      <c r="AU88" s="8"/>
      <c r="AV88" s="8">
        <v>1.0069999999999999</v>
      </c>
      <c r="AW88" s="8">
        <v>9.3400000000000004E-4</v>
      </c>
      <c r="AX88" s="8">
        <v>0.28299999999999997</v>
      </c>
      <c r="AY88" s="8">
        <v>7.6400000000000003E-4</v>
      </c>
      <c r="AZ88" s="8">
        <v>73.3</v>
      </c>
      <c r="BA88" s="8">
        <v>5.8950000000000002E-2</v>
      </c>
      <c r="BB88" s="8">
        <v>6.3499999999999999E-5</v>
      </c>
      <c r="BC88" s="8">
        <v>11.3947</v>
      </c>
      <c r="BD88" s="8">
        <v>6005.9</v>
      </c>
      <c r="BE88" s="8">
        <v>129.88999999999999</v>
      </c>
      <c r="BF88" s="8"/>
      <c r="BG88" s="8"/>
      <c r="BH88" s="8"/>
      <c r="BI88" s="8"/>
      <c r="BJ88" s="8"/>
      <c r="BK88" s="8"/>
      <c r="BL88" s="8"/>
      <c r="BM88" s="8"/>
      <c r="BN88" s="8"/>
      <c r="BO88" s="8"/>
    </row>
    <row r="89" spans="1:67" x14ac:dyDescent="0.55000000000000004">
      <c r="A89" s="6" t="s">
        <v>263</v>
      </c>
      <c r="B89" s="8" t="s">
        <v>264</v>
      </c>
      <c r="C89" s="8" t="s">
        <v>69</v>
      </c>
      <c r="D89" s="8">
        <v>1</v>
      </c>
      <c r="E89" s="8"/>
      <c r="F89" s="6" t="s">
        <v>263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11">
        <v>168.24</v>
      </c>
      <c r="U89" s="11">
        <v>1</v>
      </c>
      <c r="V89" s="11">
        <v>10.8</v>
      </c>
      <c r="W89" s="11">
        <v>65.400000000000006</v>
      </c>
      <c r="X89" s="11" t="s">
        <v>87</v>
      </c>
      <c r="Y89" s="11"/>
      <c r="Z89" s="11"/>
      <c r="AA89" s="11"/>
      <c r="AB89" s="11">
        <v>264.7</v>
      </c>
      <c r="AC89" s="11">
        <v>25.2</v>
      </c>
      <c r="AD89" s="11"/>
      <c r="AE89" s="11"/>
      <c r="AF89" s="11"/>
      <c r="AG89" s="11"/>
      <c r="AH89" s="11"/>
      <c r="AI89" s="11">
        <v>130</v>
      </c>
      <c r="AJ89" s="11">
        <v>0.8</v>
      </c>
      <c r="AK89" s="11"/>
      <c r="AL89" s="11">
        <v>485</v>
      </c>
      <c r="AM89" s="11">
        <v>1</v>
      </c>
      <c r="AN89" s="11">
        <v>1</v>
      </c>
      <c r="AO89" s="11">
        <v>0</v>
      </c>
      <c r="AP89" s="11"/>
      <c r="AQ89" s="11"/>
      <c r="AR89" s="8"/>
      <c r="AS89" s="8"/>
      <c r="AT89" s="8"/>
      <c r="AU89" s="8"/>
      <c r="AV89" s="8">
        <v>1.02</v>
      </c>
      <c r="AW89" s="8">
        <v>7.7700000000000002E-4</v>
      </c>
      <c r="AX89" s="8">
        <v>0.32900000000000001</v>
      </c>
      <c r="AY89" s="8">
        <v>7.9900000000000001E-4</v>
      </c>
      <c r="AZ89" s="8">
        <v>93.3</v>
      </c>
      <c r="BA89" s="8">
        <v>5.3780000000000001E-2</v>
      </c>
      <c r="BB89" s="8">
        <v>1.07E-4</v>
      </c>
      <c r="BC89" s="8">
        <v>10.276</v>
      </c>
      <c r="BD89" s="8">
        <v>4834.2</v>
      </c>
      <c r="BE89" s="8">
        <v>67.87</v>
      </c>
      <c r="BF89" s="8"/>
      <c r="BG89" s="8"/>
      <c r="BH89" s="8"/>
      <c r="BI89" s="8"/>
      <c r="BJ89" s="8"/>
      <c r="BK89" s="8"/>
      <c r="BL89" s="8"/>
      <c r="BM89" s="8"/>
      <c r="BN89" s="8"/>
      <c r="BO89" s="8"/>
    </row>
    <row r="90" spans="1:67" x14ac:dyDescent="0.55000000000000004">
      <c r="A90" s="6" t="s">
        <v>265</v>
      </c>
      <c r="B90" s="8" t="s">
        <v>266</v>
      </c>
      <c r="C90" s="8" t="s">
        <v>69</v>
      </c>
      <c r="D90" s="8">
        <v>1</v>
      </c>
      <c r="E90" s="8"/>
      <c r="F90" s="6" t="s">
        <v>265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11">
        <v>170.21</v>
      </c>
      <c r="U90" s="11">
        <v>2</v>
      </c>
      <c r="V90" s="11">
        <v>16</v>
      </c>
      <c r="W90" s="11">
        <v>96</v>
      </c>
      <c r="X90" s="11" t="s">
        <v>87</v>
      </c>
      <c r="Y90" s="11"/>
      <c r="Z90" s="11"/>
      <c r="AA90" s="11"/>
      <c r="AB90" s="11">
        <v>258.10000000000002</v>
      </c>
      <c r="AC90" s="11">
        <v>26.9</v>
      </c>
      <c r="AD90" s="11"/>
      <c r="AE90" s="11"/>
      <c r="AF90" s="11"/>
      <c r="AG90" s="11"/>
      <c r="AH90" s="11"/>
      <c r="AI90" s="11">
        <v>112</v>
      </c>
      <c r="AJ90" s="11">
        <v>0.7</v>
      </c>
      <c r="AK90" s="11">
        <v>6</v>
      </c>
      <c r="AL90" s="11">
        <v>620</v>
      </c>
      <c r="AM90" s="11">
        <v>1</v>
      </c>
      <c r="AN90" s="11">
        <v>1</v>
      </c>
      <c r="AO90" s="11">
        <v>0</v>
      </c>
      <c r="AP90" s="11" t="s">
        <v>71</v>
      </c>
      <c r="AQ90" s="11" t="s">
        <v>72</v>
      </c>
      <c r="AR90" s="8"/>
      <c r="AS90" s="8" t="s">
        <v>92</v>
      </c>
      <c r="AT90" s="8"/>
      <c r="AU90" s="8" t="s">
        <v>73</v>
      </c>
      <c r="AV90" s="8">
        <v>1.099</v>
      </c>
      <c r="AW90" s="8">
        <v>9.6299999999999999E-4</v>
      </c>
      <c r="AX90" s="8">
        <v>0.36499999999999999</v>
      </c>
      <c r="AY90" s="8">
        <v>6.0700000000000001E-4</v>
      </c>
      <c r="AZ90" s="8">
        <v>94.7</v>
      </c>
      <c r="BA90" s="8">
        <v>9.2399999999999996E-2</v>
      </c>
      <c r="BB90" s="8">
        <v>4.07E-5</v>
      </c>
      <c r="BC90" s="8">
        <v>9.8125</v>
      </c>
      <c r="BD90" s="8">
        <v>4407.87</v>
      </c>
      <c r="BE90" s="8">
        <v>82.31</v>
      </c>
      <c r="BF90" s="8"/>
      <c r="BG90" s="8"/>
      <c r="BH90" s="8"/>
      <c r="BI90" s="8"/>
      <c r="BJ90" s="8"/>
      <c r="BK90" s="8"/>
      <c r="BL90" s="8"/>
      <c r="BM90" s="8"/>
      <c r="BN90" s="8"/>
      <c r="BO90" s="8"/>
    </row>
    <row r="91" spans="1:67" x14ac:dyDescent="0.55000000000000004">
      <c r="A91" s="6" t="s">
        <v>267</v>
      </c>
      <c r="B91" s="8"/>
      <c r="C91" s="8" t="s">
        <v>69</v>
      </c>
      <c r="D91" s="8">
        <v>1</v>
      </c>
      <c r="E91" s="8"/>
      <c r="F91" s="6" t="s">
        <v>267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>
        <v>100</v>
      </c>
      <c r="U91" s="8"/>
      <c r="V91" s="8"/>
      <c r="W91" s="8"/>
      <c r="X91" s="8"/>
      <c r="Y91" s="9"/>
      <c r="Z91" s="9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>
        <v>1.5</v>
      </c>
      <c r="AW91" s="8">
        <v>0</v>
      </c>
      <c r="AX91" s="8">
        <v>0.5</v>
      </c>
      <c r="AY91" s="10">
        <v>0</v>
      </c>
      <c r="AZ91" s="8">
        <v>100</v>
      </c>
      <c r="BA91" s="8">
        <v>0</v>
      </c>
      <c r="BB91" s="8"/>
      <c r="BC91" s="8">
        <v>5.2</v>
      </c>
      <c r="BD91" s="8">
        <v>4000</v>
      </c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</row>
    <row r="92" spans="1:67" x14ac:dyDescent="0.55000000000000004">
      <c r="A92" s="6" t="s">
        <v>268</v>
      </c>
      <c r="B92" s="8" t="s">
        <v>269</v>
      </c>
      <c r="C92" s="8" t="s">
        <v>69</v>
      </c>
      <c r="D92" s="8">
        <v>1</v>
      </c>
      <c r="E92" s="8"/>
      <c r="F92" s="6" t="s">
        <v>268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11">
        <v>130.19</v>
      </c>
      <c r="U92" s="11">
        <v>28</v>
      </c>
      <c r="V92" s="11">
        <v>28</v>
      </c>
      <c r="W92" s="11">
        <v>170</v>
      </c>
      <c r="X92" s="11" t="s">
        <v>87</v>
      </c>
      <c r="Y92" s="11"/>
      <c r="Z92" s="11"/>
      <c r="AA92" s="11"/>
      <c r="AB92" s="11">
        <v>199.7</v>
      </c>
      <c r="AC92" s="11"/>
      <c r="AD92" s="11"/>
      <c r="AE92" s="11"/>
      <c r="AF92" s="11"/>
      <c r="AG92" s="11"/>
      <c r="AH92" s="11"/>
      <c r="AI92" s="11">
        <v>69</v>
      </c>
      <c r="AJ92" s="11">
        <v>0.7</v>
      </c>
      <c r="AK92" s="11"/>
      <c r="AL92" s="11"/>
      <c r="AM92" s="11">
        <v>3</v>
      </c>
      <c r="AN92" s="11">
        <v>2</v>
      </c>
      <c r="AO92" s="11">
        <v>1</v>
      </c>
      <c r="AP92" s="11" t="s">
        <v>71</v>
      </c>
      <c r="AQ92" s="11" t="s">
        <v>72</v>
      </c>
      <c r="AR92" s="8"/>
      <c r="AS92" s="8"/>
      <c r="AT92" s="8"/>
      <c r="AU92" s="8"/>
      <c r="AV92" s="8">
        <v>0.94099999999999995</v>
      </c>
      <c r="AW92" s="8">
        <v>9.5699999999999995E-4</v>
      </c>
      <c r="AX92" s="8">
        <v>0.35799999999999998</v>
      </c>
      <c r="AY92" s="8">
        <v>8.3000000000000001E-4</v>
      </c>
      <c r="AZ92" s="8">
        <v>98</v>
      </c>
      <c r="BA92" s="8">
        <v>7.9000000000000001E-2</v>
      </c>
      <c r="BB92" s="8">
        <v>1.2799999999999999E-4</v>
      </c>
      <c r="BC92" s="8">
        <v>9.9192</v>
      </c>
      <c r="BD92" s="8">
        <v>4145.55</v>
      </c>
      <c r="BE92" s="8">
        <v>55.41</v>
      </c>
      <c r="BF92" s="8"/>
      <c r="BG92" s="8"/>
      <c r="BH92" s="8"/>
      <c r="BI92" s="8"/>
      <c r="BJ92" s="8"/>
      <c r="BK92" s="8"/>
      <c r="BL92" s="8"/>
      <c r="BM92" s="8"/>
      <c r="BN92" s="8"/>
      <c r="BO92" s="8"/>
    </row>
    <row r="93" spans="1:67" x14ac:dyDescent="0.55000000000000004">
      <c r="A93" s="6" t="s">
        <v>270</v>
      </c>
      <c r="B93" s="8" t="s">
        <v>271</v>
      </c>
      <c r="C93" s="8" t="s">
        <v>69</v>
      </c>
      <c r="D93" s="8">
        <v>1</v>
      </c>
      <c r="E93" s="8"/>
      <c r="F93" s="6" t="s">
        <v>270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11">
        <v>118.2</v>
      </c>
      <c r="U93" s="11">
        <v>20</v>
      </c>
      <c r="V93" s="11">
        <v>20</v>
      </c>
      <c r="W93" s="11">
        <v>700</v>
      </c>
      <c r="X93" s="11" t="s">
        <v>87</v>
      </c>
      <c r="Y93" s="11"/>
      <c r="Z93" s="11"/>
      <c r="AA93" s="11"/>
      <c r="AB93" s="11">
        <v>170.7</v>
      </c>
      <c r="AC93" s="11">
        <v>-77</v>
      </c>
      <c r="AD93" s="11"/>
      <c r="AE93" s="11"/>
      <c r="AF93" s="11"/>
      <c r="AG93" s="11"/>
      <c r="AH93" s="11"/>
      <c r="AI93" s="11">
        <v>65</v>
      </c>
      <c r="AJ93" s="11">
        <v>1.1299999999999999</v>
      </c>
      <c r="AK93" s="11"/>
      <c r="AL93" s="11"/>
      <c r="AM93" s="11">
        <v>2</v>
      </c>
      <c r="AN93" s="11">
        <v>2</v>
      </c>
      <c r="AO93" s="11">
        <v>0</v>
      </c>
      <c r="AP93" s="11" t="s">
        <v>71</v>
      </c>
      <c r="AQ93" s="11" t="s">
        <v>72</v>
      </c>
      <c r="AR93" s="8"/>
      <c r="AS93" s="8" t="s">
        <v>84</v>
      </c>
      <c r="AT93" s="8"/>
      <c r="AU93" s="8"/>
      <c r="AV93" s="8">
        <v>0.92100000000000004</v>
      </c>
      <c r="AW93" s="8">
        <v>9.3999999999999997E-4</v>
      </c>
      <c r="AX93" s="8">
        <v>0.54400000000000004</v>
      </c>
      <c r="AY93" s="8">
        <v>9.3999999999999997E-4</v>
      </c>
      <c r="AZ93" s="8">
        <v>119.3</v>
      </c>
      <c r="BA93" s="8">
        <v>0.185</v>
      </c>
      <c r="BB93" s="8">
        <v>1.6000000000000001E-4</v>
      </c>
      <c r="BC93" s="8">
        <v>10.8756</v>
      </c>
      <c r="BD93" s="8">
        <v>4185.21</v>
      </c>
      <c r="BE93" s="8">
        <v>59.3</v>
      </c>
      <c r="BF93" s="8"/>
      <c r="BG93" s="8"/>
      <c r="BH93" s="8"/>
      <c r="BI93" s="8"/>
      <c r="BJ93" s="8"/>
      <c r="BK93" s="8"/>
      <c r="BL93" s="8"/>
      <c r="BM93" s="8"/>
      <c r="BN93" s="8"/>
      <c r="BO93" s="8"/>
    </row>
    <row r="94" spans="1:67" x14ac:dyDescent="0.55000000000000004">
      <c r="A94" s="6" t="s">
        <v>272</v>
      </c>
      <c r="B94" s="8" t="s">
        <v>273</v>
      </c>
      <c r="C94" s="8" t="s">
        <v>69</v>
      </c>
      <c r="D94" s="8">
        <v>1</v>
      </c>
      <c r="E94" s="8"/>
      <c r="F94" s="6" t="s">
        <v>272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11">
        <v>90.1</v>
      </c>
      <c r="U94" s="11">
        <v>150</v>
      </c>
      <c r="V94" s="11">
        <v>150</v>
      </c>
      <c r="W94" s="11">
        <v>470</v>
      </c>
      <c r="X94" s="11" t="s">
        <v>87</v>
      </c>
      <c r="Y94" s="11"/>
      <c r="Z94" s="11"/>
      <c r="AA94" s="11"/>
      <c r="AB94" s="11">
        <v>119.8</v>
      </c>
      <c r="AC94" s="11">
        <v>-96.7</v>
      </c>
      <c r="AD94" s="11"/>
      <c r="AE94" s="11"/>
      <c r="AF94" s="11"/>
      <c r="AG94" s="11"/>
      <c r="AH94" s="11"/>
      <c r="AI94" s="11">
        <v>31</v>
      </c>
      <c r="AJ94" s="11">
        <v>1.48</v>
      </c>
      <c r="AK94" s="11">
        <v>13.74</v>
      </c>
      <c r="AL94" s="11">
        <v>287</v>
      </c>
      <c r="AM94" s="11">
        <v>2</v>
      </c>
      <c r="AN94" s="11">
        <v>3</v>
      </c>
      <c r="AO94" s="11">
        <v>0</v>
      </c>
      <c r="AP94" s="11" t="s">
        <v>71</v>
      </c>
      <c r="AQ94" s="11" t="s">
        <v>72</v>
      </c>
      <c r="AR94" s="8"/>
      <c r="AS94" s="8"/>
      <c r="AT94" s="8"/>
      <c r="AU94" s="8"/>
      <c r="AV94" s="8">
        <v>0.94399999999999995</v>
      </c>
      <c r="AW94" s="8">
        <v>1.1249999999999999E-3</v>
      </c>
      <c r="AX94" s="8">
        <v>0.48699999999999999</v>
      </c>
      <c r="AY94" s="8">
        <v>9.9500000000000001E-4</v>
      </c>
      <c r="AZ94" s="8">
        <v>125.1</v>
      </c>
      <c r="BA94" s="8">
        <v>0.13950000000000001</v>
      </c>
      <c r="BB94" s="8">
        <v>3.1599999999999998E-4</v>
      </c>
      <c r="BC94" s="8">
        <v>10.582800000000001</v>
      </c>
      <c r="BD94" s="8">
        <v>3566.91</v>
      </c>
      <c r="BE94" s="8">
        <v>56.06</v>
      </c>
      <c r="BF94" s="8"/>
      <c r="BG94" s="8"/>
      <c r="BH94" s="8"/>
      <c r="BI94" s="8"/>
      <c r="BJ94" s="8"/>
      <c r="BK94" s="8"/>
      <c r="BL94" s="8"/>
      <c r="BM94" s="8"/>
      <c r="BN94" s="8"/>
      <c r="BO94" s="8"/>
    </row>
    <row r="95" spans="1:67" x14ac:dyDescent="0.55000000000000004">
      <c r="A95" s="6" t="s">
        <v>274</v>
      </c>
      <c r="B95" s="7" t="s">
        <v>220</v>
      </c>
      <c r="C95" s="8" t="s">
        <v>69</v>
      </c>
      <c r="D95" s="8">
        <v>1</v>
      </c>
      <c r="E95" s="8"/>
      <c r="F95" s="6" t="s">
        <v>274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>
        <v>134.19999999999999</v>
      </c>
      <c r="U95" s="8">
        <v>10</v>
      </c>
      <c r="V95" s="8">
        <v>100</v>
      </c>
      <c r="W95" s="8">
        <v>500</v>
      </c>
      <c r="X95" s="8" t="s">
        <v>70</v>
      </c>
      <c r="Y95" s="9"/>
      <c r="Z95" s="9"/>
      <c r="AA95" s="8"/>
      <c r="AB95" s="8">
        <v>181.4</v>
      </c>
      <c r="AC95" s="8">
        <v>-73.3</v>
      </c>
      <c r="AD95" s="8"/>
      <c r="AE95" s="8"/>
      <c r="AF95" s="8"/>
      <c r="AG95" s="8"/>
      <c r="AH95" s="8"/>
      <c r="AI95" s="8">
        <v>63</v>
      </c>
      <c r="AJ95" s="8">
        <v>1.4</v>
      </c>
      <c r="AK95" s="8"/>
      <c r="AL95" s="8"/>
      <c r="AM95" s="8">
        <v>1</v>
      </c>
      <c r="AN95" s="8">
        <v>2</v>
      </c>
      <c r="AO95" s="8">
        <v>0</v>
      </c>
      <c r="AP95" s="8" t="s">
        <v>71</v>
      </c>
      <c r="AQ95" s="8" t="s">
        <v>72</v>
      </c>
      <c r="AR95" s="8"/>
      <c r="AS95" s="8"/>
      <c r="AT95" s="8"/>
      <c r="AU95" s="8"/>
      <c r="AV95" s="8">
        <v>0.88019999999999998</v>
      </c>
      <c r="AW95" s="8">
        <v>8.8999999999999995E-4</v>
      </c>
      <c r="AX95" s="8">
        <v>0.42230000000000001</v>
      </c>
      <c r="AY95" s="10">
        <v>8.0000000000000004E-4</v>
      </c>
      <c r="AZ95" s="8">
        <v>93.55</v>
      </c>
      <c r="BA95" s="8">
        <v>0.109</v>
      </c>
      <c r="BB95" s="8"/>
      <c r="BC95" s="8">
        <v>13.153600000000001</v>
      </c>
      <c r="BD95" s="8">
        <v>5922.5</v>
      </c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</row>
    <row r="96" spans="1:67" x14ac:dyDescent="0.55000000000000004">
      <c r="A96" s="6" t="s">
        <v>275</v>
      </c>
      <c r="B96" s="7" t="s">
        <v>276</v>
      </c>
      <c r="C96" s="8" t="s">
        <v>69</v>
      </c>
      <c r="D96" s="8">
        <v>1</v>
      </c>
      <c r="E96" s="8"/>
      <c r="F96" s="6" t="s">
        <v>275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>
        <v>92.5</v>
      </c>
      <c r="U96" s="8">
        <v>5</v>
      </c>
      <c r="V96" s="8">
        <v>20</v>
      </c>
      <c r="W96" s="8">
        <v>100</v>
      </c>
      <c r="X96" s="8" t="s">
        <v>70</v>
      </c>
      <c r="Y96" s="9"/>
      <c r="Z96" s="9"/>
      <c r="AA96" s="8"/>
      <c r="AB96" s="8">
        <v>116.4</v>
      </c>
      <c r="AC96" s="8">
        <v>-57.1</v>
      </c>
      <c r="AD96" s="8"/>
      <c r="AE96" s="8"/>
      <c r="AF96" s="8"/>
      <c r="AG96" s="8"/>
      <c r="AH96" s="8"/>
      <c r="AI96" s="8">
        <v>31</v>
      </c>
      <c r="AJ96" s="8">
        <v>3.8</v>
      </c>
      <c r="AK96" s="8"/>
      <c r="AL96" s="8"/>
      <c r="AM96" s="8">
        <v>3</v>
      </c>
      <c r="AN96" s="8">
        <v>3</v>
      </c>
      <c r="AO96" s="8">
        <v>2</v>
      </c>
      <c r="AP96" s="8" t="s">
        <v>71</v>
      </c>
      <c r="AQ96" s="8" t="s">
        <v>72</v>
      </c>
      <c r="AR96" s="8"/>
      <c r="AS96" s="8"/>
      <c r="AT96" s="8"/>
      <c r="AU96" s="8"/>
      <c r="AV96" s="8">
        <v>1.21</v>
      </c>
      <c r="AW96" s="8">
        <v>1.4350000000000001E-3</v>
      </c>
      <c r="AX96" s="8">
        <v>0.33300000000000002</v>
      </c>
      <c r="AY96" s="10">
        <v>6.3500000000000004E-4</v>
      </c>
      <c r="AZ96" s="8">
        <v>111.2</v>
      </c>
      <c r="BA96" s="8">
        <v>0.11940000000000001</v>
      </c>
      <c r="BB96" s="8">
        <v>2.32E-4</v>
      </c>
      <c r="BC96" s="8">
        <v>9.9369999999999994</v>
      </c>
      <c r="BD96" s="8">
        <v>3289.59</v>
      </c>
      <c r="BE96" s="8">
        <v>58.56</v>
      </c>
      <c r="BF96" s="8"/>
      <c r="BG96" s="8"/>
      <c r="BH96" s="8"/>
      <c r="BI96" s="8"/>
      <c r="BJ96" s="8"/>
      <c r="BK96" s="8"/>
      <c r="BL96" s="8"/>
      <c r="BM96" s="8"/>
      <c r="BN96" s="8"/>
      <c r="BO96" s="8"/>
    </row>
    <row r="97" spans="1:67" x14ac:dyDescent="0.55000000000000004">
      <c r="A97" s="6" t="s">
        <v>277</v>
      </c>
      <c r="B97" s="16" t="s">
        <v>278</v>
      </c>
      <c r="C97" s="8" t="s">
        <v>69</v>
      </c>
      <c r="D97" s="8">
        <v>1</v>
      </c>
      <c r="E97" s="8"/>
      <c r="F97" s="6" t="s">
        <v>277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>
        <v>30.07</v>
      </c>
      <c r="U97" s="11">
        <v>3000</v>
      </c>
      <c r="V97" s="11">
        <v>33000</v>
      </c>
      <c r="W97" s="11">
        <v>200000</v>
      </c>
      <c r="X97" s="8" t="s">
        <v>87</v>
      </c>
      <c r="Y97" s="9"/>
      <c r="Z97" s="9"/>
      <c r="AA97" s="8"/>
      <c r="AB97" s="8">
        <v>-88.7</v>
      </c>
      <c r="AC97" s="8">
        <v>-183.2</v>
      </c>
      <c r="AD97" s="8"/>
      <c r="AE97" s="8"/>
      <c r="AF97" s="8"/>
      <c r="AG97" s="8"/>
      <c r="AH97" s="8"/>
      <c r="AI97" s="8">
        <v>-130.19999999999999</v>
      </c>
      <c r="AJ97" s="8">
        <v>3</v>
      </c>
      <c r="AK97" s="8">
        <v>12.5</v>
      </c>
      <c r="AL97" s="8">
        <v>472</v>
      </c>
      <c r="AM97" s="8">
        <v>1</v>
      </c>
      <c r="AN97" s="8">
        <v>4</v>
      </c>
      <c r="AO97" s="8">
        <v>0</v>
      </c>
      <c r="AP97" s="8" t="s">
        <v>71</v>
      </c>
      <c r="AQ97" s="8" t="s">
        <v>72</v>
      </c>
      <c r="AR97" s="8"/>
      <c r="AS97" s="8"/>
      <c r="AT97" s="8"/>
      <c r="AU97" s="8"/>
      <c r="AV97" s="8">
        <v>0.438</v>
      </c>
      <c r="AW97" s="8">
        <v>1.225E-3</v>
      </c>
      <c r="AX97" s="8">
        <v>0.67100000000000004</v>
      </c>
      <c r="AY97" s="10">
        <v>8.3799999999999999E-4</v>
      </c>
      <c r="AZ97" s="8">
        <v>82.9</v>
      </c>
      <c r="BA97" s="8">
        <v>0.43125000000000002</v>
      </c>
      <c r="BB97" s="8">
        <v>5.9400000000000002E-4</v>
      </c>
      <c r="BC97" s="8">
        <v>8.9760000000000009</v>
      </c>
      <c r="BD97" s="8">
        <v>1498.75</v>
      </c>
      <c r="BE97" s="8">
        <v>17.5</v>
      </c>
      <c r="BF97" s="8"/>
      <c r="BG97" s="8"/>
      <c r="BH97" s="8"/>
      <c r="BI97" s="8"/>
      <c r="BJ97" s="8"/>
      <c r="BK97" s="8"/>
      <c r="BL97" s="8"/>
      <c r="BM97" s="8"/>
      <c r="BN97" s="8"/>
      <c r="BO97" s="8"/>
    </row>
    <row r="98" spans="1:67" x14ac:dyDescent="0.55000000000000004">
      <c r="A98" s="6" t="s">
        <v>279</v>
      </c>
      <c r="B98" s="8" t="s">
        <v>280</v>
      </c>
      <c r="C98" s="8" t="s">
        <v>69</v>
      </c>
      <c r="D98" s="8">
        <v>1</v>
      </c>
      <c r="E98" s="8"/>
      <c r="F98" s="6" t="s">
        <v>279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>
        <v>46.07</v>
      </c>
      <c r="U98" s="8">
        <v>1800</v>
      </c>
      <c r="V98" s="8">
        <v>3300</v>
      </c>
      <c r="W98" s="8">
        <v>15000</v>
      </c>
      <c r="X98" s="8" t="s">
        <v>70</v>
      </c>
      <c r="Y98" s="9"/>
      <c r="Z98" s="9"/>
      <c r="AA98" s="8"/>
      <c r="AB98" s="8">
        <v>78</v>
      </c>
      <c r="AC98" s="8">
        <v>-114.5</v>
      </c>
      <c r="AD98" s="8"/>
      <c r="AE98" s="8"/>
      <c r="AF98" s="8"/>
      <c r="AG98" s="8"/>
      <c r="AH98" s="8"/>
      <c r="AI98" s="8">
        <v>13</v>
      </c>
      <c r="AJ98" s="8">
        <v>4.3</v>
      </c>
      <c r="AK98" s="8"/>
      <c r="AL98" s="8"/>
      <c r="AM98" s="8">
        <v>2</v>
      </c>
      <c r="AN98" s="8">
        <v>3</v>
      </c>
      <c r="AO98" s="8">
        <v>1</v>
      </c>
      <c r="AP98" s="8" t="s">
        <v>71</v>
      </c>
      <c r="AQ98" s="8" t="s">
        <v>72</v>
      </c>
      <c r="AR98" s="8" t="s">
        <v>84</v>
      </c>
      <c r="AS98" s="8"/>
      <c r="AT98" s="8"/>
      <c r="AU98" s="8" t="s">
        <v>73</v>
      </c>
      <c r="AV98" s="8">
        <v>0.80800000000000005</v>
      </c>
      <c r="AW98" s="8">
        <v>8.8000000000000003E-4</v>
      </c>
      <c r="AX98" s="8">
        <v>0.53800000000000003</v>
      </c>
      <c r="AY98" s="10">
        <v>1.91E-3</v>
      </c>
      <c r="AZ98" s="8">
        <v>228.4</v>
      </c>
      <c r="BA98" s="8">
        <v>0.315</v>
      </c>
      <c r="BB98" s="8"/>
      <c r="BC98" s="8">
        <v>14.471</v>
      </c>
      <c r="BD98" s="8">
        <v>5083.7</v>
      </c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</row>
    <row r="99" spans="1:67" x14ac:dyDescent="0.55000000000000004">
      <c r="A99" s="6" t="s">
        <v>281</v>
      </c>
      <c r="B99" s="8" t="s">
        <v>282</v>
      </c>
      <c r="C99" s="8" t="s">
        <v>69</v>
      </c>
      <c r="D99" s="8">
        <v>1</v>
      </c>
      <c r="E99" s="8"/>
      <c r="F99" s="6" t="s">
        <v>281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11">
        <v>61.08</v>
      </c>
      <c r="U99" s="11">
        <v>6</v>
      </c>
      <c r="V99" s="11">
        <v>170</v>
      </c>
      <c r="W99" s="11">
        <v>1000</v>
      </c>
      <c r="X99" s="11" t="s">
        <v>87</v>
      </c>
      <c r="Y99" s="11"/>
      <c r="Z99" s="11"/>
      <c r="AA99" s="11"/>
      <c r="AB99" s="11">
        <v>170.5</v>
      </c>
      <c r="AC99" s="11">
        <v>7.9</v>
      </c>
      <c r="AD99" s="11"/>
      <c r="AE99" s="11"/>
      <c r="AF99" s="11"/>
      <c r="AG99" s="11"/>
      <c r="AH99" s="11"/>
      <c r="AI99" s="11">
        <v>85</v>
      </c>
      <c r="AJ99" s="11">
        <v>2.5</v>
      </c>
      <c r="AK99" s="11"/>
      <c r="AL99" s="11"/>
      <c r="AM99" s="11">
        <v>3</v>
      </c>
      <c r="AN99" s="11">
        <v>1</v>
      </c>
      <c r="AO99" s="11">
        <v>0</v>
      </c>
      <c r="AP99" s="11" t="s">
        <v>71</v>
      </c>
      <c r="AQ99" s="11" t="s">
        <v>72</v>
      </c>
      <c r="AR99" s="8" t="s">
        <v>84</v>
      </c>
      <c r="AS99" s="8"/>
      <c r="AT99" s="8"/>
      <c r="AU99" s="8" t="s">
        <v>73</v>
      </c>
      <c r="AV99" s="8">
        <v>1.03</v>
      </c>
      <c r="AW99" s="8">
        <v>7.5600000000000005E-4</v>
      </c>
      <c r="AX99" s="8">
        <v>0.625</v>
      </c>
      <c r="AY99" s="8">
        <v>1.1490000000000001E-3</v>
      </c>
      <c r="AZ99" s="8">
        <v>251.2</v>
      </c>
      <c r="BA99" s="8">
        <v>0.36399999999999999</v>
      </c>
      <c r="BB99" s="8">
        <v>0</v>
      </c>
      <c r="BC99" s="8">
        <v>15.317</v>
      </c>
      <c r="BD99" s="8">
        <v>6788.3</v>
      </c>
      <c r="BE99" s="8">
        <v>0</v>
      </c>
      <c r="BF99" s="8"/>
      <c r="BG99" s="8"/>
      <c r="BH99" s="8"/>
      <c r="BI99" s="8"/>
      <c r="BJ99" s="8"/>
      <c r="BK99" s="8"/>
      <c r="BL99" s="8"/>
      <c r="BM99" s="8"/>
      <c r="BN99" s="8"/>
      <c r="BO99" s="8"/>
    </row>
    <row r="100" spans="1:67" x14ac:dyDescent="0.55000000000000004">
      <c r="A100" s="6" t="s">
        <v>283</v>
      </c>
      <c r="B100" s="7" t="s">
        <v>284</v>
      </c>
      <c r="C100" s="8" t="s">
        <v>69</v>
      </c>
      <c r="D100" s="8">
        <v>1</v>
      </c>
      <c r="E100" s="8"/>
      <c r="F100" s="6" t="s">
        <v>283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>
        <v>88.11</v>
      </c>
      <c r="U100" s="11">
        <v>200</v>
      </c>
      <c r="V100" s="11">
        <v>2000</v>
      </c>
      <c r="W100" s="11">
        <v>8000</v>
      </c>
      <c r="X100" s="8" t="s">
        <v>87</v>
      </c>
      <c r="Y100" s="9"/>
      <c r="Z100" s="9"/>
      <c r="AA100" s="8"/>
      <c r="AB100" s="8">
        <v>77.099999999999994</v>
      </c>
      <c r="AC100" s="8">
        <v>-83.6</v>
      </c>
      <c r="AD100" s="8"/>
      <c r="AE100" s="8"/>
      <c r="AF100" s="8"/>
      <c r="AG100" s="8"/>
      <c r="AH100" s="8"/>
      <c r="AI100" s="8">
        <v>-4</v>
      </c>
      <c r="AJ100" s="8">
        <v>2</v>
      </c>
      <c r="AK100" s="8"/>
      <c r="AL100" s="8"/>
      <c r="AM100" s="8">
        <v>1</v>
      </c>
      <c r="AN100" s="8">
        <v>3</v>
      </c>
      <c r="AO100" s="8">
        <v>0</v>
      </c>
      <c r="AP100" s="8" t="s">
        <v>71</v>
      </c>
      <c r="AQ100" s="8" t="s">
        <v>72</v>
      </c>
      <c r="AR100" s="8"/>
      <c r="AS100" s="8"/>
      <c r="AT100" s="8"/>
      <c r="AU100" s="8" t="s">
        <v>73</v>
      </c>
      <c r="AV100" s="8">
        <v>0.91900000000000004</v>
      </c>
      <c r="AW100" s="8">
        <v>1.276E-3</v>
      </c>
      <c r="AX100" s="8">
        <v>0.46100000000000002</v>
      </c>
      <c r="AY100" s="10">
        <v>5.5369999999999996E-4</v>
      </c>
      <c r="AZ100" s="8">
        <v>100.8</v>
      </c>
      <c r="BA100" s="8">
        <v>0.17990200000000001</v>
      </c>
      <c r="BB100" s="8">
        <v>1.2899999999999999E-4</v>
      </c>
      <c r="BC100" s="8">
        <v>9.86</v>
      </c>
      <c r="BD100" s="8">
        <v>2962.28</v>
      </c>
      <c r="BE100" s="8">
        <v>50.06</v>
      </c>
      <c r="BF100" s="8"/>
      <c r="BG100" s="8"/>
      <c r="BH100" s="8"/>
      <c r="BI100" s="8"/>
      <c r="BJ100" s="8"/>
      <c r="BK100" s="8"/>
      <c r="BL100" s="8"/>
      <c r="BM100" s="8"/>
      <c r="BN100" s="8"/>
      <c r="BO100" s="8"/>
    </row>
    <row r="101" spans="1:67" x14ac:dyDescent="0.55000000000000004">
      <c r="A101" s="6" t="s">
        <v>285</v>
      </c>
      <c r="B101" s="7" t="s">
        <v>286</v>
      </c>
      <c r="C101" s="8" t="s">
        <v>69</v>
      </c>
      <c r="D101" s="8">
        <v>1</v>
      </c>
      <c r="E101" s="8"/>
      <c r="F101" s="6" t="s">
        <v>285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>
        <v>100.1</v>
      </c>
      <c r="U101" s="8">
        <v>0.01</v>
      </c>
      <c r="V101" s="8">
        <v>30</v>
      </c>
      <c r="W101" s="8">
        <v>300</v>
      </c>
      <c r="X101" s="8" t="s">
        <v>70</v>
      </c>
      <c r="Y101" s="9"/>
      <c r="Z101" s="9"/>
      <c r="AA101" s="8"/>
      <c r="AB101" s="8">
        <v>99.7</v>
      </c>
      <c r="AC101" s="8">
        <v>-71</v>
      </c>
      <c r="AD101" s="8"/>
      <c r="AE101" s="8"/>
      <c r="AF101" s="8"/>
      <c r="AG101" s="8"/>
      <c r="AH101" s="8"/>
      <c r="AI101" s="8">
        <v>10</v>
      </c>
      <c r="AJ101" s="8">
        <v>1.4</v>
      </c>
      <c r="AK101" s="8"/>
      <c r="AL101" s="8"/>
      <c r="AM101" s="8">
        <v>3</v>
      </c>
      <c r="AN101" s="8">
        <v>3</v>
      </c>
      <c r="AO101" s="8">
        <v>2</v>
      </c>
      <c r="AP101" s="8" t="s">
        <v>71</v>
      </c>
      <c r="AQ101" s="8" t="s">
        <v>72</v>
      </c>
      <c r="AR101" s="8"/>
      <c r="AS101" s="8"/>
      <c r="AT101" s="8"/>
      <c r="AU101" s="8"/>
      <c r="AV101" s="8">
        <v>0.95199999999999996</v>
      </c>
      <c r="AW101" s="8">
        <v>1.3849999999999999E-3</v>
      </c>
      <c r="AX101" s="8">
        <v>0.38</v>
      </c>
      <c r="AY101" s="10">
        <v>8.3000000000000001E-4</v>
      </c>
      <c r="AZ101" s="8">
        <v>93.6</v>
      </c>
      <c r="BA101" s="8">
        <v>0.1125</v>
      </c>
      <c r="BB101" s="8">
        <v>3.2499999999999999E-4</v>
      </c>
      <c r="BC101" s="8">
        <v>9.4903999999999993</v>
      </c>
      <c r="BD101" s="8">
        <v>2967.02</v>
      </c>
      <c r="BE101" s="8">
        <v>60.24</v>
      </c>
      <c r="BF101" s="8"/>
      <c r="BG101" s="8"/>
      <c r="BH101" s="8"/>
      <c r="BI101" s="8"/>
      <c r="BJ101" s="8"/>
      <c r="BK101" s="8"/>
      <c r="BL101" s="8"/>
      <c r="BM101" s="8"/>
      <c r="BN101" s="8"/>
      <c r="BO101" s="8"/>
    </row>
    <row r="102" spans="1:67" x14ac:dyDescent="0.55000000000000004">
      <c r="A102" s="6" t="s">
        <v>287</v>
      </c>
      <c r="B102" s="8" t="s">
        <v>288</v>
      </c>
      <c r="C102" s="8" t="s">
        <v>69</v>
      </c>
      <c r="D102" s="8">
        <v>1</v>
      </c>
      <c r="E102" s="8"/>
      <c r="F102" s="6" t="s">
        <v>287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>
        <v>106.17</v>
      </c>
      <c r="U102" s="11">
        <v>33</v>
      </c>
      <c r="V102" s="11">
        <v>1100</v>
      </c>
      <c r="W102" s="11">
        <v>1800</v>
      </c>
      <c r="X102" s="8" t="s">
        <v>81</v>
      </c>
      <c r="Y102" s="9"/>
      <c r="Z102" s="9"/>
      <c r="AA102" s="8"/>
      <c r="AB102" s="8">
        <v>136</v>
      </c>
      <c r="AC102" s="8">
        <v>-95</v>
      </c>
      <c r="AD102" s="8"/>
      <c r="AE102" s="8"/>
      <c r="AF102" s="8"/>
      <c r="AG102" s="8"/>
      <c r="AH102" s="8"/>
      <c r="AI102" s="8">
        <v>22.7</v>
      </c>
      <c r="AJ102" s="8">
        <v>0.82</v>
      </c>
      <c r="AK102" s="8"/>
      <c r="AL102" s="8"/>
      <c r="AM102" s="8">
        <v>2</v>
      </c>
      <c r="AN102" s="8">
        <v>3</v>
      </c>
      <c r="AO102" s="8">
        <v>0</v>
      </c>
      <c r="AP102" s="8"/>
      <c r="AQ102" s="8"/>
      <c r="AR102" s="8"/>
      <c r="AS102" s="8"/>
      <c r="AT102" s="8"/>
      <c r="AU102" s="8" t="s">
        <v>120</v>
      </c>
      <c r="AV102" s="8">
        <v>0.88500000000000001</v>
      </c>
      <c r="AW102" s="8">
        <v>9.7900000000000005E-4</v>
      </c>
      <c r="AX102" s="8">
        <v>0.377</v>
      </c>
      <c r="AY102" s="10">
        <v>9.9170000000000009E-4</v>
      </c>
      <c r="AZ102" s="8">
        <v>97.9</v>
      </c>
      <c r="BA102" s="8">
        <v>0.105278</v>
      </c>
      <c r="BB102" s="8">
        <v>1.84E-4</v>
      </c>
      <c r="BC102" s="8">
        <v>9.5045999999999999</v>
      </c>
      <c r="BD102" s="8">
        <v>3365.51</v>
      </c>
      <c r="BE102" s="8">
        <v>55.32</v>
      </c>
      <c r="BF102" s="8"/>
      <c r="BG102" s="8"/>
      <c r="BH102" s="8"/>
      <c r="BI102" s="8"/>
      <c r="BJ102" s="8"/>
      <c r="BK102" s="8"/>
      <c r="BL102" s="8"/>
      <c r="BM102" s="8"/>
      <c r="BN102" s="8"/>
      <c r="BO102" s="8"/>
    </row>
    <row r="103" spans="1:67" x14ac:dyDescent="0.55000000000000004">
      <c r="A103" s="6" t="s">
        <v>289</v>
      </c>
      <c r="B103" s="8" t="s">
        <v>290</v>
      </c>
      <c r="C103" s="8" t="s">
        <v>69</v>
      </c>
      <c r="D103" s="8">
        <v>1</v>
      </c>
      <c r="E103" s="8"/>
      <c r="F103" s="6" t="s">
        <v>289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11">
        <v>122.55</v>
      </c>
      <c r="U103" s="11"/>
      <c r="V103" s="11">
        <v>1.2</v>
      </c>
      <c r="W103" s="11">
        <v>7.1</v>
      </c>
      <c r="X103" s="11" t="s">
        <v>87</v>
      </c>
      <c r="Y103" s="11"/>
      <c r="Z103" s="11"/>
      <c r="AA103" s="11"/>
      <c r="AB103" s="11">
        <v>143</v>
      </c>
      <c r="AC103" s="11">
        <v>-25.9</v>
      </c>
      <c r="AD103" s="11"/>
      <c r="AE103" s="11"/>
      <c r="AF103" s="11"/>
      <c r="AG103" s="11"/>
      <c r="AH103" s="11"/>
      <c r="AI103" s="11">
        <v>54</v>
      </c>
      <c r="AJ103" s="11">
        <v>5.2</v>
      </c>
      <c r="AK103" s="11"/>
      <c r="AL103" s="11"/>
      <c r="AM103" s="11">
        <v>3</v>
      </c>
      <c r="AN103" s="11">
        <v>2</v>
      </c>
      <c r="AO103" s="11">
        <v>0</v>
      </c>
      <c r="AP103" s="11" t="s">
        <v>71</v>
      </c>
      <c r="AQ103" s="11" t="s">
        <v>72</v>
      </c>
      <c r="AR103" s="8"/>
      <c r="AS103" s="8"/>
      <c r="AT103" s="8"/>
      <c r="AU103" s="8" t="s">
        <v>73</v>
      </c>
      <c r="AV103" s="8">
        <v>1.1758</v>
      </c>
      <c r="AW103" s="8">
        <v>1.248E-3</v>
      </c>
      <c r="AX103" s="8">
        <v>0.32679999999999998</v>
      </c>
      <c r="AY103" s="8">
        <v>6.0550000000000003E-4</v>
      </c>
      <c r="AZ103" s="8">
        <v>97.58</v>
      </c>
      <c r="BA103" s="8">
        <v>0.13516</v>
      </c>
      <c r="BB103" s="8"/>
      <c r="BC103" s="8">
        <v>12.853759999999999</v>
      </c>
      <c r="BD103" s="8">
        <v>5356.19</v>
      </c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21"/>
    </row>
    <row r="104" spans="1:67" x14ac:dyDescent="0.55000000000000004">
      <c r="A104" s="12" t="s">
        <v>291</v>
      </c>
      <c r="B104" s="8" t="s">
        <v>292</v>
      </c>
      <c r="C104" s="8" t="s">
        <v>69</v>
      </c>
      <c r="D104" s="8">
        <v>1</v>
      </c>
      <c r="E104" s="8"/>
      <c r="F104" s="12" t="s">
        <v>291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>
        <v>108.52</v>
      </c>
      <c r="U104" s="8"/>
      <c r="V104" s="8">
        <v>5</v>
      </c>
      <c r="W104" s="8">
        <v>10</v>
      </c>
      <c r="X104" s="8" t="s">
        <v>70</v>
      </c>
      <c r="Y104" s="9"/>
      <c r="Z104" s="9"/>
      <c r="AA104" s="8"/>
      <c r="AB104" s="8">
        <v>92.9</v>
      </c>
      <c r="AC104" s="8">
        <v>-81.2</v>
      </c>
      <c r="AD104" s="8"/>
      <c r="AE104" s="8"/>
      <c r="AF104" s="8"/>
      <c r="AG104" s="8"/>
      <c r="AH104" s="8"/>
      <c r="AI104" s="8">
        <v>2</v>
      </c>
      <c r="AJ104" s="8">
        <v>3.5</v>
      </c>
      <c r="AK104" s="8"/>
      <c r="AL104" s="8"/>
      <c r="AM104" s="8">
        <v>3</v>
      </c>
      <c r="AN104" s="8">
        <v>3</v>
      </c>
      <c r="AO104" s="8">
        <v>1</v>
      </c>
      <c r="AP104" s="8"/>
      <c r="AQ104" s="8"/>
      <c r="AR104" s="8"/>
      <c r="AS104" s="8"/>
      <c r="AT104" s="8"/>
      <c r="AU104" s="8"/>
      <c r="AV104" s="8">
        <v>1.161</v>
      </c>
      <c r="AW104" s="8">
        <v>1.621E-3</v>
      </c>
      <c r="AX104" s="8">
        <v>0.441</v>
      </c>
      <c r="AY104" s="10">
        <v>6.2310000000000002E-4</v>
      </c>
      <c r="AZ104" s="8">
        <v>115.3</v>
      </c>
      <c r="BA104" s="8">
        <v>0.201429</v>
      </c>
      <c r="BB104" s="8">
        <v>2.8600000000000001E-4</v>
      </c>
      <c r="BC104" s="8">
        <v>13.620100000000001</v>
      </c>
      <c r="BD104" s="8">
        <v>4436.6000000000004</v>
      </c>
      <c r="BE104" s="8">
        <v>40.89</v>
      </c>
      <c r="BF104" s="8"/>
      <c r="BG104" s="8"/>
      <c r="BH104" s="8"/>
      <c r="BI104" s="8"/>
      <c r="BJ104" s="8"/>
      <c r="BK104" s="8"/>
      <c r="BL104" s="8"/>
      <c r="BM104" s="8"/>
      <c r="BN104" s="8"/>
      <c r="BO104" s="8"/>
    </row>
    <row r="105" spans="1:67" x14ac:dyDescent="0.55000000000000004">
      <c r="A105" s="12" t="s">
        <v>293</v>
      </c>
      <c r="B105" s="8" t="s">
        <v>294</v>
      </c>
      <c r="C105" s="8" t="s">
        <v>69</v>
      </c>
      <c r="D105" s="8">
        <v>1</v>
      </c>
      <c r="E105" s="8"/>
      <c r="F105" s="12" t="s">
        <v>293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>
        <v>74.12</v>
      </c>
      <c r="U105" s="11">
        <v>500</v>
      </c>
      <c r="V105" s="11">
        <v>500</v>
      </c>
      <c r="W105" s="11">
        <v>19000</v>
      </c>
      <c r="X105" s="8" t="s">
        <v>87</v>
      </c>
      <c r="Y105" s="9"/>
      <c r="Z105" s="9"/>
      <c r="AA105" s="8"/>
      <c r="AB105" s="8">
        <v>34.5</v>
      </c>
      <c r="AC105" s="8">
        <v>-116.3</v>
      </c>
      <c r="AD105" s="8"/>
      <c r="AE105" s="8"/>
      <c r="AF105" s="8"/>
      <c r="AG105" s="8"/>
      <c r="AH105" s="8"/>
      <c r="AI105" s="8">
        <v>-45</v>
      </c>
      <c r="AJ105" s="8">
        <v>1.9</v>
      </c>
      <c r="AK105" s="8"/>
      <c r="AL105" s="8"/>
      <c r="AM105" s="8">
        <v>2</v>
      </c>
      <c r="AN105" s="8">
        <v>4</v>
      </c>
      <c r="AO105" s="8">
        <v>3</v>
      </c>
      <c r="AP105" s="8"/>
      <c r="AQ105" s="8"/>
      <c r="AR105" s="8"/>
      <c r="AS105" s="8"/>
      <c r="AT105" s="8"/>
      <c r="AU105" s="8"/>
      <c r="AV105" s="8">
        <v>0.72799999999999998</v>
      </c>
      <c r="AW105" s="8">
        <v>1.1999999999999999E-3</v>
      </c>
      <c r="AX105" s="8">
        <v>0.5</v>
      </c>
      <c r="AY105" s="10">
        <v>1.0250000000000001E-3</v>
      </c>
      <c r="AZ105" s="8">
        <v>92.2</v>
      </c>
      <c r="BA105" s="8">
        <v>0.18540000000000001</v>
      </c>
      <c r="BB105" s="8">
        <v>3.5500000000000001E-4</v>
      </c>
      <c r="BC105" s="8">
        <v>9.3613999999999997</v>
      </c>
      <c r="BD105" s="8">
        <v>2479.87</v>
      </c>
      <c r="BE105" s="8">
        <v>42.35</v>
      </c>
      <c r="BF105" s="8"/>
      <c r="BG105" s="8"/>
      <c r="BH105" s="8"/>
      <c r="BI105" s="8"/>
      <c r="BJ105" s="8"/>
      <c r="BK105" s="8"/>
      <c r="BL105" s="8"/>
      <c r="BM105" s="8"/>
      <c r="BN105" s="8"/>
      <c r="BO105" s="8"/>
    </row>
    <row r="106" spans="1:67" x14ac:dyDescent="0.55000000000000004">
      <c r="A106" s="6" t="s">
        <v>295</v>
      </c>
      <c r="B106" s="7" t="s">
        <v>296</v>
      </c>
      <c r="C106" s="8" t="s">
        <v>69</v>
      </c>
      <c r="D106" s="8">
        <v>1</v>
      </c>
      <c r="E106" s="8"/>
      <c r="F106" s="6" t="s">
        <v>295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>
        <v>130.22999999999999</v>
      </c>
      <c r="U106" s="8">
        <v>0.1</v>
      </c>
      <c r="V106" s="8">
        <v>100</v>
      </c>
      <c r="W106" s="8">
        <v>200</v>
      </c>
      <c r="X106" s="8" t="s">
        <v>70</v>
      </c>
      <c r="Y106" s="9"/>
      <c r="Z106" s="9"/>
      <c r="AA106" s="8"/>
      <c r="AB106" s="8">
        <v>184.6</v>
      </c>
      <c r="AC106" s="8">
        <v>-70</v>
      </c>
      <c r="AD106" s="8"/>
      <c r="AE106" s="8"/>
      <c r="AF106" s="8"/>
      <c r="AG106" s="8"/>
      <c r="AH106" s="8"/>
      <c r="AI106" s="8">
        <v>73</v>
      </c>
      <c r="AJ106" s="8">
        <v>0.9</v>
      </c>
      <c r="AK106" s="8"/>
      <c r="AL106" s="8"/>
      <c r="AM106" s="8">
        <v>2</v>
      </c>
      <c r="AN106" s="8">
        <v>3</v>
      </c>
      <c r="AO106" s="8">
        <v>0</v>
      </c>
      <c r="AP106" s="8" t="s">
        <v>71</v>
      </c>
      <c r="AQ106" s="8" t="s">
        <v>72</v>
      </c>
      <c r="AR106" s="8" t="s">
        <v>84</v>
      </c>
      <c r="AS106" s="8"/>
      <c r="AT106" s="8"/>
      <c r="AU106" s="8" t="s">
        <v>117</v>
      </c>
      <c r="AV106" s="8">
        <v>0.86</v>
      </c>
      <c r="AW106" s="8">
        <v>9.3899999999999995E-4</v>
      </c>
      <c r="AX106" s="8">
        <v>0.61799999999999999</v>
      </c>
      <c r="AY106" s="10">
        <v>9.1699999999999995E-4</v>
      </c>
      <c r="AZ106" s="8">
        <v>142.4</v>
      </c>
      <c r="BA106" s="8">
        <v>0.25530000000000003</v>
      </c>
      <c r="BB106" s="8">
        <v>1.74E-4</v>
      </c>
      <c r="BC106" s="8">
        <v>9.0416000000000007</v>
      </c>
      <c r="BD106" s="8">
        <v>2962.2</v>
      </c>
      <c r="BE106" s="8">
        <v>129.94999999999999</v>
      </c>
      <c r="BF106" s="8"/>
      <c r="BG106" s="8"/>
      <c r="BH106" s="8"/>
      <c r="BI106" s="8"/>
      <c r="BJ106" s="8"/>
      <c r="BK106" s="8"/>
      <c r="BL106" s="8"/>
      <c r="BM106" s="8"/>
      <c r="BN106" s="8"/>
      <c r="BO106" s="8"/>
    </row>
    <row r="107" spans="1:67" x14ac:dyDescent="0.55000000000000004">
      <c r="A107" s="6" t="s">
        <v>297</v>
      </c>
      <c r="B107" s="8" t="s">
        <v>298</v>
      </c>
      <c r="C107" s="8" t="s">
        <v>69</v>
      </c>
      <c r="D107" s="8">
        <v>1</v>
      </c>
      <c r="E107" s="8"/>
      <c r="F107" s="6" t="s">
        <v>297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11">
        <v>144.21</v>
      </c>
      <c r="U107" s="11">
        <v>2.54</v>
      </c>
      <c r="V107" s="11">
        <v>17</v>
      </c>
      <c r="W107" s="11">
        <v>100</v>
      </c>
      <c r="X107" s="11" t="s">
        <v>87</v>
      </c>
      <c r="Y107" s="11"/>
      <c r="Z107" s="11"/>
      <c r="AA107" s="11"/>
      <c r="AB107" s="11">
        <v>227.5</v>
      </c>
      <c r="AC107" s="11"/>
      <c r="AD107" s="11"/>
      <c r="AE107" s="11"/>
      <c r="AF107" s="11"/>
      <c r="AG107" s="11"/>
      <c r="AH107" s="11"/>
      <c r="AI107" s="11">
        <v>114</v>
      </c>
      <c r="AJ107" s="11"/>
      <c r="AK107" s="11"/>
      <c r="AL107" s="11"/>
      <c r="AM107" s="11">
        <v>2</v>
      </c>
      <c r="AN107" s="11">
        <v>2</v>
      </c>
      <c r="AO107" s="11">
        <v>0</v>
      </c>
      <c r="AP107" s="11"/>
      <c r="AQ107" s="11"/>
      <c r="AR107" s="8"/>
      <c r="AS107" s="8"/>
      <c r="AT107" s="8"/>
      <c r="AU107" s="8"/>
      <c r="AV107" s="8">
        <v>0.93600000000000005</v>
      </c>
      <c r="AW107" s="8">
        <v>9.4799999999999995E-4</v>
      </c>
      <c r="AX107" s="8">
        <v>0.46800000000000003</v>
      </c>
      <c r="AY107" s="8">
        <v>1.0667000000000001E-3</v>
      </c>
      <c r="AZ107" s="8">
        <v>133.30000000000001</v>
      </c>
      <c r="BA107" s="8">
        <v>0.143621</v>
      </c>
      <c r="BB107" s="8">
        <v>2.14E-4</v>
      </c>
      <c r="BC107" s="8">
        <v>12.9064</v>
      </c>
      <c r="BD107" s="8">
        <v>5732.43</v>
      </c>
      <c r="BE107" s="8">
        <v>58.81</v>
      </c>
      <c r="BF107" s="8"/>
      <c r="BG107" s="8"/>
      <c r="BH107" s="8"/>
      <c r="BI107" s="8"/>
      <c r="BJ107" s="8"/>
      <c r="BK107" s="8"/>
      <c r="BL107" s="8"/>
      <c r="BM107" s="8"/>
      <c r="BN107" s="8"/>
      <c r="BO107" s="8"/>
    </row>
    <row r="108" spans="1:67" x14ac:dyDescent="0.55000000000000004">
      <c r="A108" s="6" t="s">
        <v>299</v>
      </c>
      <c r="B108" s="8" t="s">
        <v>300</v>
      </c>
      <c r="C108" s="8" t="s">
        <v>69</v>
      </c>
      <c r="D108" s="8">
        <v>1</v>
      </c>
      <c r="E108" s="8"/>
      <c r="F108" s="6" t="s">
        <v>299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11">
        <v>184.28</v>
      </c>
      <c r="U108" s="11">
        <v>15</v>
      </c>
      <c r="V108" s="11">
        <v>21</v>
      </c>
      <c r="W108" s="11">
        <v>150</v>
      </c>
      <c r="X108" s="11" t="s">
        <v>87</v>
      </c>
      <c r="Y108" s="11"/>
      <c r="Z108" s="11"/>
      <c r="AA108" s="11"/>
      <c r="AB108" s="11">
        <v>217.6</v>
      </c>
      <c r="AC108" s="11">
        <v>-90</v>
      </c>
      <c r="AD108" s="11"/>
      <c r="AE108" s="11"/>
      <c r="AF108" s="11"/>
      <c r="AG108" s="11"/>
      <c r="AH108" s="11"/>
      <c r="AI108" s="11">
        <v>82</v>
      </c>
      <c r="AJ108" s="11">
        <v>0.7</v>
      </c>
      <c r="AK108" s="11"/>
      <c r="AL108" s="11"/>
      <c r="AM108" s="11">
        <v>3</v>
      </c>
      <c r="AN108" s="11">
        <v>2</v>
      </c>
      <c r="AO108" s="11">
        <v>1</v>
      </c>
      <c r="AP108" s="11"/>
      <c r="AQ108" s="11"/>
      <c r="AR108" s="8"/>
      <c r="AS108" s="8"/>
      <c r="AT108" s="8"/>
      <c r="AU108" s="8" t="s">
        <v>117</v>
      </c>
      <c r="AV108" s="8">
        <v>0.90600000000000003</v>
      </c>
      <c r="AW108" s="8">
        <v>1.0070000000000001E-3</v>
      </c>
      <c r="AX108" s="8">
        <v>0.38900000000000001</v>
      </c>
      <c r="AY108" s="8">
        <v>9.7989999999999991E-4</v>
      </c>
      <c r="AZ108" s="8">
        <v>79</v>
      </c>
      <c r="BA108" s="8">
        <v>7.0722999999999994E-2</v>
      </c>
      <c r="BB108" s="8">
        <v>1.26E-4</v>
      </c>
      <c r="BC108" s="8">
        <v>9.9899000000000004</v>
      </c>
      <c r="BD108" s="8">
        <v>4170.41</v>
      </c>
      <c r="BE108" s="8">
        <v>73.53</v>
      </c>
      <c r="BF108" s="8"/>
      <c r="BG108" s="8"/>
      <c r="BH108" s="8"/>
      <c r="BI108" s="8"/>
      <c r="BJ108" s="8"/>
      <c r="BK108" s="8"/>
      <c r="BL108" s="8"/>
      <c r="BM108" s="8"/>
      <c r="BN108" s="8"/>
      <c r="BO108" s="8"/>
    </row>
    <row r="109" spans="1:67" x14ac:dyDescent="0.55000000000000004">
      <c r="A109" s="6" t="s">
        <v>301</v>
      </c>
      <c r="B109" s="8" t="s">
        <v>302</v>
      </c>
      <c r="C109" s="8" t="s">
        <v>69</v>
      </c>
      <c r="D109" s="8">
        <v>1</v>
      </c>
      <c r="E109" s="8"/>
      <c r="F109" s="6" t="s">
        <v>303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11">
        <v>120.19</v>
      </c>
      <c r="U109" s="11">
        <v>2.44</v>
      </c>
      <c r="V109" s="11">
        <v>26.4</v>
      </c>
      <c r="W109" s="11">
        <v>488</v>
      </c>
      <c r="X109" s="11" t="s">
        <v>87</v>
      </c>
      <c r="Y109" s="11"/>
      <c r="Z109" s="11"/>
      <c r="AA109" s="11"/>
      <c r="AB109" s="11">
        <v>165.2</v>
      </c>
      <c r="AC109" s="11">
        <v>-80.900000000000006</v>
      </c>
      <c r="AD109" s="11"/>
      <c r="AE109" s="11"/>
      <c r="AF109" s="11"/>
      <c r="AG109" s="11"/>
      <c r="AH109" s="11"/>
      <c r="AI109" s="11">
        <v>39</v>
      </c>
      <c r="AJ109" s="11">
        <v>1</v>
      </c>
      <c r="AK109" s="11"/>
      <c r="AL109" s="11">
        <v>440</v>
      </c>
      <c r="AM109" s="11">
        <v>0</v>
      </c>
      <c r="AN109" s="11">
        <v>2</v>
      </c>
      <c r="AO109" s="11">
        <v>0</v>
      </c>
      <c r="AP109" s="11"/>
      <c r="AQ109" s="11"/>
      <c r="AR109" s="8"/>
      <c r="AS109" s="8"/>
      <c r="AT109" s="8"/>
      <c r="AU109" s="8"/>
      <c r="AV109" s="8">
        <v>0.89900000000000002</v>
      </c>
      <c r="AW109" s="8">
        <v>9.1299999999999997E-4</v>
      </c>
      <c r="AX109" s="8">
        <v>0.39900000000000002</v>
      </c>
      <c r="AY109" s="8">
        <v>9.5E-4</v>
      </c>
      <c r="AZ109" s="8">
        <v>97.5</v>
      </c>
      <c r="BA109" s="8">
        <v>9.9299999999999999E-2</v>
      </c>
      <c r="BB109" s="8">
        <v>1.44E-4</v>
      </c>
      <c r="BC109" s="8">
        <v>9.5723000000000003</v>
      </c>
      <c r="BD109" s="8">
        <v>3588.81</v>
      </c>
      <c r="BE109" s="8">
        <v>63.41</v>
      </c>
      <c r="BF109" s="8"/>
      <c r="BG109" s="8"/>
      <c r="BH109" s="8"/>
      <c r="BI109" s="8"/>
      <c r="BJ109" s="8"/>
      <c r="BK109" s="8"/>
      <c r="BL109" s="8"/>
      <c r="BM109" s="8"/>
      <c r="BN109" s="8"/>
      <c r="BO109" s="8"/>
    </row>
    <row r="110" spans="1:67" x14ac:dyDescent="0.55000000000000004">
      <c r="A110" s="6" t="s">
        <v>304</v>
      </c>
      <c r="B110" s="8" t="s">
        <v>305</v>
      </c>
      <c r="C110" s="8" t="s">
        <v>69</v>
      </c>
      <c r="D110" s="8">
        <v>1</v>
      </c>
      <c r="E110" s="8"/>
      <c r="F110" s="6" t="s">
        <v>304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11">
        <v>72.099999999999994</v>
      </c>
      <c r="U110" s="11">
        <v>9.4</v>
      </c>
      <c r="V110" s="11">
        <v>100</v>
      </c>
      <c r="W110" s="11">
        <v>620</v>
      </c>
      <c r="X110" s="11" t="s">
        <v>87</v>
      </c>
      <c r="Y110" s="11"/>
      <c r="Z110" s="11"/>
      <c r="AA110" s="11"/>
      <c r="AB110" s="11">
        <v>35.799999999999997</v>
      </c>
      <c r="AC110" s="11">
        <v>-115.8</v>
      </c>
      <c r="AD110" s="11"/>
      <c r="AE110" s="11"/>
      <c r="AF110" s="11"/>
      <c r="AG110" s="11"/>
      <c r="AH110" s="11"/>
      <c r="AI110" s="11">
        <v>-46.2</v>
      </c>
      <c r="AJ110" s="11">
        <v>1.7</v>
      </c>
      <c r="AK110" s="11"/>
      <c r="AL110" s="11"/>
      <c r="AM110" s="11"/>
      <c r="AN110" s="11"/>
      <c r="AO110" s="11"/>
      <c r="AP110" s="11" t="s">
        <v>71</v>
      </c>
      <c r="AQ110" s="11" t="s">
        <v>72</v>
      </c>
      <c r="AR110" s="8"/>
      <c r="AS110" s="8"/>
      <c r="AT110" s="8"/>
      <c r="AU110" s="8"/>
      <c r="AV110" s="8">
        <v>0.77400000000000002</v>
      </c>
      <c r="AW110" s="8">
        <v>1.238E-3</v>
      </c>
      <c r="AX110" s="8">
        <v>0.47899999999999998</v>
      </c>
      <c r="AY110" s="8">
        <v>9.7849999999999999E-4</v>
      </c>
      <c r="AZ110" s="8">
        <v>95.9</v>
      </c>
      <c r="BA110" s="8">
        <v>0.18834999999999999</v>
      </c>
      <c r="BB110" s="8">
        <v>3.68E-4</v>
      </c>
      <c r="BC110" s="8">
        <v>9.5815000000000001</v>
      </c>
      <c r="BD110" s="8">
        <v>2603.08</v>
      </c>
      <c r="BE110" s="8">
        <v>37.26</v>
      </c>
      <c r="BF110" s="8"/>
      <c r="BG110" s="8"/>
      <c r="BH110" s="8"/>
      <c r="BI110" s="8"/>
      <c r="BJ110" s="8"/>
      <c r="BK110" s="8"/>
      <c r="BL110" s="8"/>
      <c r="BM110" s="8"/>
      <c r="BN110" s="8"/>
      <c r="BO110" s="8"/>
    </row>
    <row r="111" spans="1:67" x14ac:dyDescent="0.55000000000000004">
      <c r="A111" s="6" t="s">
        <v>306</v>
      </c>
      <c r="B111" s="7" t="s">
        <v>307</v>
      </c>
      <c r="C111" s="8" t="s">
        <v>69</v>
      </c>
      <c r="D111" s="8">
        <v>1</v>
      </c>
      <c r="E111" s="8"/>
      <c r="F111" s="6" t="s">
        <v>306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>
        <v>28.05</v>
      </c>
      <c r="U111" s="11">
        <v>600</v>
      </c>
      <c r="V111" s="11">
        <v>6600</v>
      </c>
      <c r="W111" s="11">
        <v>40000</v>
      </c>
      <c r="X111" s="8" t="s">
        <v>87</v>
      </c>
      <c r="Y111" s="9"/>
      <c r="Z111" s="9"/>
      <c r="AA111" s="8"/>
      <c r="AB111" s="8">
        <v>-103.8</v>
      </c>
      <c r="AC111" s="8"/>
      <c r="AD111" s="8"/>
      <c r="AE111" s="8"/>
      <c r="AF111" s="8"/>
      <c r="AG111" s="8"/>
      <c r="AH111" s="8"/>
      <c r="AI111" s="8">
        <v>-140</v>
      </c>
      <c r="AJ111" s="8">
        <v>2.7</v>
      </c>
      <c r="AK111" s="8"/>
      <c r="AL111" s="8"/>
      <c r="AM111" s="8">
        <v>2</v>
      </c>
      <c r="AN111" s="8">
        <v>4</v>
      </c>
      <c r="AO111" s="8">
        <v>2</v>
      </c>
      <c r="AP111" s="8" t="s">
        <v>88</v>
      </c>
      <c r="AQ111" s="8" t="s">
        <v>89</v>
      </c>
      <c r="AR111" s="8"/>
      <c r="AS111" s="8"/>
      <c r="AT111" s="8"/>
      <c r="AU111" s="8"/>
      <c r="AV111" s="8">
        <v>0.38500000000000001</v>
      </c>
      <c r="AW111" s="8">
        <v>1.8400000000000001E-3</v>
      </c>
      <c r="AX111" s="8">
        <v>0.75</v>
      </c>
      <c r="AY111" s="10">
        <v>2.0999999999999999E-3</v>
      </c>
      <c r="AZ111" s="8">
        <v>65</v>
      </c>
      <c r="BA111" s="8">
        <v>0.48</v>
      </c>
      <c r="BB111" s="8"/>
      <c r="BC111" s="8">
        <v>9.7140000000000004</v>
      </c>
      <c r="BD111" s="8">
        <v>1643</v>
      </c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</row>
    <row r="112" spans="1:67" x14ac:dyDescent="0.55000000000000004">
      <c r="A112" s="6" t="s">
        <v>308</v>
      </c>
      <c r="B112" s="8" t="s">
        <v>309</v>
      </c>
      <c r="C112" s="8" t="s">
        <v>69</v>
      </c>
      <c r="D112" s="8">
        <v>1</v>
      </c>
      <c r="E112" s="8"/>
      <c r="F112" s="6" t="s">
        <v>308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11">
        <v>98.96</v>
      </c>
      <c r="U112" s="11">
        <v>50</v>
      </c>
      <c r="V112" s="11">
        <v>200</v>
      </c>
      <c r="W112" s="11">
        <v>300</v>
      </c>
      <c r="X112" s="8" t="s">
        <v>70</v>
      </c>
      <c r="Y112" s="11"/>
      <c r="Z112" s="11"/>
      <c r="AA112" s="11"/>
      <c r="AB112" s="11">
        <v>83.5</v>
      </c>
      <c r="AC112" s="11">
        <v>-35.700000000000003</v>
      </c>
      <c r="AD112" s="11"/>
      <c r="AE112" s="11"/>
      <c r="AF112" s="11"/>
      <c r="AG112" s="11"/>
      <c r="AH112" s="11"/>
      <c r="AI112" s="11">
        <v>13.3</v>
      </c>
      <c r="AJ112" s="11">
        <v>4.5</v>
      </c>
      <c r="AK112" s="11"/>
      <c r="AL112" s="11"/>
      <c r="AM112" s="11">
        <v>2</v>
      </c>
      <c r="AN112" s="11">
        <v>3</v>
      </c>
      <c r="AO112" s="11">
        <v>0</v>
      </c>
      <c r="AP112" s="11"/>
      <c r="AQ112" s="11"/>
      <c r="AR112" s="8"/>
      <c r="AS112" s="8"/>
      <c r="AT112" s="8"/>
      <c r="AU112" s="8" t="s">
        <v>117</v>
      </c>
      <c r="AV112" s="8">
        <v>1.2749999999999999</v>
      </c>
      <c r="AW112" s="8">
        <v>1.562E-3</v>
      </c>
      <c r="AX112" s="8">
        <v>0.28899999999999998</v>
      </c>
      <c r="AY112" s="8">
        <v>4.1790000000000002E-4</v>
      </c>
      <c r="AZ112" s="8">
        <v>87.7</v>
      </c>
      <c r="BA112" s="8">
        <v>0.111848</v>
      </c>
      <c r="BB112" s="8">
        <v>2.0799999999999999E-4</v>
      </c>
      <c r="BC112" s="8">
        <v>9.9141999999999992</v>
      </c>
      <c r="BD112" s="8">
        <v>3127.68</v>
      </c>
      <c r="BE112" s="8">
        <v>41.19</v>
      </c>
      <c r="BF112" s="8"/>
      <c r="BG112" s="8"/>
      <c r="BH112" s="8"/>
      <c r="BI112" s="8"/>
      <c r="BJ112" s="8"/>
      <c r="BK112" s="8"/>
      <c r="BL112" s="8"/>
      <c r="BM112" s="8"/>
      <c r="BN112" s="8"/>
      <c r="BO112" s="8"/>
    </row>
    <row r="113" spans="1:67" x14ac:dyDescent="0.55000000000000004">
      <c r="A113" s="6" t="s">
        <v>310</v>
      </c>
      <c r="B113" s="8" t="s">
        <v>311</v>
      </c>
      <c r="C113" s="8" t="s">
        <v>69</v>
      </c>
      <c r="D113" s="8">
        <v>1</v>
      </c>
      <c r="E113" s="8"/>
      <c r="F113" s="6" t="s">
        <v>310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11">
        <v>62.1</v>
      </c>
      <c r="U113" s="11">
        <v>10</v>
      </c>
      <c r="V113" s="11">
        <v>40</v>
      </c>
      <c r="W113" s="11">
        <v>60</v>
      </c>
      <c r="X113" s="11" t="s">
        <v>87</v>
      </c>
      <c r="Y113" s="11"/>
      <c r="Z113" s="11"/>
      <c r="AA113" s="11"/>
      <c r="AB113" s="11">
        <v>197.4</v>
      </c>
      <c r="AC113" s="11">
        <v>-13.4</v>
      </c>
      <c r="AD113" s="11"/>
      <c r="AE113" s="11"/>
      <c r="AF113" s="11"/>
      <c r="AG113" s="11"/>
      <c r="AH113" s="11"/>
      <c r="AI113" s="11">
        <v>111</v>
      </c>
      <c r="AJ113" s="11">
        <v>3.2</v>
      </c>
      <c r="AK113" s="11"/>
      <c r="AL113" s="11"/>
      <c r="AM113" s="11">
        <v>2</v>
      </c>
      <c r="AN113" s="11">
        <v>1</v>
      </c>
      <c r="AO113" s="11">
        <v>1</v>
      </c>
      <c r="AP113" s="11" t="s">
        <v>71</v>
      </c>
      <c r="AQ113" s="11" t="s">
        <v>72</v>
      </c>
      <c r="AR113" s="8"/>
      <c r="AS113" s="8"/>
      <c r="AT113" s="8"/>
      <c r="AU113" s="8" t="s">
        <v>73</v>
      </c>
      <c r="AV113" s="8">
        <v>1.129</v>
      </c>
      <c r="AW113" s="8">
        <v>8.5599999999999999E-4</v>
      </c>
      <c r="AX113" s="8">
        <v>0.57099999999999995</v>
      </c>
      <c r="AY113" s="8">
        <v>9.0140000000000001E-4</v>
      </c>
      <c r="AZ113" s="8">
        <v>254.6</v>
      </c>
      <c r="BA113" s="8">
        <v>0.19</v>
      </c>
      <c r="BB113" s="8">
        <v>3.57E-4</v>
      </c>
      <c r="BC113" s="8">
        <v>12.3962</v>
      </c>
      <c r="BD113" s="8">
        <v>5117.6400000000003</v>
      </c>
      <c r="BE113" s="8">
        <v>57.58</v>
      </c>
      <c r="BF113" s="8"/>
      <c r="BG113" s="8"/>
      <c r="BH113" s="8"/>
      <c r="BI113" s="8"/>
      <c r="BJ113" s="8"/>
      <c r="BK113" s="8"/>
      <c r="BL113" s="8"/>
      <c r="BM113" s="8"/>
      <c r="BN113" s="8"/>
      <c r="BO113" s="8"/>
    </row>
    <row r="114" spans="1:67" x14ac:dyDescent="0.55000000000000004">
      <c r="A114" s="6" t="s">
        <v>312</v>
      </c>
      <c r="B114" s="7" t="s">
        <v>313</v>
      </c>
      <c r="C114" s="8" t="s">
        <v>69</v>
      </c>
      <c r="D114" s="8">
        <v>1</v>
      </c>
      <c r="E114" s="8"/>
      <c r="F114" s="6" t="s">
        <v>312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>
        <v>44.05</v>
      </c>
      <c r="U114" s="8"/>
      <c r="V114" s="8">
        <v>50</v>
      </c>
      <c r="W114" s="8">
        <v>500</v>
      </c>
      <c r="X114" s="8" t="s">
        <v>70</v>
      </c>
      <c r="Y114" s="9"/>
      <c r="Z114" s="9"/>
      <c r="AA114" s="8"/>
      <c r="AB114" s="8">
        <v>10.5</v>
      </c>
      <c r="AC114" s="8">
        <v>-112.4</v>
      </c>
      <c r="AD114" s="8"/>
      <c r="AE114" s="8"/>
      <c r="AF114" s="8"/>
      <c r="AG114" s="8"/>
      <c r="AH114" s="8"/>
      <c r="AI114" s="8">
        <v>-50</v>
      </c>
      <c r="AJ114" s="8">
        <v>3</v>
      </c>
      <c r="AK114" s="8">
        <v>100</v>
      </c>
      <c r="AL114" s="8">
        <v>429</v>
      </c>
      <c r="AM114" s="8">
        <v>3</v>
      </c>
      <c r="AN114" s="8">
        <v>4</v>
      </c>
      <c r="AO114" s="8">
        <v>3</v>
      </c>
      <c r="AP114" s="8" t="s">
        <v>88</v>
      </c>
      <c r="AQ114" s="8" t="s">
        <v>89</v>
      </c>
      <c r="AR114" s="8"/>
      <c r="AS114" s="8"/>
      <c r="AT114" s="8"/>
      <c r="AU114" s="8" t="s">
        <v>73</v>
      </c>
      <c r="AV114" s="8">
        <v>0.89100000000000001</v>
      </c>
      <c r="AW114" s="8">
        <v>1.3730000000000001E-3</v>
      </c>
      <c r="AX114" s="8">
        <v>0.48899999999999999</v>
      </c>
      <c r="AY114" s="10">
        <v>6.7900000000000002E-4</v>
      </c>
      <c r="AZ114" s="8">
        <v>140.9</v>
      </c>
      <c r="BA114" s="8">
        <v>0.25869999999999999</v>
      </c>
      <c r="BB114" s="8">
        <v>4.8299999999999998E-4</v>
      </c>
      <c r="BC114" s="8">
        <v>9.8683999999999994</v>
      </c>
      <c r="BD114" s="8">
        <v>2468.44</v>
      </c>
      <c r="BE114" s="8">
        <v>33.47</v>
      </c>
      <c r="BF114" s="8"/>
      <c r="BG114" s="8"/>
      <c r="BH114" s="8"/>
      <c r="BI114" s="8"/>
      <c r="BJ114" s="8"/>
      <c r="BK114" s="8"/>
      <c r="BL114" s="8"/>
      <c r="BM114" s="8"/>
      <c r="BN114" s="8"/>
      <c r="BO114" s="8"/>
    </row>
    <row r="115" spans="1:67" x14ac:dyDescent="0.55000000000000004">
      <c r="A115" s="6" t="s">
        <v>314</v>
      </c>
      <c r="B115" s="7" t="s">
        <v>315</v>
      </c>
      <c r="C115" s="8" t="s">
        <v>69</v>
      </c>
      <c r="D115" s="8">
        <v>1</v>
      </c>
      <c r="E115" s="8"/>
      <c r="F115" s="6" t="s">
        <v>314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>
        <v>30.03</v>
      </c>
      <c r="U115" s="8">
        <v>1</v>
      </c>
      <c r="V115" s="8">
        <v>10</v>
      </c>
      <c r="W115" s="8">
        <v>40</v>
      </c>
      <c r="X115" s="8" t="s">
        <v>70</v>
      </c>
      <c r="Y115" s="9">
        <v>39.9</v>
      </c>
      <c r="Z115" s="9">
        <v>97.9</v>
      </c>
      <c r="AA115" s="8">
        <v>2</v>
      </c>
      <c r="AB115" s="8">
        <v>-19.2</v>
      </c>
      <c r="AC115" s="8">
        <v>-118.3</v>
      </c>
      <c r="AD115" s="8"/>
      <c r="AE115" s="8"/>
      <c r="AF115" s="8"/>
      <c r="AG115" s="8"/>
      <c r="AH115" s="8"/>
      <c r="AI115" s="8">
        <v>-30</v>
      </c>
      <c r="AJ115" s="8">
        <v>7</v>
      </c>
      <c r="AK115" s="8"/>
      <c r="AL115" s="8"/>
      <c r="AM115" s="8">
        <v>3</v>
      </c>
      <c r="AN115" s="8">
        <v>2</v>
      </c>
      <c r="AO115" s="8">
        <v>2</v>
      </c>
      <c r="AP115" s="8" t="s">
        <v>71</v>
      </c>
      <c r="AQ115" s="8" t="s">
        <v>72</v>
      </c>
      <c r="AR115" s="8" t="s">
        <v>92</v>
      </c>
      <c r="AS115" s="8"/>
      <c r="AT115" s="8"/>
      <c r="AU115" s="8"/>
      <c r="AV115" s="8">
        <v>0.77</v>
      </c>
      <c r="AW115" s="8">
        <v>1.8E-3</v>
      </c>
      <c r="AX115" s="8">
        <v>0.72</v>
      </c>
      <c r="AY115" s="10">
        <v>6.4000000000000005E-4</v>
      </c>
      <c r="AZ115" s="8">
        <v>182</v>
      </c>
      <c r="BA115" s="8">
        <v>0.47</v>
      </c>
      <c r="BB115" s="8"/>
      <c r="BC115" s="8">
        <v>11.42</v>
      </c>
      <c r="BD115" s="8">
        <v>2900</v>
      </c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</row>
    <row r="116" spans="1:67" x14ac:dyDescent="0.55000000000000004">
      <c r="A116" s="6" t="s">
        <v>316</v>
      </c>
      <c r="B116" s="7" t="s">
        <v>317</v>
      </c>
      <c r="C116" s="8" t="s">
        <v>69</v>
      </c>
      <c r="D116" s="8">
        <v>1</v>
      </c>
      <c r="E116" s="8"/>
      <c r="F116" s="6" t="s">
        <v>316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>
        <v>46.03</v>
      </c>
      <c r="U116" s="8">
        <v>3</v>
      </c>
      <c r="V116" s="8">
        <v>25</v>
      </c>
      <c r="W116" s="8">
        <v>250</v>
      </c>
      <c r="X116" s="8" t="s">
        <v>70</v>
      </c>
      <c r="Y116" s="9"/>
      <c r="Z116" s="9"/>
      <c r="AA116" s="8"/>
      <c r="AB116" s="8">
        <v>100.6</v>
      </c>
      <c r="AC116" s="8">
        <v>8</v>
      </c>
      <c r="AD116" s="8"/>
      <c r="AE116" s="8"/>
      <c r="AF116" s="8"/>
      <c r="AG116" s="8"/>
      <c r="AH116" s="8"/>
      <c r="AI116" s="8">
        <v>59.9</v>
      </c>
      <c r="AJ116" s="8">
        <v>18</v>
      </c>
      <c r="AK116" s="8"/>
      <c r="AL116" s="8"/>
      <c r="AM116" s="8">
        <v>3</v>
      </c>
      <c r="AN116" s="8">
        <v>2</v>
      </c>
      <c r="AO116" s="8">
        <v>1</v>
      </c>
      <c r="AP116" s="8" t="s">
        <v>71</v>
      </c>
      <c r="AQ116" s="8" t="s">
        <v>72</v>
      </c>
      <c r="AR116" s="8" t="s">
        <v>76</v>
      </c>
      <c r="AS116" s="8"/>
      <c r="AT116" s="8"/>
      <c r="AU116" s="8"/>
      <c r="AV116" s="8">
        <v>1.254</v>
      </c>
      <c r="AW116" s="8">
        <v>1.555E-3</v>
      </c>
      <c r="AX116" s="8">
        <v>0.49399999999999999</v>
      </c>
      <c r="AY116" s="10">
        <v>8.0800000000000002E-4</v>
      </c>
      <c r="AZ116" s="8">
        <v>124</v>
      </c>
      <c r="BA116" s="8">
        <v>0.09</v>
      </c>
      <c r="BB116" s="8"/>
      <c r="BC116" s="8">
        <v>10.2896</v>
      </c>
      <c r="BD116" s="8">
        <v>3528.27</v>
      </c>
      <c r="BE116" s="8">
        <v>30.31</v>
      </c>
      <c r="BF116" s="8"/>
      <c r="BG116" s="8"/>
      <c r="BH116" s="8"/>
      <c r="BI116" s="8"/>
      <c r="BJ116" s="8"/>
      <c r="BK116" s="8"/>
      <c r="BL116" s="8"/>
      <c r="BM116" s="8"/>
      <c r="BN116" s="8"/>
      <c r="BO116" s="8"/>
    </row>
    <row r="117" spans="1:67" x14ac:dyDescent="0.55000000000000004">
      <c r="A117" s="6" t="s">
        <v>318</v>
      </c>
      <c r="B117" s="8" t="s">
        <v>319</v>
      </c>
      <c r="C117" s="8" t="s">
        <v>69</v>
      </c>
      <c r="D117" s="8">
        <v>1</v>
      </c>
      <c r="E117" s="8" t="s">
        <v>320</v>
      </c>
      <c r="F117" s="6" t="s">
        <v>321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11">
        <v>100</v>
      </c>
      <c r="U117" s="11">
        <v>200</v>
      </c>
      <c r="V117" s="11">
        <v>1000</v>
      </c>
      <c r="W117" s="11">
        <v>4000</v>
      </c>
      <c r="X117" s="11" t="s">
        <v>70</v>
      </c>
      <c r="Y117" s="11"/>
      <c r="Z117" s="11"/>
      <c r="AA117" s="11"/>
      <c r="AB117" s="11">
        <v>39</v>
      </c>
      <c r="AC117" s="11">
        <v>-57</v>
      </c>
      <c r="AD117" s="11"/>
      <c r="AE117" s="11"/>
      <c r="AF117" s="11"/>
      <c r="AG117" s="11"/>
      <c r="AH117" s="11"/>
      <c r="AI117" s="11">
        <v>-55</v>
      </c>
      <c r="AJ117" s="11">
        <v>1.4</v>
      </c>
      <c r="AK117" s="11">
        <v>7.6</v>
      </c>
      <c r="AL117" s="11">
        <v>280</v>
      </c>
      <c r="AM117" s="11">
        <v>1</v>
      </c>
      <c r="AN117" s="11">
        <v>4</v>
      </c>
      <c r="AO117" s="11">
        <v>0</v>
      </c>
      <c r="AP117" s="11" t="s">
        <v>71</v>
      </c>
      <c r="AQ117" s="11" t="s">
        <v>72</v>
      </c>
      <c r="AR117" s="8" t="s">
        <v>84</v>
      </c>
      <c r="AS117" s="8" t="s">
        <v>92</v>
      </c>
      <c r="AT117" s="8"/>
      <c r="AU117" s="8"/>
      <c r="AV117" s="8">
        <v>0.8</v>
      </c>
      <c r="AW117" s="8">
        <v>1E-3</v>
      </c>
      <c r="AX117" s="8">
        <v>0.41399999999999998</v>
      </c>
      <c r="AY117" s="8">
        <v>1.06E-3</v>
      </c>
      <c r="AZ117" s="8">
        <v>83.57</v>
      </c>
      <c r="BA117" s="8">
        <v>0.28599999999999998</v>
      </c>
      <c r="BB117" s="8"/>
      <c r="BC117" s="8">
        <v>7.9550000000000001</v>
      </c>
      <c r="BD117" s="8">
        <v>2140</v>
      </c>
      <c r="BE117" s="8">
        <v>43</v>
      </c>
      <c r="BF117" s="8"/>
      <c r="BG117" s="8"/>
      <c r="BH117" s="8"/>
      <c r="BI117" s="8"/>
      <c r="BJ117" s="8"/>
      <c r="BK117" s="8"/>
      <c r="BL117" s="8"/>
      <c r="BM117" s="8"/>
      <c r="BN117" s="8"/>
      <c r="BO117" s="8"/>
    </row>
    <row r="118" spans="1:67" x14ac:dyDescent="0.55000000000000004">
      <c r="A118" s="6" t="s">
        <v>322</v>
      </c>
      <c r="B118" s="8" t="s">
        <v>323</v>
      </c>
      <c r="C118" s="8" t="s">
        <v>69</v>
      </c>
      <c r="D118" s="8">
        <v>1</v>
      </c>
      <c r="E118" s="8"/>
      <c r="F118" s="6" t="s">
        <v>322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11">
        <v>92.1</v>
      </c>
      <c r="U118" s="11">
        <v>7.96</v>
      </c>
      <c r="V118" s="11">
        <v>82.3</v>
      </c>
      <c r="W118" s="11">
        <v>664</v>
      </c>
      <c r="X118" s="11" t="s">
        <v>87</v>
      </c>
      <c r="Y118" s="11"/>
      <c r="Z118" s="11"/>
      <c r="AA118" s="11"/>
      <c r="AB118" s="11">
        <v>289.60000000000002</v>
      </c>
      <c r="AC118" s="11">
        <v>17.899999999999999</v>
      </c>
      <c r="AD118" s="11"/>
      <c r="AE118" s="11"/>
      <c r="AF118" s="11"/>
      <c r="AG118" s="11"/>
      <c r="AH118" s="11"/>
      <c r="AI118" s="11">
        <v>199</v>
      </c>
      <c r="AJ118" s="11"/>
      <c r="AK118" s="11"/>
      <c r="AL118" s="11"/>
      <c r="AM118" s="11">
        <v>1</v>
      </c>
      <c r="AN118" s="11">
        <v>1</v>
      </c>
      <c r="AO118" s="11">
        <v>0</v>
      </c>
      <c r="AP118" s="11"/>
      <c r="AQ118" s="11"/>
      <c r="AR118" s="8"/>
      <c r="AS118" s="8"/>
      <c r="AT118" s="8"/>
      <c r="AU118" s="8"/>
      <c r="AV118" s="8">
        <v>1.3</v>
      </c>
      <c r="AW118" s="8">
        <v>8.8400000000000002E-4</v>
      </c>
      <c r="AX118" s="8">
        <v>0.45800000000000002</v>
      </c>
      <c r="AY118" s="8">
        <v>7.2179999999999998E-4</v>
      </c>
      <c r="AZ118" s="8">
        <v>231.5</v>
      </c>
      <c r="BA118" s="8">
        <v>0.128881</v>
      </c>
      <c r="BB118" s="8">
        <v>2.1900000000000001E-4</v>
      </c>
      <c r="BC118" s="8">
        <v>10.003299999999999</v>
      </c>
      <c r="BD118" s="8">
        <v>4144.07</v>
      </c>
      <c r="BE118" s="8">
        <v>143.4</v>
      </c>
      <c r="BF118" s="8"/>
      <c r="BG118" s="8"/>
      <c r="BH118" s="8"/>
      <c r="BI118" s="8"/>
      <c r="BJ118" s="8"/>
      <c r="BK118" s="8"/>
      <c r="BL118" s="8"/>
      <c r="BM118" s="8"/>
      <c r="BN118" s="8"/>
      <c r="BO118" s="8"/>
    </row>
    <row r="119" spans="1:67" x14ac:dyDescent="0.55000000000000004">
      <c r="A119" s="6" t="s">
        <v>324</v>
      </c>
      <c r="B119" s="8" t="s">
        <v>325</v>
      </c>
      <c r="C119" s="8" t="s">
        <v>69</v>
      </c>
      <c r="D119" s="8">
        <v>1</v>
      </c>
      <c r="E119" s="8"/>
      <c r="F119" s="6" t="s">
        <v>324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11">
        <v>74.099999999999994</v>
      </c>
      <c r="U119" s="11">
        <v>6</v>
      </c>
      <c r="V119" s="11">
        <v>82</v>
      </c>
      <c r="W119" s="11">
        <v>500</v>
      </c>
      <c r="X119" s="11" t="s">
        <v>87</v>
      </c>
      <c r="Y119" s="11"/>
      <c r="Z119" s="11"/>
      <c r="AA119" s="11"/>
      <c r="AB119" s="11">
        <v>162</v>
      </c>
      <c r="AC119" s="11">
        <v>-44</v>
      </c>
      <c r="AD119" s="11"/>
      <c r="AE119" s="11"/>
      <c r="AF119" s="11"/>
      <c r="AG119" s="11"/>
      <c r="AH119" s="11"/>
      <c r="AI119" s="11">
        <v>71</v>
      </c>
      <c r="AJ119" s="11">
        <v>2.9</v>
      </c>
      <c r="AK119" s="11">
        <v>24.6</v>
      </c>
      <c r="AL119" s="11">
        <v>415</v>
      </c>
      <c r="AM119" s="11">
        <v>3</v>
      </c>
      <c r="AN119" s="11">
        <v>2</v>
      </c>
      <c r="AO119" s="11">
        <v>0</v>
      </c>
      <c r="AP119" s="11"/>
      <c r="AQ119" s="11"/>
      <c r="AR119" s="8"/>
      <c r="AS119" s="8"/>
      <c r="AT119" s="8"/>
      <c r="AU119" s="8"/>
      <c r="AV119" s="8">
        <v>1.143</v>
      </c>
      <c r="AW119" s="8">
        <v>1.24E-3</v>
      </c>
      <c r="AX119" s="8">
        <v>0.438</v>
      </c>
      <c r="AY119" s="8">
        <v>1.0449999999999999E-3</v>
      </c>
      <c r="AZ119" s="8">
        <v>190.8</v>
      </c>
      <c r="BA119" s="8">
        <v>0.1915</v>
      </c>
      <c r="BB119" s="8">
        <v>3.1500000000000001E-4</v>
      </c>
      <c r="BC119" s="8">
        <v>12.409800000000001</v>
      </c>
      <c r="BD119" s="8">
        <v>5050.49</v>
      </c>
      <c r="BE119" s="8">
        <v>28.08</v>
      </c>
      <c r="BF119" s="8"/>
      <c r="BG119" s="8"/>
      <c r="BH119" s="8"/>
      <c r="BI119" s="8"/>
      <c r="BJ119" s="8"/>
      <c r="BK119" s="8"/>
      <c r="BL119" s="8"/>
      <c r="BM119" s="8"/>
      <c r="BN119" s="8"/>
      <c r="BO119" s="8"/>
    </row>
    <row r="120" spans="1:67" x14ac:dyDescent="0.55000000000000004">
      <c r="A120" s="12" t="s">
        <v>326</v>
      </c>
      <c r="B120" s="7" t="s">
        <v>327</v>
      </c>
      <c r="C120" s="8" t="s">
        <v>69</v>
      </c>
      <c r="D120" s="8">
        <v>1</v>
      </c>
      <c r="E120" s="8"/>
      <c r="F120" s="12" t="s">
        <v>326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>
        <v>100.5</v>
      </c>
      <c r="U120" s="8">
        <v>10000</v>
      </c>
      <c r="V120" s="8">
        <v>15000</v>
      </c>
      <c r="W120" s="8">
        <v>25000</v>
      </c>
      <c r="X120" s="8" t="s">
        <v>70</v>
      </c>
      <c r="Y120" s="9"/>
      <c r="Z120" s="9"/>
      <c r="AA120" s="8"/>
      <c r="AB120" s="8">
        <v>-9.1999999999999993</v>
      </c>
      <c r="AC120" s="8">
        <v>-130.80000000000001</v>
      </c>
      <c r="AD120" s="8"/>
      <c r="AE120" s="8"/>
      <c r="AF120" s="8"/>
      <c r="AG120" s="8"/>
      <c r="AH120" s="8"/>
      <c r="AI120" s="8">
        <v>-59</v>
      </c>
      <c r="AJ120" s="8">
        <v>7.8</v>
      </c>
      <c r="AK120" s="8"/>
      <c r="AL120" s="8"/>
      <c r="AM120" s="8">
        <v>0</v>
      </c>
      <c r="AN120" s="8">
        <v>4</v>
      </c>
      <c r="AO120" s="8">
        <v>0</v>
      </c>
      <c r="AP120" s="8"/>
      <c r="AQ120" s="8"/>
      <c r="AR120" s="8"/>
      <c r="AS120" s="8"/>
      <c r="AT120" s="8"/>
      <c r="AU120" s="8"/>
      <c r="AV120" s="8">
        <v>1.1579999999999999</v>
      </c>
      <c r="AW120" s="8">
        <v>2.1879999999999998E-3</v>
      </c>
      <c r="AX120" s="8">
        <v>0.30599999999999999</v>
      </c>
      <c r="AY120" s="10">
        <v>4.3130000000000002E-4</v>
      </c>
      <c r="AZ120" s="8">
        <v>54.7</v>
      </c>
      <c r="BA120" s="8">
        <v>4.1563000000000003E-2</v>
      </c>
      <c r="BB120" s="8">
        <v>-5.1599999999999997E-4</v>
      </c>
      <c r="BC120" s="8">
        <v>9.3641000000000005</v>
      </c>
      <c r="BD120" s="8">
        <v>2167.0700000000002</v>
      </c>
      <c r="BE120" s="8">
        <v>32.6</v>
      </c>
      <c r="BF120" s="8"/>
      <c r="BG120" s="8"/>
      <c r="BH120" s="8"/>
      <c r="BI120" s="8"/>
      <c r="BJ120" s="8"/>
      <c r="BK120" s="8"/>
      <c r="BL120" s="8"/>
      <c r="BM120" s="8"/>
      <c r="BN120" s="8"/>
      <c r="BO120" s="8"/>
    </row>
    <row r="121" spans="1:67" x14ac:dyDescent="0.55000000000000004">
      <c r="A121" s="6" t="s">
        <v>328</v>
      </c>
      <c r="B121" s="7" t="s">
        <v>329</v>
      </c>
      <c r="C121" s="8" t="s">
        <v>69</v>
      </c>
      <c r="D121" s="8">
        <v>1</v>
      </c>
      <c r="E121" s="8"/>
      <c r="F121" s="6" t="s">
        <v>328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>
        <v>100.2</v>
      </c>
      <c r="U121" s="11">
        <v>490</v>
      </c>
      <c r="V121" s="11">
        <v>800</v>
      </c>
      <c r="W121" s="11">
        <v>4900</v>
      </c>
      <c r="X121" s="8" t="s">
        <v>87</v>
      </c>
      <c r="Y121" s="9"/>
      <c r="Z121" s="9"/>
      <c r="AA121" s="8"/>
      <c r="AB121" s="8">
        <v>98.4</v>
      </c>
      <c r="AC121" s="8">
        <v>-90.6</v>
      </c>
      <c r="AD121" s="8"/>
      <c r="AE121" s="8"/>
      <c r="AF121" s="8"/>
      <c r="AG121" s="8"/>
      <c r="AH121" s="8"/>
      <c r="AI121" s="8">
        <v>-4</v>
      </c>
      <c r="AJ121" s="8">
        <v>1.1000000000000001</v>
      </c>
      <c r="AK121" s="8"/>
      <c r="AL121" s="8"/>
      <c r="AM121" s="8">
        <v>1</v>
      </c>
      <c r="AN121" s="8">
        <v>3</v>
      </c>
      <c r="AO121" s="8">
        <v>0</v>
      </c>
      <c r="AP121" s="8" t="s">
        <v>71</v>
      </c>
      <c r="AQ121" s="8" t="s">
        <v>72</v>
      </c>
      <c r="AR121" s="8"/>
      <c r="AS121" s="8"/>
      <c r="AT121" s="8"/>
      <c r="AU121" s="8" t="s">
        <v>120</v>
      </c>
      <c r="AV121" s="8">
        <v>0.69599999999999995</v>
      </c>
      <c r="AW121" s="8">
        <v>9.1799999999999998E-4</v>
      </c>
      <c r="AX121" s="8">
        <v>0.495</v>
      </c>
      <c r="AY121" s="10">
        <v>1.2327E-3</v>
      </c>
      <c r="AZ121" s="8">
        <v>90.8</v>
      </c>
      <c r="BA121" s="8">
        <v>0.1351453</v>
      </c>
      <c r="BB121" s="8">
        <v>2.2599999999999999E-4</v>
      </c>
      <c r="BC121" s="8">
        <v>9.5328999999999997</v>
      </c>
      <c r="BD121" s="8">
        <v>3094.57</v>
      </c>
      <c r="BE121" s="8">
        <v>47.27</v>
      </c>
      <c r="BF121" s="8"/>
      <c r="BG121" s="8"/>
      <c r="BH121" s="8"/>
      <c r="BI121" s="8"/>
      <c r="BJ121" s="8"/>
      <c r="BK121" s="8"/>
      <c r="BL121" s="8"/>
      <c r="BM121" s="8"/>
      <c r="BN121" s="8"/>
      <c r="BO121" s="8"/>
    </row>
    <row r="122" spans="1:67" x14ac:dyDescent="0.55000000000000004">
      <c r="A122" s="12" t="s">
        <v>330</v>
      </c>
      <c r="B122" s="8" t="s">
        <v>331</v>
      </c>
      <c r="C122" s="8" t="s">
        <v>69</v>
      </c>
      <c r="D122" s="8">
        <v>1</v>
      </c>
      <c r="E122" s="8"/>
      <c r="F122" s="12" t="s">
        <v>330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>
        <v>260.76</v>
      </c>
      <c r="U122" s="8">
        <v>1</v>
      </c>
      <c r="V122" s="8">
        <v>3</v>
      </c>
      <c r="W122" s="8">
        <v>10</v>
      </c>
      <c r="X122" s="8" t="s">
        <v>70</v>
      </c>
      <c r="Y122" s="9"/>
      <c r="Z122" s="9"/>
      <c r="AA122" s="8"/>
      <c r="AB122" s="8">
        <v>214.2</v>
      </c>
      <c r="AC122" s="8">
        <v>-18.600000000000001</v>
      </c>
      <c r="AD122" s="8"/>
      <c r="AE122" s="8"/>
      <c r="AF122" s="8"/>
      <c r="AG122" s="8"/>
      <c r="AH122" s="8"/>
      <c r="AI122" s="8"/>
      <c r="AJ122" s="8"/>
      <c r="AK122" s="8"/>
      <c r="AL122" s="8"/>
      <c r="AM122" s="8">
        <v>3</v>
      </c>
      <c r="AN122" s="8">
        <v>0</v>
      </c>
      <c r="AO122" s="8">
        <v>0</v>
      </c>
      <c r="AP122" s="8"/>
      <c r="AQ122" s="8"/>
      <c r="AR122" s="8"/>
      <c r="AS122" s="8"/>
      <c r="AT122" s="8"/>
      <c r="AU122" s="8"/>
      <c r="AV122" s="8">
        <v>1.7130000000000001</v>
      </c>
      <c r="AW122" s="8">
        <v>1.6429999999999999E-3</v>
      </c>
      <c r="AX122" s="8">
        <v>0.158</v>
      </c>
      <c r="AY122" s="10">
        <v>2.2499999999999999E-4</v>
      </c>
      <c r="AZ122" s="8">
        <v>52.5</v>
      </c>
      <c r="BA122" s="8">
        <v>4.5407999999999997E-2</v>
      </c>
      <c r="BB122" s="8">
        <v>6.8899999999999994E-5</v>
      </c>
      <c r="BC122" s="8">
        <v>9.7802000000000007</v>
      </c>
      <c r="BD122" s="8">
        <v>4105.13</v>
      </c>
      <c r="BE122" s="8">
        <v>68.290000000000006</v>
      </c>
      <c r="BF122" s="8"/>
      <c r="BG122" s="8"/>
      <c r="BH122" s="8"/>
      <c r="BI122" s="8"/>
      <c r="BJ122" s="8"/>
      <c r="BK122" s="8"/>
      <c r="BL122" s="8"/>
      <c r="BM122" s="8"/>
      <c r="BN122" s="8"/>
      <c r="BO122" s="8"/>
    </row>
    <row r="123" spans="1:67" x14ac:dyDescent="0.55000000000000004">
      <c r="A123" s="12" t="s">
        <v>332</v>
      </c>
      <c r="B123" s="8" t="s">
        <v>333</v>
      </c>
      <c r="C123" s="8" t="s">
        <v>69</v>
      </c>
      <c r="D123" s="8">
        <v>1</v>
      </c>
      <c r="E123" s="8"/>
      <c r="F123" s="12" t="s">
        <v>332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>
        <v>166.02</v>
      </c>
      <c r="U123" s="8"/>
      <c r="V123" s="8">
        <v>1</v>
      </c>
      <c r="W123" s="8">
        <v>50</v>
      </c>
      <c r="X123" s="8" t="s">
        <v>70</v>
      </c>
      <c r="Y123" s="9"/>
      <c r="Z123" s="9"/>
      <c r="AA123" s="8"/>
      <c r="AB123" s="8">
        <v>-27.3</v>
      </c>
      <c r="AC123" s="8">
        <v>-125.5</v>
      </c>
      <c r="AD123" s="8"/>
      <c r="AE123" s="8"/>
      <c r="AF123" s="8"/>
      <c r="AG123" s="8"/>
      <c r="AH123" s="8"/>
      <c r="AI123" s="8"/>
      <c r="AJ123" s="8"/>
      <c r="AK123" s="8"/>
      <c r="AL123" s="8"/>
      <c r="AM123" s="8">
        <v>3</v>
      </c>
      <c r="AN123" s="8">
        <v>0</v>
      </c>
      <c r="AO123" s="8">
        <v>2</v>
      </c>
      <c r="AP123" s="8"/>
      <c r="AQ123" s="8"/>
      <c r="AR123" s="8"/>
      <c r="AS123" s="8"/>
      <c r="AT123" s="8"/>
      <c r="AU123" s="8"/>
      <c r="AV123" s="8">
        <v>1.421</v>
      </c>
      <c r="AW123" s="8">
        <v>3.921E-3</v>
      </c>
      <c r="AX123" s="8">
        <v>0.38900000000000001</v>
      </c>
      <c r="AY123" s="10">
        <v>1.3213999999999999E-3</v>
      </c>
      <c r="AZ123" s="8">
        <v>27</v>
      </c>
      <c r="BA123" s="8">
        <v>3.5000000000000003E-2</v>
      </c>
      <c r="BB123" s="8">
        <v>-1.5E-3</v>
      </c>
      <c r="BC123" s="8">
        <v>9.8675999999999995</v>
      </c>
      <c r="BD123" s="8">
        <v>2133.81</v>
      </c>
      <c r="BE123" s="8">
        <v>29.94</v>
      </c>
      <c r="BF123" s="8"/>
      <c r="BG123" s="8"/>
      <c r="BH123" s="8"/>
      <c r="BI123" s="8"/>
      <c r="BJ123" s="8"/>
      <c r="BK123" s="8"/>
      <c r="BL123" s="8"/>
      <c r="BM123" s="8"/>
      <c r="BN123" s="8"/>
      <c r="BO123" s="8"/>
    </row>
    <row r="124" spans="1:67" x14ac:dyDescent="0.55000000000000004">
      <c r="A124" s="6" t="s">
        <v>334</v>
      </c>
      <c r="B124" s="7" t="s">
        <v>335</v>
      </c>
      <c r="C124" s="8" t="s">
        <v>69</v>
      </c>
      <c r="D124" s="8">
        <v>1</v>
      </c>
      <c r="E124" s="8"/>
      <c r="F124" s="6" t="s">
        <v>334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>
        <v>86.2</v>
      </c>
      <c r="U124" s="8"/>
      <c r="V124" s="11">
        <v>2900</v>
      </c>
      <c r="W124" s="11">
        <v>8600</v>
      </c>
      <c r="X124" s="8" t="s">
        <v>81</v>
      </c>
      <c r="Y124" s="9"/>
      <c r="Z124" s="9"/>
      <c r="AA124" s="8"/>
      <c r="AB124" s="8">
        <v>68.7</v>
      </c>
      <c r="AC124" s="8">
        <v>-95.3</v>
      </c>
      <c r="AD124" s="8"/>
      <c r="AE124" s="8"/>
      <c r="AF124" s="8"/>
      <c r="AG124" s="8"/>
      <c r="AH124" s="8"/>
      <c r="AI124" s="8">
        <v>-22</v>
      </c>
      <c r="AJ124" s="8">
        <v>1.1000000000000001</v>
      </c>
      <c r="AK124" s="8"/>
      <c r="AL124" s="8"/>
      <c r="AM124" s="8">
        <v>2</v>
      </c>
      <c r="AN124" s="8">
        <v>3</v>
      </c>
      <c r="AO124" s="8">
        <v>0</v>
      </c>
      <c r="AP124" s="8" t="s">
        <v>71</v>
      </c>
      <c r="AQ124" s="8" t="s">
        <v>72</v>
      </c>
      <c r="AR124" s="8"/>
      <c r="AS124" s="8"/>
      <c r="AT124" s="8"/>
      <c r="AU124" s="8" t="s">
        <v>120</v>
      </c>
      <c r="AV124" s="8">
        <v>0.67400000000000004</v>
      </c>
      <c r="AW124" s="8">
        <v>1.0250000000000001E-3</v>
      </c>
      <c r="AX124" s="8">
        <v>0.51200000000000001</v>
      </c>
      <c r="AY124" s="10">
        <v>1.225E-3</v>
      </c>
      <c r="AZ124" s="8">
        <v>91.6</v>
      </c>
      <c r="BA124" s="8">
        <v>0.1439</v>
      </c>
      <c r="BB124" s="8">
        <v>3.5500000000000001E-4</v>
      </c>
      <c r="BC124" s="8">
        <v>9.3192000000000004</v>
      </c>
      <c r="BD124" s="8">
        <v>2765.81</v>
      </c>
      <c r="BE124" s="8">
        <v>45.11</v>
      </c>
      <c r="BF124" s="8"/>
      <c r="BG124" s="8"/>
      <c r="BH124" s="8"/>
      <c r="BI124" s="8"/>
      <c r="BJ124" s="8"/>
      <c r="BK124" s="8"/>
      <c r="BL124" s="8"/>
      <c r="BM124" s="8"/>
      <c r="BN124" s="8"/>
      <c r="BO124" s="8"/>
    </row>
    <row r="125" spans="1:67" x14ac:dyDescent="0.55000000000000004">
      <c r="A125" s="6" t="s">
        <v>336</v>
      </c>
      <c r="B125" s="8" t="s">
        <v>337</v>
      </c>
      <c r="C125" s="8" t="s">
        <v>69</v>
      </c>
      <c r="D125" s="8">
        <v>1</v>
      </c>
      <c r="E125" s="8"/>
      <c r="F125" s="6" t="s">
        <v>336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11">
        <v>102.18</v>
      </c>
      <c r="U125" s="11">
        <v>2.9</v>
      </c>
      <c r="V125" s="11">
        <v>31</v>
      </c>
      <c r="W125" s="11">
        <v>189</v>
      </c>
      <c r="X125" s="11" t="s">
        <v>87</v>
      </c>
      <c r="Y125" s="11"/>
      <c r="Z125" s="11"/>
      <c r="AA125" s="11"/>
      <c r="AB125" s="11">
        <v>139.9</v>
      </c>
      <c r="AC125" s="11">
        <v>-50.2</v>
      </c>
      <c r="AD125" s="11"/>
      <c r="AE125" s="11"/>
      <c r="AF125" s="11"/>
      <c r="AG125" s="11"/>
      <c r="AH125" s="11"/>
      <c r="AI125" s="11">
        <v>41</v>
      </c>
      <c r="AJ125" s="11">
        <v>1.2</v>
      </c>
      <c r="AK125" s="11"/>
      <c r="AL125" s="11"/>
      <c r="AM125" s="11">
        <v>2</v>
      </c>
      <c r="AN125" s="11">
        <v>2</v>
      </c>
      <c r="AO125" s="11">
        <v>0</v>
      </c>
      <c r="AP125" s="11"/>
      <c r="AQ125" s="11"/>
      <c r="AR125" s="8"/>
      <c r="AS125" s="8"/>
      <c r="AT125" s="8"/>
      <c r="AU125" s="8"/>
      <c r="AV125" s="8">
        <v>0.83099999999999996</v>
      </c>
      <c r="AW125" s="8">
        <v>9.5E-4</v>
      </c>
      <c r="AX125" s="8">
        <v>0.54400000000000004</v>
      </c>
      <c r="AY125" s="8">
        <v>1.14E-3</v>
      </c>
      <c r="AZ125" s="8">
        <v>144.80000000000001</v>
      </c>
      <c r="BA125" s="8">
        <v>0.29013899999999998</v>
      </c>
      <c r="BB125" s="8">
        <v>2.4699999999999999E-4</v>
      </c>
      <c r="BC125" s="8">
        <v>13.079499999999999</v>
      </c>
      <c r="BD125" s="8">
        <v>5042.49</v>
      </c>
      <c r="BE125" s="8">
        <v>32.369999999999997</v>
      </c>
      <c r="BF125" s="8"/>
      <c r="BG125" s="8"/>
      <c r="BH125" s="8"/>
      <c r="BI125" s="8"/>
      <c r="BJ125" s="8"/>
      <c r="BK125" s="8"/>
      <c r="BL125" s="8"/>
      <c r="BM125" s="8"/>
      <c r="BN125" s="8"/>
      <c r="BO125" s="8"/>
    </row>
    <row r="126" spans="1:67" x14ac:dyDescent="0.55000000000000004">
      <c r="A126" s="6" t="s">
        <v>338</v>
      </c>
      <c r="B126" s="8" t="s">
        <v>339</v>
      </c>
      <c r="C126" s="8" t="s">
        <v>69</v>
      </c>
      <c r="D126" s="8">
        <v>1</v>
      </c>
      <c r="E126" s="8"/>
      <c r="F126" s="6" t="s">
        <v>338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11">
        <v>102.18</v>
      </c>
      <c r="U126" s="11">
        <v>10</v>
      </c>
      <c r="V126" s="11">
        <v>112</v>
      </c>
      <c r="W126" s="11">
        <v>570</v>
      </c>
      <c r="X126" s="11" t="s">
        <v>87</v>
      </c>
      <c r="Y126" s="11"/>
      <c r="Z126" s="11"/>
      <c r="AA126" s="11"/>
      <c r="AB126" s="11">
        <v>157.30000000000001</v>
      </c>
      <c r="AC126" s="11">
        <v>-47.4</v>
      </c>
      <c r="AD126" s="11"/>
      <c r="AE126" s="11"/>
      <c r="AF126" s="11"/>
      <c r="AG126" s="11"/>
      <c r="AH126" s="11"/>
      <c r="AI126" s="11">
        <v>63</v>
      </c>
      <c r="AJ126" s="11">
        <v>1.2</v>
      </c>
      <c r="AK126" s="11"/>
      <c r="AL126" s="11"/>
      <c r="AM126" s="11">
        <v>3</v>
      </c>
      <c r="AN126" s="11">
        <v>2</v>
      </c>
      <c r="AO126" s="11">
        <v>0</v>
      </c>
      <c r="AP126" s="11" t="s">
        <v>71</v>
      </c>
      <c r="AQ126" s="11" t="s">
        <v>72</v>
      </c>
      <c r="AR126" s="8"/>
      <c r="AS126" s="8"/>
      <c r="AT126" s="8"/>
      <c r="AU126" s="8"/>
      <c r="AV126" s="8">
        <v>0.83299999999999996</v>
      </c>
      <c r="AW126" s="8">
        <v>8.6700000000000004E-4</v>
      </c>
      <c r="AX126" s="8">
        <v>0.58899999999999997</v>
      </c>
      <c r="AY126" s="8">
        <v>1.1375000000000001E-3</v>
      </c>
      <c r="AZ126" s="8">
        <v>151.19999999999999</v>
      </c>
      <c r="BA126" s="8">
        <v>0.239375</v>
      </c>
      <c r="BB126" s="8">
        <v>2.7099999999999997E-4</v>
      </c>
      <c r="BC126" s="8">
        <v>9.2789000000000001</v>
      </c>
      <c r="BD126" s="8">
        <v>2886.34</v>
      </c>
      <c r="BE126" s="8">
        <v>118.62</v>
      </c>
      <c r="BF126" s="8"/>
      <c r="BG126" s="8"/>
      <c r="BH126" s="8"/>
      <c r="BI126" s="8"/>
      <c r="BJ126" s="8"/>
      <c r="BK126" s="8"/>
      <c r="BL126" s="8"/>
      <c r="BM126" s="8"/>
      <c r="BN126" s="8"/>
      <c r="BO126" s="8"/>
    </row>
    <row r="127" spans="1:67" x14ac:dyDescent="0.55000000000000004">
      <c r="A127" s="12" t="s">
        <v>340</v>
      </c>
      <c r="B127" s="8" t="s">
        <v>341</v>
      </c>
      <c r="C127" s="8" t="s">
        <v>69</v>
      </c>
      <c r="D127" s="8">
        <v>1</v>
      </c>
      <c r="E127" s="8"/>
      <c r="F127" s="12" t="s">
        <v>340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>
        <v>84.16</v>
      </c>
      <c r="U127" s="8"/>
      <c r="V127" s="8">
        <v>500</v>
      </c>
      <c r="W127" s="8">
        <v>5000</v>
      </c>
      <c r="X127" s="8" t="s">
        <v>70</v>
      </c>
      <c r="Y127" s="9"/>
      <c r="Z127" s="9"/>
      <c r="AA127" s="8"/>
      <c r="AB127" s="8">
        <v>63.5</v>
      </c>
      <c r="AC127" s="8">
        <v>-139.80000000000001</v>
      </c>
      <c r="AD127" s="8"/>
      <c r="AE127" s="8"/>
      <c r="AF127" s="8"/>
      <c r="AG127" s="8"/>
      <c r="AH127" s="8"/>
      <c r="AI127" s="8">
        <v>-26</v>
      </c>
      <c r="AJ127" s="8">
        <v>1.2</v>
      </c>
      <c r="AK127" s="8"/>
      <c r="AL127" s="8"/>
      <c r="AM127" s="8">
        <v>2</v>
      </c>
      <c r="AN127" s="8">
        <v>3</v>
      </c>
      <c r="AO127" s="8">
        <v>0</v>
      </c>
      <c r="AP127" s="8" t="s">
        <v>71</v>
      </c>
      <c r="AQ127" s="8" t="s">
        <v>72</v>
      </c>
      <c r="AR127" s="8"/>
      <c r="AS127" s="8"/>
      <c r="AT127" s="8"/>
      <c r="AU127" s="8"/>
      <c r="AV127" s="8">
        <v>0.68799999999999994</v>
      </c>
      <c r="AW127" s="8">
        <v>9.8999999999999999E-4</v>
      </c>
      <c r="AX127" s="8">
        <v>0.53</v>
      </c>
      <c r="AY127" s="10">
        <v>1.5642E-3</v>
      </c>
      <c r="AZ127" s="8">
        <v>90.6</v>
      </c>
      <c r="BA127" s="8">
        <v>0.14316699999999999</v>
      </c>
      <c r="BB127" s="8">
        <v>2.5399999999999999E-4</v>
      </c>
      <c r="BC127" s="8">
        <v>9.6570999999999998</v>
      </c>
      <c r="BD127" s="8">
        <v>2911.18</v>
      </c>
      <c r="BE127" s="8">
        <v>35.08</v>
      </c>
      <c r="BF127" s="8"/>
      <c r="BG127" s="8"/>
      <c r="BH127" s="8"/>
      <c r="BI127" s="8"/>
      <c r="BJ127" s="8"/>
      <c r="BK127" s="8"/>
      <c r="BL127" s="8"/>
      <c r="BM127" s="8"/>
      <c r="BN127" s="8"/>
      <c r="BO127" s="8"/>
    </row>
    <row r="128" spans="1:67" x14ac:dyDescent="0.55000000000000004">
      <c r="A128" s="6" t="s">
        <v>342</v>
      </c>
      <c r="B128" s="7" t="s">
        <v>343</v>
      </c>
      <c r="C128" s="8" t="s">
        <v>69</v>
      </c>
      <c r="D128" s="8">
        <v>1</v>
      </c>
      <c r="E128" s="8"/>
      <c r="F128" s="6" t="s">
        <v>342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>
        <v>32.049999999999997</v>
      </c>
      <c r="U128" s="8">
        <v>0.5</v>
      </c>
      <c r="V128" s="8">
        <v>5</v>
      </c>
      <c r="W128" s="8">
        <v>30</v>
      </c>
      <c r="X128" s="8" t="s">
        <v>70</v>
      </c>
      <c r="Y128" s="9"/>
      <c r="Z128" s="9"/>
      <c r="AA128" s="8"/>
      <c r="AB128" s="8">
        <v>113.5</v>
      </c>
      <c r="AC128" s="8">
        <v>2</v>
      </c>
      <c r="AD128" s="8"/>
      <c r="AE128" s="8"/>
      <c r="AF128" s="8"/>
      <c r="AG128" s="8"/>
      <c r="AH128" s="8"/>
      <c r="AI128" s="8">
        <v>38</v>
      </c>
      <c r="AJ128" s="8">
        <v>4.7</v>
      </c>
      <c r="AK128" s="8"/>
      <c r="AL128" s="8"/>
      <c r="AM128" s="8">
        <v>3</v>
      </c>
      <c r="AN128" s="8">
        <v>2</v>
      </c>
      <c r="AO128" s="8">
        <v>1</v>
      </c>
      <c r="AP128" s="8"/>
      <c r="AQ128" s="8"/>
      <c r="AR128" s="8" t="s">
        <v>92</v>
      </c>
      <c r="AS128" s="8"/>
      <c r="AT128" s="8"/>
      <c r="AU128" s="8"/>
      <c r="AV128" s="8">
        <v>1.028</v>
      </c>
      <c r="AW128" s="8">
        <v>9.810000000000001E-4</v>
      </c>
      <c r="AX128" s="8">
        <v>0.72899999999999998</v>
      </c>
      <c r="AY128" s="10">
        <v>9.4700000000000003E-4</v>
      </c>
      <c r="AZ128" s="8">
        <v>345.1</v>
      </c>
      <c r="BA128" s="8">
        <v>0.32950000000000002</v>
      </c>
      <c r="BB128" s="8">
        <v>4.8500000000000003E-4</v>
      </c>
      <c r="BC128" s="8">
        <v>11.173299999999999</v>
      </c>
      <c r="BD128" s="8">
        <v>3783.81</v>
      </c>
      <c r="BE128" s="8">
        <v>48.1</v>
      </c>
      <c r="BF128" s="8"/>
      <c r="BG128" s="8"/>
      <c r="BH128" s="8"/>
      <c r="BI128" s="8"/>
      <c r="BJ128" s="8"/>
      <c r="BK128" s="8"/>
      <c r="BL128" s="8"/>
      <c r="BM128" s="8"/>
      <c r="BN128" s="8"/>
      <c r="BO128" s="8"/>
    </row>
    <row r="129" spans="1:67" x14ac:dyDescent="0.55000000000000004">
      <c r="A129" s="6" t="s">
        <v>344</v>
      </c>
      <c r="B129" s="19" t="s">
        <v>345</v>
      </c>
      <c r="C129" s="8" t="s">
        <v>69</v>
      </c>
      <c r="D129" s="8">
        <v>1</v>
      </c>
      <c r="E129" s="8"/>
      <c r="F129" s="6" t="s">
        <v>344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>
        <v>2.02</v>
      </c>
      <c r="U129" s="11">
        <v>65000</v>
      </c>
      <c r="V129" s="11">
        <v>230000</v>
      </c>
      <c r="W129" s="11">
        <v>400000</v>
      </c>
      <c r="X129" s="8" t="s">
        <v>87</v>
      </c>
      <c r="Y129" s="9"/>
      <c r="Z129" s="9"/>
      <c r="AA129" s="8"/>
      <c r="AB129" s="8">
        <v>-252.8</v>
      </c>
      <c r="AC129" s="8">
        <v>-259.10000000000002</v>
      </c>
      <c r="AD129" s="8"/>
      <c r="AE129" s="8"/>
      <c r="AF129" s="8"/>
      <c r="AG129" s="8"/>
      <c r="AH129" s="8"/>
      <c r="AI129" s="8">
        <v>-259</v>
      </c>
      <c r="AJ129" s="8">
        <v>4</v>
      </c>
      <c r="AK129" s="8">
        <v>75.599999999999994</v>
      </c>
      <c r="AL129" s="8">
        <v>400</v>
      </c>
      <c r="AM129" s="8">
        <v>0</v>
      </c>
      <c r="AN129" s="8">
        <v>4</v>
      </c>
      <c r="AO129" s="8">
        <v>0</v>
      </c>
      <c r="AP129" s="8" t="s">
        <v>88</v>
      </c>
      <c r="AQ129" s="8" t="s">
        <v>89</v>
      </c>
      <c r="AR129" s="8"/>
      <c r="AS129" s="8"/>
      <c r="AT129" s="8"/>
      <c r="AU129" s="8"/>
      <c r="AV129" s="8">
        <v>7.0000000000000007E-2</v>
      </c>
      <c r="AW129" s="8"/>
      <c r="AX129" s="8">
        <v>2</v>
      </c>
      <c r="AY129" s="10"/>
      <c r="AZ129" s="8">
        <v>100</v>
      </c>
      <c r="BA129" s="8">
        <v>0.1</v>
      </c>
      <c r="BB129" s="8"/>
      <c r="BC129" s="8">
        <v>6.0350000000000001</v>
      </c>
      <c r="BD129" s="8">
        <v>121.9</v>
      </c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</row>
    <row r="130" spans="1:67" x14ac:dyDescent="0.55000000000000004">
      <c r="A130" s="6" t="s">
        <v>346</v>
      </c>
      <c r="B130" s="8" t="s">
        <v>347</v>
      </c>
      <c r="C130" s="8" t="s">
        <v>69</v>
      </c>
      <c r="D130" s="8">
        <v>1</v>
      </c>
      <c r="E130" s="8"/>
      <c r="F130" s="6" t="s">
        <v>346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11">
        <v>80.91</v>
      </c>
      <c r="U130" s="11">
        <v>1</v>
      </c>
      <c r="V130" s="11">
        <v>40</v>
      </c>
      <c r="W130" s="11">
        <v>120</v>
      </c>
      <c r="X130" s="11" t="s">
        <v>81</v>
      </c>
      <c r="Y130" s="11"/>
      <c r="Z130" s="11"/>
      <c r="AA130" s="11"/>
      <c r="AB130" s="11">
        <v>-66.900000000000006</v>
      </c>
      <c r="AC130" s="11">
        <v>-86.9</v>
      </c>
      <c r="AD130" s="11"/>
      <c r="AE130" s="11"/>
      <c r="AF130" s="11"/>
      <c r="AG130" s="11"/>
      <c r="AH130" s="11"/>
      <c r="AI130" s="11"/>
      <c r="AJ130" s="11"/>
      <c r="AK130" s="11"/>
      <c r="AL130" s="11"/>
      <c r="AM130" s="11">
        <v>3</v>
      </c>
      <c r="AN130" s="11">
        <v>0</v>
      </c>
      <c r="AO130" s="11">
        <v>1</v>
      </c>
      <c r="AP130" s="11"/>
      <c r="AQ130" s="11"/>
      <c r="AR130" s="8"/>
      <c r="AS130" s="8"/>
      <c r="AT130" s="8"/>
      <c r="AU130" s="8" t="s">
        <v>73</v>
      </c>
      <c r="AV130" s="8">
        <v>1.889</v>
      </c>
      <c r="AW130" s="8">
        <v>4.267E-3</v>
      </c>
      <c r="AX130" s="8">
        <v>0.19700000000000001</v>
      </c>
      <c r="AY130" s="8">
        <v>-9.3300000000000005E-5</v>
      </c>
      <c r="AZ130" s="8">
        <v>42.7</v>
      </c>
      <c r="BA130" s="8">
        <v>0.16964399999999999</v>
      </c>
      <c r="BB130" s="8">
        <v>2.7599999999999999E-4</v>
      </c>
      <c r="BC130" s="8">
        <v>9.7441999999999993</v>
      </c>
      <c r="BD130" s="8">
        <v>1878.2</v>
      </c>
      <c r="BE130" s="8">
        <v>13.49</v>
      </c>
      <c r="BF130" s="8"/>
      <c r="BG130" s="8"/>
      <c r="BH130" s="8"/>
      <c r="BI130" s="8"/>
      <c r="BJ130" s="8"/>
      <c r="BK130" s="8"/>
      <c r="BL130" s="8"/>
      <c r="BM130" s="8"/>
      <c r="BN130" s="8"/>
      <c r="BO130" s="8"/>
    </row>
    <row r="131" spans="1:67" x14ac:dyDescent="0.55000000000000004">
      <c r="A131" s="6" t="s">
        <v>348</v>
      </c>
      <c r="B131" s="8" t="s">
        <v>349</v>
      </c>
      <c r="C131" s="8" t="s">
        <v>69</v>
      </c>
      <c r="D131" s="8">
        <v>1</v>
      </c>
      <c r="E131" s="8"/>
      <c r="F131" s="6" t="s">
        <v>350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>
        <v>36.46</v>
      </c>
      <c r="U131" s="8">
        <v>3</v>
      </c>
      <c r="V131" s="8">
        <v>20</v>
      </c>
      <c r="W131" s="8">
        <v>150</v>
      </c>
      <c r="X131" s="8" t="s">
        <v>70</v>
      </c>
      <c r="Y131" s="9">
        <v>288.8</v>
      </c>
      <c r="Z131" s="9">
        <v>925.8</v>
      </c>
      <c r="AA131" s="17">
        <v>1</v>
      </c>
      <c r="AB131" s="8">
        <v>-85</v>
      </c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>
        <v>3</v>
      </c>
      <c r="AN131" s="8">
        <v>0</v>
      </c>
      <c r="AO131" s="8">
        <v>1</v>
      </c>
      <c r="AP131" s="8"/>
      <c r="AQ131" s="8"/>
      <c r="AR131" s="8"/>
      <c r="AS131" s="8"/>
      <c r="AT131" s="8"/>
      <c r="AU131" s="8" t="s">
        <v>73</v>
      </c>
      <c r="AV131" s="8">
        <v>0.93300000000000005</v>
      </c>
      <c r="AW131" s="8">
        <v>2.8140000000000001E-3</v>
      </c>
      <c r="AX131" s="8">
        <v>0.47</v>
      </c>
      <c r="AY131" s="10">
        <v>7.9800000000000002E-5</v>
      </c>
      <c r="AZ131" s="8">
        <v>73.099999999999994</v>
      </c>
      <c r="BA131" s="8">
        <v>0.46112999999999998</v>
      </c>
      <c r="BB131" s="8">
        <v>8.6899999999999998E-4</v>
      </c>
      <c r="BC131" s="8">
        <v>9.7334999999999994</v>
      </c>
      <c r="BD131" s="8">
        <v>1665.21</v>
      </c>
      <c r="BE131" s="8">
        <v>16.55</v>
      </c>
      <c r="BF131" s="8"/>
      <c r="BG131" s="8"/>
      <c r="BH131" s="8"/>
      <c r="BI131" s="8"/>
      <c r="BJ131" s="8"/>
      <c r="BK131" s="8"/>
      <c r="BL131" s="8"/>
      <c r="BM131" s="8"/>
      <c r="BN131" s="8"/>
      <c r="BO131" s="8"/>
    </row>
    <row r="132" spans="1:67" x14ac:dyDescent="0.55000000000000004">
      <c r="A132" s="13" t="s">
        <v>351</v>
      </c>
      <c r="B132" s="8"/>
      <c r="C132" s="8" t="s">
        <v>69</v>
      </c>
      <c r="D132" s="8">
        <v>0.1</v>
      </c>
      <c r="E132" s="8"/>
      <c r="F132" s="6" t="s">
        <v>352</v>
      </c>
      <c r="G132" s="8" t="s">
        <v>113</v>
      </c>
      <c r="H132" s="8"/>
      <c r="I132" s="8"/>
      <c r="J132" s="8"/>
      <c r="K132" s="8">
        <v>0.9</v>
      </c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9"/>
      <c r="Z132" s="9"/>
      <c r="AA132" s="8"/>
      <c r="AB132" s="8">
        <v>101</v>
      </c>
      <c r="AC132" s="8">
        <v>-15</v>
      </c>
      <c r="AD132" s="8"/>
      <c r="AE132" s="8"/>
      <c r="AF132" s="8"/>
      <c r="AG132" s="8"/>
      <c r="AH132" s="8"/>
      <c r="AI132" s="8"/>
      <c r="AJ132" s="8"/>
      <c r="AK132" s="8"/>
      <c r="AL132" s="8"/>
      <c r="AM132" s="8">
        <v>3</v>
      </c>
      <c r="AN132" s="8">
        <v>0</v>
      </c>
      <c r="AO132" s="8">
        <v>1</v>
      </c>
      <c r="AP132" s="8"/>
      <c r="AQ132" s="8"/>
      <c r="AR132" s="8" t="s">
        <v>76</v>
      </c>
      <c r="AS132" s="8"/>
      <c r="AT132" s="8"/>
      <c r="AU132" s="8" t="s">
        <v>73</v>
      </c>
      <c r="AV132" s="8"/>
      <c r="AW132" s="8"/>
      <c r="AX132" s="8"/>
      <c r="AY132" s="10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</row>
    <row r="133" spans="1:67" x14ac:dyDescent="0.55000000000000004">
      <c r="A133" s="13" t="s">
        <v>353</v>
      </c>
      <c r="B133" s="8"/>
      <c r="C133" s="8" t="s">
        <v>69</v>
      </c>
      <c r="D133" s="8">
        <v>0.32</v>
      </c>
      <c r="E133" s="8"/>
      <c r="F133" s="6" t="s">
        <v>352</v>
      </c>
      <c r="G133" s="8" t="s">
        <v>113</v>
      </c>
      <c r="H133" s="8"/>
      <c r="I133" s="8"/>
      <c r="J133" s="8"/>
      <c r="K133" s="8">
        <v>0.68</v>
      </c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9"/>
      <c r="Z133" s="9"/>
      <c r="AA133" s="8"/>
      <c r="AB133" s="8">
        <v>81</v>
      </c>
      <c r="AC133" s="8">
        <v>-40</v>
      </c>
      <c r="AD133" s="8"/>
      <c r="AE133" s="8"/>
      <c r="AF133" s="8"/>
      <c r="AG133" s="8"/>
      <c r="AH133" s="8"/>
      <c r="AI133" s="8"/>
      <c r="AJ133" s="8"/>
      <c r="AK133" s="8"/>
      <c r="AL133" s="8"/>
      <c r="AM133" s="8">
        <v>3</v>
      </c>
      <c r="AN133" s="8">
        <v>0</v>
      </c>
      <c r="AO133" s="8">
        <v>0</v>
      </c>
      <c r="AP133" s="8"/>
      <c r="AQ133" s="8"/>
      <c r="AR133" s="8" t="s">
        <v>76</v>
      </c>
      <c r="AS133" s="8"/>
      <c r="AT133" s="8"/>
      <c r="AU133" s="8" t="s">
        <v>73</v>
      </c>
      <c r="AV133" s="8"/>
      <c r="AW133" s="8"/>
      <c r="AX133" s="8"/>
      <c r="AY133" s="10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</row>
    <row r="134" spans="1:67" x14ac:dyDescent="0.55000000000000004">
      <c r="A134" s="22" t="s">
        <v>352</v>
      </c>
      <c r="B134" s="8"/>
      <c r="C134" s="8" t="s">
        <v>69</v>
      </c>
      <c r="D134" s="8">
        <v>1</v>
      </c>
      <c r="E134" s="8" t="s">
        <v>114</v>
      </c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>
        <v>36.46</v>
      </c>
      <c r="U134" s="8">
        <v>3</v>
      </c>
      <c r="V134" s="8">
        <v>20</v>
      </c>
      <c r="W134" s="8">
        <v>150</v>
      </c>
      <c r="X134" s="8" t="s">
        <v>70</v>
      </c>
      <c r="Y134" s="9">
        <v>288.8</v>
      </c>
      <c r="Z134" s="9">
        <v>925.8</v>
      </c>
      <c r="AA134" s="17">
        <v>1</v>
      </c>
      <c r="AB134" s="8">
        <v>25</v>
      </c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>
        <v>3</v>
      </c>
      <c r="AN134" s="8">
        <v>0</v>
      </c>
      <c r="AO134" s="8">
        <v>1</v>
      </c>
      <c r="AP134" s="8"/>
      <c r="AQ134" s="8"/>
      <c r="AR134" s="8" t="s">
        <v>76</v>
      </c>
      <c r="AS134" s="8"/>
      <c r="AT134" s="8"/>
      <c r="AU134" s="8" t="s">
        <v>73</v>
      </c>
      <c r="AV134" s="8">
        <v>1.7</v>
      </c>
      <c r="AW134" s="8">
        <v>-2E-3</v>
      </c>
      <c r="AX134" s="8">
        <v>0.47</v>
      </c>
      <c r="AY134" s="10">
        <v>7.9800000000000002E-5</v>
      </c>
      <c r="AZ134" s="8">
        <v>73.099999999999994</v>
      </c>
      <c r="BA134" s="8">
        <v>0.46112999999999998</v>
      </c>
      <c r="BB134" s="8">
        <v>8.6899999999999998E-4</v>
      </c>
      <c r="BC134" s="15">
        <f>IF(Chemical="Hydrogen Chloride - 10% aqueous",9.35,IF(Chemical="Hydrogen Chloride - 32% aqueous",15.62,6.5+28.5*Fract_Aq))</f>
        <v>6.5</v>
      </c>
      <c r="BD134" s="8">
        <v>4200</v>
      </c>
      <c r="BE134" s="8">
        <v>43.15</v>
      </c>
      <c r="BF134" s="8"/>
      <c r="BG134" s="8"/>
      <c r="BH134" s="8"/>
      <c r="BI134" s="8"/>
      <c r="BJ134" s="8"/>
      <c r="BK134" s="8"/>
      <c r="BL134" s="8"/>
      <c r="BM134" s="8"/>
      <c r="BN134" s="8"/>
      <c r="BO134" s="8"/>
    </row>
    <row r="135" spans="1:67" x14ac:dyDescent="0.55000000000000004">
      <c r="A135" s="12" t="s">
        <v>354</v>
      </c>
      <c r="B135" s="8" t="s">
        <v>355</v>
      </c>
      <c r="C135" s="8" t="s">
        <v>69</v>
      </c>
      <c r="D135" s="8">
        <v>1</v>
      </c>
      <c r="E135" s="8"/>
      <c r="F135" s="12" t="s">
        <v>354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>
        <v>27.03</v>
      </c>
      <c r="U135" s="8"/>
      <c r="V135" s="8">
        <v>10</v>
      </c>
      <c r="W135" s="8">
        <v>25</v>
      </c>
      <c r="X135" s="8" t="s">
        <v>70</v>
      </c>
      <c r="Y135" s="9">
        <v>99.2</v>
      </c>
      <c r="Z135" s="9">
        <v>170.5</v>
      </c>
      <c r="AA135" s="17">
        <v>1.43</v>
      </c>
      <c r="AB135" s="8">
        <v>25.7</v>
      </c>
      <c r="AC135" s="8">
        <v>-13.3</v>
      </c>
      <c r="AD135" s="8"/>
      <c r="AE135" s="8"/>
      <c r="AF135" s="8"/>
      <c r="AG135" s="8"/>
      <c r="AH135" s="8"/>
      <c r="AI135" s="8">
        <v>-18</v>
      </c>
      <c r="AJ135" s="8">
        <v>5.6</v>
      </c>
      <c r="AK135" s="8">
        <v>40</v>
      </c>
      <c r="AL135" s="8">
        <v>538</v>
      </c>
      <c r="AM135" s="8">
        <v>4</v>
      </c>
      <c r="AN135" s="8">
        <v>4</v>
      </c>
      <c r="AO135" s="8">
        <v>2</v>
      </c>
      <c r="AP135" s="8" t="s">
        <v>88</v>
      </c>
      <c r="AQ135" s="8" t="s">
        <v>72</v>
      </c>
      <c r="AR135" s="8"/>
      <c r="AS135" s="8" t="s">
        <v>93</v>
      </c>
      <c r="AT135" s="8"/>
      <c r="AU135" s="8" t="s">
        <v>73</v>
      </c>
      <c r="AV135" s="8">
        <v>0.70799999999999996</v>
      </c>
      <c r="AW135" s="8">
        <v>1.472E-3</v>
      </c>
      <c r="AX135" s="8">
        <v>0.75800000000000001</v>
      </c>
      <c r="AY135" s="10">
        <v>3.1110000000000003E-4</v>
      </c>
      <c r="AZ135" s="8">
        <v>251</v>
      </c>
      <c r="BA135" s="8">
        <v>0.95555599999999996</v>
      </c>
      <c r="BB135" s="8">
        <v>5.5560000000000002E-3</v>
      </c>
      <c r="BC135" s="8">
        <v>11.108599999999999</v>
      </c>
      <c r="BD135" s="8">
        <v>3278.4</v>
      </c>
      <c r="BE135" s="8">
        <v>3.61</v>
      </c>
      <c r="BF135" s="8"/>
      <c r="BG135" s="8"/>
      <c r="BH135" s="8"/>
      <c r="BI135" s="8"/>
      <c r="BJ135" s="8"/>
      <c r="BK135" s="8"/>
      <c r="BL135" s="8"/>
      <c r="BM135" s="8"/>
      <c r="BN135" s="8"/>
      <c r="BO135" s="8"/>
    </row>
    <row r="136" spans="1:67" x14ac:dyDescent="0.55000000000000004">
      <c r="A136" s="6" t="s">
        <v>356</v>
      </c>
      <c r="B136" s="7" t="s">
        <v>357</v>
      </c>
      <c r="C136" s="8" t="s">
        <v>69</v>
      </c>
      <c r="D136" s="8">
        <v>1</v>
      </c>
      <c r="E136" s="8"/>
      <c r="F136" s="6" t="s">
        <v>356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>
        <v>20.010000000000002</v>
      </c>
      <c r="U136" s="8">
        <v>2</v>
      </c>
      <c r="V136" s="8">
        <v>20</v>
      </c>
      <c r="W136" s="8">
        <v>50</v>
      </c>
      <c r="X136" s="8" t="s">
        <v>70</v>
      </c>
      <c r="Y136" s="9">
        <v>97.8</v>
      </c>
      <c r="Z136" s="9">
        <v>196.1</v>
      </c>
      <c r="AA136" s="8">
        <v>1</v>
      </c>
      <c r="AB136" s="8">
        <v>19</v>
      </c>
      <c r="AC136" s="8">
        <v>-117.7</v>
      </c>
      <c r="AD136" s="8"/>
      <c r="AE136" s="8"/>
      <c r="AF136" s="8"/>
      <c r="AG136" s="8"/>
      <c r="AH136" s="8"/>
      <c r="AI136" s="8"/>
      <c r="AJ136" s="8"/>
      <c r="AK136" s="8"/>
      <c r="AL136" s="8"/>
      <c r="AM136" s="8">
        <v>4</v>
      </c>
      <c r="AN136" s="8">
        <v>0</v>
      </c>
      <c r="AO136" s="8">
        <v>1</v>
      </c>
      <c r="AP136" s="8"/>
      <c r="AQ136" s="8"/>
      <c r="AR136" s="8" t="s">
        <v>93</v>
      </c>
      <c r="AS136" s="8"/>
      <c r="AT136" s="8"/>
      <c r="AU136" s="8"/>
      <c r="AV136" s="8">
        <v>1.01</v>
      </c>
      <c r="AW136" s="8">
        <v>2.1199999999999999E-3</v>
      </c>
      <c r="AX136" s="8">
        <v>0.57999999999999996</v>
      </c>
      <c r="AY136" s="10">
        <v>3.8800000000000002E-3</v>
      </c>
      <c r="AZ136" s="8">
        <v>80</v>
      </c>
      <c r="BA136" s="8">
        <v>-0.43</v>
      </c>
      <c r="BB136" s="8"/>
      <c r="BC136" s="8">
        <v>10.571999999999999</v>
      </c>
      <c r="BD136" s="8">
        <v>3092.3</v>
      </c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</row>
    <row r="137" spans="1:67" x14ac:dyDescent="0.55000000000000004">
      <c r="A137" s="6" t="s">
        <v>358</v>
      </c>
      <c r="B137" s="7" t="s">
        <v>359</v>
      </c>
      <c r="C137" s="8" t="s">
        <v>69</v>
      </c>
      <c r="D137" s="8">
        <v>1</v>
      </c>
      <c r="E137" s="8"/>
      <c r="F137" s="6" t="s">
        <v>358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>
        <v>34.03</v>
      </c>
      <c r="U137" s="8">
        <v>10</v>
      </c>
      <c r="V137" s="8">
        <v>50</v>
      </c>
      <c r="W137" s="8">
        <v>100</v>
      </c>
      <c r="X137" s="8" t="s">
        <v>70</v>
      </c>
      <c r="Y137" s="9"/>
      <c r="Z137" s="9"/>
      <c r="AA137" s="8"/>
      <c r="AB137" s="8">
        <v>150.19999999999999</v>
      </c>
      <c r="AC137" s="8">
        <v>-0.4</v>
      </c>
      <c r="AD137" s="8"/>
      <c r="AE137" s="8"/>
      <c r="AF137" s="8"/>
      <c r="AG137" s="8"/>
      <c r="AH137" s="8"/>
      <c r="AI137" s="8"/>
      <c r="AJ137" s="8"/>
      <c r="AK137" s="8"/>
      <c r="AL137" s="8"/>
      <c r="AM137" s="8">
        <v>3</v>
      </c>
      <c r="AN137" s="8">
        <v>0</v>
      </c>
      <c r="AO137" s="8">
        <v>3</v>
      </c>
      <c r="AP137" s="8"/>
      <c r="AQ137" s="8"/>
      <c r="AR137" s="8"/>
      <c r="AS137" s="8"/>
      <c r="AT137" s="8"/>
      <c r="AU137" s="8"/>
      <c r="AV137" s="8">
        <v>1.474</v>
      </c>
      <c r="AW137" s="8">
        <v>1.2650000000000001E-3</v>
      </c>
      <c r="AX137" s="8">
        <v>0.63400000000000001</v>
      </c>
      <c r="AY137" s="10">
        <v>1.9799999999999999E-4</v>
      </c>
      <c r="AZ137" s="8">
        <v>375.3</v>
      </c>
      <c r="BA137" s="8">
        <v>0.31495000000000001</v>
      </c>
      <c r="BB137" s="8">
        <v>1.45E-4</v>
      </c>
      <c r="BC137" s="8">
        <v>11.831099999999999</v>
      </c>
      <c r="BD137" s="8">
        <v>4439.17</v>
      </c>
      <c r="BE137" s="8">
        <v>49.02</v>
      </c>
      <c r="BF137" s="8"/>
      <c r="BG137" s="8"/>
      <c r="BH137" s="8"/>
      <c r="BI137" s="8"/>
      <c r="BJ137" s="8"/>
      <c r="BK137" s="8"/>
      <c r="BL137" s="8"/>
      <c r="BM137" s="8"/>
      <c r="BN137" s="8"/>
      <c r="BO137" s="8"/>
    </row>
    <row r="138" spans="1:67" x14ac:dyDescent="0.55000000000000004">
      <c r="A138" s="12" t="s">
        <v>360</v>
      </c>
      <c r="B138" s="7" t="s">
        <v>361</v>
      </c>
      <c r="C138" s="8" t="s">
        <v>69</v>
      </c>
      <c r="D138" s="8">
        <v>1</v>
      </c>
      <c r="E138" s="8"/>
      <c r="F138" s="12" t="s">
        <v>360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>
        <v>34.08</v>
      </c>
      <c r="U138" s="8">
        <v>0.1</v>
      </c>
      <c r="V138" s="8">
        <v>30</v>
      </c>
      <c r="W138" s="8">
        <v>100</v>
      </c>
      <c r="X138" s="8" t="s">
        <v>70</v>
      </c>
      <c r="Y138" s="9">
        <v>157.9</v>
      </c>
      <c r="Z138" s="9">
        <v>271.39999999999998</v>
      </c>
      <c r="AA138" s="8">
        <v>1.43</v>
      </c>
      <c r="AB138" s="8">
        <v>-60.3</v>
      </c>
      <c r="AC138" s="8">
        <v>-85.6</v>
      </c>
      <c r="AD138" s="8"/>
      <c r="AE138" s="8"/>
      <c r="AF138" s="8"/>
      <c r="AG138" s="8"/>
      <c r="AH138" s="8"/>
      <c r="AI138" s="8"/>
      <c r="AJ138" s="8">
        <v>4</v>
      </c>
      <c r="AK138" s="8"/>
      <c r="AL138" s="8"/>
      <c r="AM138" s="8">
        <v>4</v>
      </c>
      <c r="AN138" s="8">
        <v>4</v>
      </c>
      <c r="AO138" s="8">
        <v>0</v>
      </c>
      <c r="AP138" s="8" t="s">
        <v>71</v>
      </c>
      <c r="AQ138" s="8" t="s">
        <v>72</v>
      </c>
      <c r="AR138" s="8"/>
      <c r="AS138" s="8" t="s">
        <v>93</v>
      </c>
      <c r="AT138" s="8"/>
      <c r="AU138" s="8" t="s">
        <v>117</v>
      </c>
      <c r="AV138" s="8">
        <v>0.81499999999999995</v>
      </c>
      <c r="AW138" s="8">
        <v>1.753E-3</v>
      </c>
      <c r="AX138" s="8">
        <v>0.51300000000000001</v>
      </c>
      <c r="AY138" s="10">
        <v>7.7329999999999999E-4</v>
      </c>
      <c r="AZ138" s="8">
        <v>110.1</v>
      </c>
      <c r="BA138" s="8">
        <v>0.404889</v>
      </c>
      <c r="BB138" s="8">
        <v>9.4200000000000002E-4</v>
      </c>
      <c r="BC138" s="8">
        <v>9.8826000000000001</v>
      </c>
      <c r="BD138" s="8">
        <v>1940.4</v>
      </c>
      <c r="BE138" s="8">
        <v>16.399999999999999</v>
      </c>
      <c r="BF138" s="8"/>
      <c r="BG138" s="8"/>
      <c r="BH138" s="8"/>
      <c r="BI138" s="8"/>
      <c r="BJ138" s="8"/>
      <c r="BK138" s="8"/>
      <c r="BL138" s="8"/>
      <c r="BM138" s="8"/>
      <c r="BN138" s="8"/>
      <c r="BO138" s="8"/>
    </row>
    <row r="139" spans="1:67" x14ac:dyDescent="0.55000000000000004">
      <c r="A139" s="12" t="s">
        <v>362</v>
      </c>
      <c r="B139" s="8" t="s">
        <v>363</v>
      </c>
      <c r="C139" s="8" t="s">
        <v>69</v>
      </c>
      <c r="D139" s="8">
        <v>1</v>
      </c>
      <c r="E139" s="8"/>
      <c r="F139" s="12" t="s">
        <v>362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>
        <v>58.1</v>
      </c>
      <c r="U139" s="11">
        <v>800</v>
      </c>
      <c r="V139" s="11">
        <v>800</v>
      </c>
      <c r="W139" s="11">
        <v>4000</v>
      </c>
      <c r="X139" s="8" t="s">
        <v>87</v>
      </c>
      <c r="Y139" s="9"/>
      <c r="Z139" s="9"/>
      <c r="AA139" s="8"/>
      <c r="AB139" s="8">
        <v>-11.8</v>
      </c>
      <c r="AC139" s="8">
        <v>-159.4</v>
      </c>
      <c r="AD139" s="8"/>
      <c r="AE139" s="8"/>
      <c r="AF139" s="8"/>
      <c r="AG139" s="8"/>
      <c r="AH139" s="8"/>
      <c r="AI139" s="8">
        <v>-81.099999999999994</v>
      </c>
      <c r="AJ139" s="8">
        <v>1.6</v>
      </c>
      <c r="AK139" s="8">
        <v>8.4</v>
      </c>
      <c r="AL139" s="8">
        <v>460</v>
      </c>
      <c r="AM139" s="8">
        <v>0</v>
      </c>
      <c r="AN139" s="8">
        <v>4</v>
      </c>
      <c r="AO139" s="8">
        <v>0</v>
      </c>
      <c r="AP139" s="8" t="s">
        <v>71</v>
      </c>
      <c r="AQ139" s="8" t="s">
        <v>72</v>
      </c>
      <c r="AR139" s="8"/>
      <c r="AS139" s="8"/>
      <c r="AT139" s="8"/>
      <c r="AU139" s="8"/>
      <c r="AV139" s="8">
        <v>0.56499999999999995</v>
      </c>
      <c r="AW139" s="8">
        <v>1.2700000000000001E-3</v>
      </c>
      <c r="AX139" s="8">
        <v>0.60499999999999998</v>
      </c>
      <c r="AY139" s="10">
        <v>1.7899999999999999E-3</v>
      </c>
      <c r="AZ139" s="8">
        <v>84.3</v>
      </c>
      <c r="BA139" s="8">
        <v>0.27500000000000002</v>
      </c>
      <c r="BB139" s="8">
        <v>6.8000000000000005E-4</v>
      </c>
      <c r="BC139" s="8">
        <v>9.5754000000000001</v>
      </c>
      <c r="BD139" s="8">
        <v>2294.54</v>
      </c>
      <c r="BE139" s="8">
        <v>21.72</v>
      </c>
      <c r="BF139" s="8"/>
      <c r="BG139" s="8"/>
      <c r="BH139" s="8"/>
      <c r="BI139" s="8"/>
      <c r="BJ139" s="8"/>
      <c r="BK139" s="8"/>
      <c r="BL139" s="8"/>
      <c r="BM139" s="8"/>
      <c r="BN139" s="8"/>
      <c r="BO139" s="8"/>
    </row>
    <row r="140" spans="1:67" x14ac:dyDescent="0.55000000000000004">
      <c r="A140" s="12" t="s">
        <v>364</v>
      </c>
      <c r="B140" s="8" t="s">
        <v>365</v>
      </c>
      <c r="C140" s="8" t="s">
        <v>69</v>
      </c>
      <c r="D140" s="8">
        <v>1</v>
      </c>
      <c r="E140" s="8"/>
      <c r="F140" s="12" t="s">
        <v>364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>
        <v>74.12</v>
      </c>
      <c r="U140" s="11">
        <v>150</v>
      </c>
      <c r="V140" s="11">
        <v>1300</v>
      </c>
      <c r="W140" s="11">
        <v>8000</v>
      </c>
      <c r="X140" s="8" t="s">
        <v>87</v>
      </c>
      <c r="Y140" s="9"/>
      <c r="Z140" s="9"/>
      <c r="AA140" s="8"/>
      <c r="AB140" s="8">
        <v>107.9</v>
      </c>
      <c r="AC140" s="8">
        <v>-108</v>
      </c>
      <c r="AD140" s="8"/>
      <c r="AE140" s="8"/>
      <c r="AF140" s="8"/>
      <c r="AG140" s="8"/>
      <c r="AH140" s="8"/>
      <c r="AI140" s="8">
        <v>28</v>
      </c>
      <c r="AJ140" s="8">
        <v>1.7</v>
      </c>
      <c r="AK140" s="8"/>
      <c r="AL140" s="8"/>
      <c r="AM140" s="8">
        <v>1</v>
      </c>
      <c r="AN140" s="8">
        <v>3</v>
      </c>
      <c r="AO140" s="8">
        <v>0</v>
      </c>
      <c r="AP140" s="8"/>
      <c r="AQ140" s="8"/>
      <c r="AR140" s="8"/>
      <c r="AS140" s="8"/>
      <c r="AT140" s="8"/>
      <c r="AU140" s="8" t="s">
        <v>73</v>
      </c>
      <c r="AV140" s="8">
        <v>0.81499999999999995</v>
      </c>
      <c r="AW140" s="8">
        <v>1.041E-3</v>
      </c>
      <c r="AX140" s="8">
        <v>0.55600000000000005</v>
      </c>
      <c r="AY140" s="10">
        <v>2.1364000000000001E-3</v>
      </c>
      <c r="AZ140" s="8">
        <v>169.6</v>
      </c>
      <c r="BA140" s="8">
        <v>0.209091</v>
      </c>
      <c r="BB140" s="8">
        <v>1.0330000000000001E-3</v>
      </c>
      <c r="BC140" s="8">
        <v>12.193899999999999</v>
      </c>
      <c r="BD140" s="8">
        <v>4050.53</v>
      </c>
      <c r="BE140" s="8">
        <v>50.93</v>
      </c>
      <c r="BF140" s="8"/>
      <c r="BG140" s="8"/>
      <c r="BH140" s="8"/>
      <c r="BI140" s="8"/>
      <c r="BJ140" s="8"/>
      <c r="BK140" s="8"/>
      <c r="BL140" s="8"/>
      <c r="BM140" s="8"/>
      <c r="BN140" s="8"/>
      <c r="BO140" s="8"/>
    </row>
    <row r="141" spans="1:67" x14ac:dyDescent="0.55000000000000004">
      <c r="A141" s="6" t="s">
        <v>366</v>
      </c>
      <c r="B141" s="7" t="s">
        <v>367</v>
      </c>
      <c r="C141" s="8" t="s">
        <v>69</v>
      </c>
      <c r="D141" s="8">
        <v>1</v>
      </c>
      <c r="E141" s="8"/>
      <c r="F141" s="6" t="s">
        <v>366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>
        <v>56.1</v>
      </c>
      <c r="U141" s="11">
        <v>750</v>
      </c>
      <c r="V141" s="11">
        <v>1800</v>
      </c>
      <c r="W141" s="11">
        <v>11000</v>
      </c>
      <c r="X141" s="8" t="s">
        <v>87</v>
      </c>
      <c r="Y141" s="9"/>
      <c r="Z141" s="9"/>
      <c r="AA141" s="8"/>
      <c r="AB141" s="8">
        <v>-6.9</v>
      </c>
      <c r="AC141" s="8">
        <v>-140.4</v>
      </c>
      <c r="AD141" s="8"/>
      <c r="AE141" s="8"/>
      <c r="AF141" s="8"/>
      <c r="AG141" s="8"/>
      <c r="AH141" s="8"/>
      <c r="AI141" s="8">
        <v>-76.099999999999994</v>
      </c>
      <c r="AJ141" s="8">
        <v>1.6</v>
      </c>
      <c r="AK141" s="8"/>
      <c r="AL141" s="8"/>
      <c r="AM141" s="8">
        <v>1</v>
      </c>
      <c r="AN141" s="8">
        <v>4</v>
      </c>
      <c r="AO141" s="8">
        <v>0</v>
      </c>
      <c r="AP141" s="8" t="s">
        <v>71</v>
      </c>
      <c r="AQ141" s="8" t="s">
        <v>72</v>
      </c>
      <c r="AR141" s="8"/>
      <c r="AS141" s="8"/>
      <c r="AT141" s="8"/>
      <c r="AU141" s="8"/>
      <c r="AV141" s="8">
        <v>0.61199999999999999</v>
      </c>
      <c r="AW141" s="8">
        <v>1.1559999999999999E-3</v>
      </c>
      <c r="AX141" s="8">
        <v>0.56699999999999995</v>
      </c>
      <c r="AY141" s="10">
        <v>1.1800000000000001E-3</v>
      </c>
      <c r="AZ141" s="8">
        <v>91.5</v>
      </c>
      <c r="BA141" s="8">
        <v>0.26773999999999998</v>
      </c>
      <c r="BB141" s="8">
        <v>4.6999999999999999E-4</v>
      </c>
      <c r="BC141" s="8">
        <v>9.1601999999999997</v>
      </c>
      <c r="BD141" s="8">
        <v>2141.6</v>
      </c>
      <c r="BE141" s="8">
        <v>32.43</v>
      </c>
      <c r="BF141" s="8"/>
      <c r="BG141" s="8"/>
      <c r="BH141" s="8"/>
      <c r="BI141" s="8"/>
      <c r="BJ141" s="8"/>
      <c r="BK141" s="8"/>
      <c r="BL141" s="8"/>
      <c r="BM141" s="8"/>
      <c r="BN141" s="8"/>
      <c r="BO141" s="8"/>
    </row>
    <row r="142" spans="1:67" x14ac:dyDescent="0.55000000000000004">
      <c r="A142" s="12" t="s">
        <v>368</v>
      </c>
      <c r="B142" s="8" t="s">
        <v>369</v>
      </c>
      <c r="C142" s="8" t="s">
        <v>69</v>
      </c>
      <c r="D142" s="8">
        <v>1</v>
      </c>
      <c r="E142" s="8"/>
      <c r="F142" s="12" t="s">
        <v>368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>
        <v>116.16</v>
      </c>
      <c r="U142" s="11">
        <v>440</v>
      </c>
      <c r="V142" s="11">
        <v>1260</v>
      </c>
      <c r="W142" s="11">
        <v>7500</v>
      </c>
      <c r="X142" s="8" t="s">
        <v>87</v>
      </c>
      <c r="Y142" s="9"/>
      <c r="Z142" s="9"/>
      <c r="AA142" s="8"/>
      <c r="AB142" s="8">
        <v>116.8</v>
      </c>
      <c r="AC142" s="8">
        <v>-98</v>
      </c>
      <c r="AD142" s="8"/>
      <c r="AE142" s="8"/>
      <c r="AF142" s="8"/>
      <c r="AG142" s="8"/>
      <c r="AH142" s="8"/>
      <c r="AI142" s="8">
        <v>18</v>
      </c>
      <c r="AJ142" s="8">
        <v>1.3</v>
      </c>
      <c r="AK142" s="8"/>
      <c r="AL142" s="8"/>
      <c r="AM142" s="8">
        <v>1</v>
      </c>
      <c r="AN142" s="8">
        <v>3</v>
      </c>
      <c r="AO142" s="8">
        <v>0</v>
      </c>
      <c r="AP142" s="8" t="s">
        <v>71</v>
      </c>
      <c r="AQ142" s="8" t="s">
        <v>72</v>
      </c>
      <c r="AR142" s="8"/>
      <c r="AS142" s="8"/>
      <c r="AT142" s="8"/>
      <c r="AU142" s="8" t="s">
        <v>117</v>
      </c>
      <c r="AV142" s="8">
        <v>0.88900000000000001</v>
      </c>
      <c r="AW142" s="8">
        <v>1.1299999999999999E-3</v>
      </c>
      <c r="AX142" s="8">
        <v>0.435</v>
      </c>
      <c r="AY142" s="10">
        <v>9.9130000000000008E-4</v>
      </c>
      <c r="AZ142" s="8">
        <v>91.3</v>
      </c>
      <c r="BA142" s="8">
        <v>0.134102</v>
      </c>
      <c r="BB142" s="8">
        <v>2.1900000000000001E-4</v>
      </c>
      <c r="BC142" s="8">
        <v>10.2384</v>
      </c>
      <c r="BD142" s="8">
        <v>3526.94</v>
      </c>
      <c r="BE142" s="8">
        <v>46.93</v>
      </c>
      <c r="BF142" s="8"/>
      <c r="BG142" s="8"/>
      <c r="BH142" s="8"/>
      <c r="BI142" s="8"/>
      <c r="BJ142" s="8"/>
      <c r="BK142" s="8"/>
      <c r="BL142" s="8"/>
      <c r="BM142" s="8"/>
      <c r="BN142" s="8"/>
      <c r="BO142" s="8"/>
    </row>
    <row r="143" spans="1:67" x14ac:dyDescent="0.55000000000000004">
      <c r="A143" s="12" t="s">
        <v>370</v>
      </c>
      <c r="B143" s="8" t="s">
        <v>367</v>
      </c>
      <c r="C143" s="8" t="s">
        <v>69</v>
      </c>
      <c r="D143" s="8">
        <v>1</v>
      </c>
      <c r="E143" s="8"/>
      <c r="F143" s="12" t="s">
        <v>370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>
        <v>56.11</v>
      </c>
      <c r="U143" s="11">
        <v>750</v>
      </c>
      <c r="V143" s="11">
        <v>2500</v>
      </c>
      <c r="W143" s="11">
        <v>11000</v>
      </c>
      <c r="X143" s="8" t="s">
        <v>87</v>
      </c>
      <c r="Y143" s="9"/>
      <c r="Z143" s="9"/>
      <c r="AA143" s="8"/>
      <c r="AB143" s="8">
        <v>-6.9</v>
      </c>
      <c r="AC143" s="8">
        <v>-140.4</v>
      </c>
      <c r="AD143" s="8"/>
      <c r="AE143" s="8"/>
      <c r="AF143" s="8"/>
      <c r="AG143" s="8"/>
      <c r="AH143" s="8"/>
      <c r="AI143" s="8">
        <v>-76.150000000000006</v>
      </c>
      <c r="AJ143" s="8">
        <v>1.6</v>
      </c>
      <c r="AK143" s="8"/>
      <c r="AL143" s="8"/>
      <c r="AM143" s="8">
        <v>1</v>
      </c>
      <c r="AN143" s="8">
        <v>4</v>
      </c>
      <c r="AO143" s="8">
        <v>0</v>
      </c>
      <c r="AP143" s="8"/>
      <c r="AQ143" s="8"/>
      <c r="AR143" s="8"/>
      <c r="AS143" s="8"/>
      <c r="AT143" s="8"/>
      <c r="AU143" s="8"/>
      <c r="AV143" s="8">
        <v>0.61099999999999999</v>
      </c>
      <c r="AW143" s="8">
        <v>1.147E-3</v>
      </c>
      <c r="AX143" s="8">
        <v>0.56599999999999995</v>
      </c>
      <c r="AY143" s="10">
        <v>1.1823999999999999E-3</v>
      </c>
      <c r="AZ143" s="8">
        <v>91.4</v>
      </c>
      <c r="BA143" s="8">
        <v>0.26817000000000002</v>
      </c>
      <c r="BB143" s="8">
        <v>4.7800000000000002E-4</v>
      </c>
      <c r="BC143" s="8">
        <v>9.1011000000000006</v>
      </c>
      <c r="BD143" s="8">
        <v>2116.42</v>
      </c>
      <c r="BE143" s="8">
        <v>33.479999999999997</v>
      </c>
      <c r="BF143" s="8"/>
      <c r="BG143" s="8"/>
      <c r="BH143" s="8"/>
      <c r="BI143" s="8"/>
      <c r="BJ143" s="8"/>
      <c r="BK143" s="8"/>
      <c r="BL143" s="8"/>
      <c r="BM143" s="8"/>
      <c r="BN143" s="8"/>
      <c r="BO143" s="8"/>
    </row>
    <row r="144" spans="1:67" x14ac:dyDescent="0.55000000000000004">
      <c r="A144" s="6" t="s">
        <v>371</v>
      </c>
      <c r="B144" s="8" t="s">
        <v>372</v>
      </c>
      <c r="C144" s="8" t="s">
        <v>69</v>
      </c>
      <c r="D144" s="8">
        <v>1</v>
      </c>
      <c r="E144" s="8"/>
      <c r="F144" s="6" t="s">
        <v>371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11">
        <v>72.099999999999994</v>
      </c>
      <c r="U144" s="11">
        <v>75</v>
      </c>
      <c r="V144" s="11">
        <v>78</v>
      </c>
      <c r="W144" s="11">
        <v>470</v>
      </c>
      <c r="X144" s="11" t="s">
        <v>87</v>
      </c>
      <c r="Y144" s="11"/>
      <c r="Z144" s="11"/>
      <c r="AA144" s="11"/>
      <c r="AB144" s="11">
        <v>63.9</v>
      </c>
      <c r="AC144" s="11">
        <v>-65</v>
      </c>
      <c r="AD144" s="11"/>
      <c r="AE144" s="11"/>
      <c r="AF144" s="11"/>
      <c r="AG144" s="11"/>
      <c r="AH144" s="11"/>
      <c r="AI144" s="11">
        <v>-18.2</v>
      </c>
      <c r="AJ144" s="11">
        <v>1.6</v>
      </c>
      <c r="AK144" s="11"/>
      <c r="AL144" s="11"/>
      <c r="AM144" s="11">
        <v>2</v>
      </c>
      <c r="AN144" s="11">
        <v>3</v>
      </c>
      <c r="AO144" s="11">
        <v>1</v>
      </c>
      <c r="AP144" s="11" t="s">
        <v>71</v>
      </c>
      <c r="AQ144" s="11" t="s">
        <v>72</v>
      </c>
      <c r="AR144" s="8"/>
      <c r="AS144" s="8"/>
      <c r="AT144" s="8"/>
      <c r="AU144" s="8"/>
      <c r="AV144" s="8">
        <v>0.82099999999999995</v>
      </c>
      <c r="AW144" s="8">
        <v>1.126E-3</v>
      </c>
      <c r="AX144" s="8">
        <v>0.47899999999999998</v>
      </c>
      <c r="AY144" s="8">
        <v>1.0529999999999999E-3</v>
      </c>
      <c r="AZ144" s="8">
        <v>110.2</v>
      </c>
      <c r="BA144" s="8">
        <v>0.1578</v>
      </c>
      <c r="BB144" s="8">
        <v>3.2899999999999997E-4</v>
      </c>
      <c r="BC144" s="8">
        <v>9.8335000000000008</v>
      </c>
      <c r="BD144" s="8">
        <v>2927.3</v>
      </c>
      <c r="BE144" s="8">
        <v>39.4</v>
      </c>
      <c r="BF144" s="8"/>
      <c r="BG144" s="8"/>
      <c r="BH144" s="8"/>
      <c r="BI144" s="8"/>
      <c r="BJ144" s="8"/>
      <c r="BK144" s="8"/>
      <c r="BL144" s="8"/>
      <c r="BM144" s="8"/>
      <c r="BN144" s="8"/>
      <c r="BO144" s="8"/>
    </row>
    <row r="145" spans="1:67" x14ac:dyDescent="0.55000000000000004">
      <c r="A145" s="12" t="s">
        <v>373</v>
      </c>
      <c r="B145" s="8" t="s">
        <v>374</v>
      </c>
      <c r="C145" s="8" t="s">
        <v>69</v>
      </c>
      <c r="D145" s="8">
        <v>1</v>
      </c>
      <c r="E145" s="8"/>
      <c r="F145" s="12" t="s">
        <v>373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>
        <v>69.11</v>
      </c>
      <c r="U145" s="8"/>
      <c r="V145" s="8">
        <v>30</v>
      </c>
      <c r="W145" s="8">
        <v>100</v>
      </c>
      <c r="X145" s="8" t="s">
        <v>70</v>
      </c>
      <c r="Y145" s="9"/>
      <c r="Z145" s="9"/>
      <c r="AA145" s="8"/>
      <c r="AB145" s="8">
        <v>103.6</v>
      </c>
      <c r="AC145" s="8">
        <v>-71.5</v>
      </c>
      <c r="AD145" s="8"/>
      <c r="AE145" s="8"/>
      <c r="AF145" s="8"/>
      <c r="AG145" s="8"/>
      <c r="AH145" s="8"/>
      <c r="AI145" s="8">
        <v>8.3330000000000002</v>
      </c>
      <c r="AJ145" s="8">
        <v>1.9</v>
      </c>
      <c r="AK145" s="8"/>
      <c r="AL145" s="8"/>
      <c r="AM145" s="8">
        <v>3</v>
      </c>
      <c r="AN145" s="8">
        <v>3</v>
      </c>
      <c r="AO145" s="8">
        <v>0</v>
      </c>
      <c r="AP145" s="8"/>
      <c r="AQ145" s="8"/>
      <c r="AR145" s="8"/>
      <c r="AS145" s="8"/>
      <c r="AT145" s="8"/>
      <c r="AU145" s="8"/>
      <c r="AV145" s="8">
        <v>0.78700000000000003</v>
      </c>
      <c r="AW145" s="8">
        <v>1.0549999999999999E-3</v>
      </c>
      <c r="AX145" s="8">
        <v>0.52300000000000002</v>
      </c>
      <c r="AY145" s="10">
        <v>1.2273E-3</v>
      </c>
      <c r="AZ145" s="8">
        <v>138.69999999999999</v>
      </c>
      <c r="BA145" s="8">
        <v>0.175455</v>
      </c>
      <c r="BB145" s="8">
        <v>3.1799999999999998E-4</v>
      </c>
      <c r="BC145" s="8">
        <v>9.9023000000000003</v>
      </c>
      <c r="BD145" s="8">
        <v>3264.6</v>
      </c>
      <c r="BE145" s="8">
        <v>47.51</v>
      </c>
      <c r="BF145" s="8"/>
      <c r="BG145" s="8"/>
      <c r="BH145" s="8"/>
      <c r="BI145" s="8"/>
      <c r="BJ145" s="8"/>
      <c r="BK145" s="8"/>
      <c r="BL145" s="8"/>
      <c r="BM145" s="8"/>
      <c r="BN145" s="8"/>
      <c r="BO145" s="8"/>
    </row>
    <row r="146" spans="1:67" x14ac:dyDescent="0.55000000000000004">
      <c r="A146" s="12" t="s">
        <v>375</v>
      </c>
      <c r="B146" s="8" t="s">
        <v>376</v>
      </c>
      <c r="C146" s="8" t="s">
        <v>69</v>
      </c>
      <c r="D146" s="8">
        <v>1</v>
      </c>
      <c r="E146" s="8"/>
      <c r="F146" s="12" t="s">
        <v>375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>
        <v>155.15</v>
      </c>
      <c r="U146" s="8"/>
      <c r="V146" s="8">
        <v>0.1</v>
      </c>
      <c r="W146" s="8">
        <v>1</v>
      </c>
      <c r="X146" s="8" t="s">
        <v>70</v>
      </c>
      <c r="Y146" s="9"/>
      <c r="Z146" s="9"/>
      <c r="AA146" s="8"/>
      <c r="AB146" s="8">
        <v>211.2</v>
      </c>
      <c r="AC146" s="8">
        <v>-45.2</v>
      </c>
      <c r="AD146" s="8"/>
      <c r="AE146" s="8"/>
      <c r="AF146" s="8"/>
      <c r="AG146" s="8"/>
      <c r="AH146" s="8"/>
      <c r="AI146" s="8"/>
      <c r="AJ146" s="8"/>
      <c r="AK146" s="8"/>
      <c r="AL146" s="8"/>
      <c r="AM146" s="8">
        <v>3</v>
      </c>
      <c r="AN146" s="8">
        <v>1</v>
      </c>
      <c r="AO146" s="8">
        <v>1</v>
      </c>
      <c r="AP146" s="8"/>
      <c r="AQ146" s="8"/>
      <c r="AR146" s="8"/>
      <c r="AS146" s="8"/>
      <c r="AT146" s="8"/>
      <c r="AU146" s="8"/>
      <c r="AV146" s="8">
        <v>1.1299999999999999</v>
      </c>
      <c r="AW146" s="8">
        <v>1.2409999999999999E-3</v>
      </c>
      <c r="AX146" s="8">
        <v>0.33700000000000002</v>
      </c>
      <c r="AY146" s="10">
        <v>6.9629999999999996E-4</v>
      </c>
      <c r="AZ146" s="8">
        <v>87.7</v>
      </c>
      <c r="BA146" s="8">
        <v>7.2070999999999996E-2</v>
      </c>
      <c r="BB146" s="8">
        <v>1.26E-4</v>
      </c>
      <c r="BC146" s="8">
        <v>10.174200000000001</v>
      </c>
      <c r="BD146" s="8">
        <v>4319.62</v>
      </c>
      <c r="BE146" s="8">
        <v>60.58</v>
      </c>
      <c r="BF146" s="8"/>
      <c r="BG146" s="8"/>
      <c r="BH146" s="8"/>
      <c r="BI146" s="8"/>
      <c r="BJ146" s="8"/>
      <c r="BK146" s="8"/>
      <c r="BL146" s="8"/>
      <c r="BM146" s="8"/>
      <c r="BN146" s="8"/>
      <c r="BO146" s="8"/>
    </row>
    <row r="147" spans="1:67" x14ac:dyDescent="0.55000000000000004">
      <c r="A147" s="12" t="s">
        <v>377</v>
      </c>
      <c r="B147" s="8" t="s">
        <v>378</v>
      </c>
      <c r="C147" s="8" t="s">
        <v>69</v>
      </c>
      <c r="D147" s="8">
        <v>1</v>
      </c>
      <c r="E147" s="8"/>
      <c r="F147" s="12" t="s">
        <v>377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>
        <v>114.2</v>
      </c>
      <c r="U147" s="11">
        <v>300</v>
      </c>
      <c r="V147" s="11">
        <v>300</v>
      </c>
      <c r="W147" s="11">
        <v>5000</v>
      </c>
      <c r="X147" s="8" t="s">
        <v>87</v>
      </c>
      <c r="Y147" s="9"/>
      <c r="Z147" s="9"/>
      <c r="AA147" s="8"/>
      <c r="AB147" s="8">
        <v>99.2</v>
      </c>
      <c r="AC147" s="8">
        <v>-109</v>
      </c>
      <c r="AD147" s="8"/>
      <c r="AE147" s="8"/>
      <c r="AF147" s="8"/>
      <c r="AG147" s="8"/>
      <c r="AH147" s="8"/>
      <c r="AI147" s="8">
        <v>-12</v>
      </c>
      <c r="AJ147" s="8">
        <v>0.95</v>
      </c>
      <c r="AK147" s="8">
        <v>6</v>
      </c>
      <c r="AL147" s="8">
        <v>415</v>
      </c>
      <c r="AM147" s="8">
        <v>2</v>
      </c>
      <c r="AN147" s="8">
        <v>3</v>
      </c>
      <c r="AO147" s="8">
        <v>0</v>
      </c>
      <c r="AP147" s="8" t="s">
        <v>71</v>
      </c>
      <c r="AQ147" s="8" t="s">
        <v>72</v>
      </c>
      <c r="AR147" s="8"/>
      <c r="AS147" s="8" t="s">
        <v>93</v>
      </c>
      <c r="AT147" s="8"/>
      <c r="AU147" s="8"/>
      <c r="AV147" s="8">
        <v>0.70499999999999996</v>
      </c>
      <c r="AW147" s="8">
        <v>8.8500000000000004E-4</v>
      </c>
      <c r="AX147" s="8">
        <v>0.47799999999999998</v>
      </c>
      <c r="AY147" s="10">
        <v>1.1950000000000001E-3</v>
      </c>
      <c r="AZ147" s="8">
        <v>77.3</v>
      </c>
      <c r="BA147" s="8">
        <v>0.1234</v>
      </c>
      <c r="BB147" s="8">
        <v>1.1E-4</v>
      </c>
      <c r="BC147" s="8">
        <v>9.1317000000000004</v>
      </c>
      <c r="BD147" s="8">
        <v>2946.02</v>
      </c>
      <c r="BE147" s="8">
        <v>49.81</v>
      </c>
      <c r="BF147" s="8"/>
      <c r="BG147" s="8"/>
      <c r="BH147" s="8"/>
      <c r="BI147" s="8"/>
      <c r="BJ147" s="8"/>
      <c r="BK147" s="8"/>
      <c r="BL147" s="8"/>
      <c r="BM147" s="8"/>
      <c r="BN147" s="8"/>
      <c r="BO147" s="8"/>
    </row>
    <row r="148" spans="1:67" x14ac:dyDescent="0.55000000000000004">
      <c r="A148" s="12" t="s">
        <v>379</v>
      </c>
      <c r="B148" s="8" t="s">
        <v>380</v>
      </c>
      <c r="C148" s="8" t="s">
        <v>69</v>
      </c>
      <c r="D148" s="8">
        <v>1</v>
      </c>
      <c r="E148" s="8"/>
      <c r="F148" s="12" t="s">
        <v>379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>
        <v>72.150000000000006</v>
      </c>
      <c r="U148" s="11">
        <v>600</v>
      </c>
      <c r="V148" s="11">
        <v>610</v>
      </c>
      <c r="W148" s="11">
        <v>4400</v>
      </c>
      <c r="X148" s="8" t="s">
        <v>87</v>
      </c>
      <c r="Y148" s="9"/>
      <c r="Z148" s="9"/>
      <c r="AA148" s="8"/>
      <c r="AB148" s="8">
        <v>27.8</v>
      </c>
      <c r="AC148" s="8">
        <v>-159.9</v>
      </c>
      <c r="AD148" s="8"/>
      <c r="AE148" s="8"/>
      <c r="AF148" s="8"/>
      <c r="AG148" s="8"/>
      <c r="AH148" s="8"/>
      <c r="AI148" s="8">
        <v>-56.15</v>
      </c>
      <c r="AJ148" s="8">
        <v>1.4</v>
      </c>
      <c r="AK148" s="8"/>
      <c r="AL148" s="8"/>
      <c r="AM148" s="8">
        <v>1</v>
      </c>
      <c r="AN148" s="8">
        <v>4</v>
      </c>
      <c r="AO148" s="8">
        <v>0</v>
      </c>
      <c r="AP148" s="8" t="s">
        <v>71</v>
      </c>
      <c r="AQ148" s="8" t="s">
        <v>72</v>
      </c>
      <c r="AR148" s="8"/>
      <c r="AS148" s="8"/>
      <c r="AT148" s="8"/>
      <c r="AU148" s="8"/>
      <c r="AV148" s="8">
        <v>0.63300000000000001</v>
      </c>
      <c r="AW148" s="8">
        <v>9.6699999999999998E-4</v>
      </c>
      <c r="AX148" s="8">
        <v>0.52</v>
      </c>
      <c r="AY148" s="10">
        <v>1.3722000000000001E-3</v>
      </c>
      <c r="AZ148" s="8">
        <v>87.4</v>
      </c>
      <c r="BA148" s="8">
        <v>0.184444</v>
      </c>
      <c r="BB148" s="8">
        <v>3.6999999999999999E-4</v>
      </c>
      <c r="BC148" s="8">
        <v>9.1895000000000007</v>
      </c>
      <c r="BD148" s="8">
        <v>2446.94</v>
      </c>
      <c r="BE148" s="8">
        <v>34.79</v>
      </c>
      <c r="BF148" s="8"/>
      <c r="BG148" s="8"/>
      <c r="BH148" s="8"/>
      <c r="BI148" s="8"/>
      <c r="BJ148" s="8"/>
      <c r="BK148" s="8"/>
      <c r="BL148" s="8"/>
      <c r="BM148" s="8"/>
      <c r="BN148" s="8"/>
      <c r="BO148" s="8"/>
    </row>
    <row r="149" spans="1:67" x14ac:dyDescent="0.55000000000000004">
      <c r="A149" s="6" t="s">
        <v>381</v>
      </c>
      <c r="B149" s="8" t="s">
        <v>382</v>
      </c>
      <c r="C149" s="8" t="s">
        <v>69</v>
      </c>
      <c r="D149" s="8">
        <v>1</v>
      </c>
      <c r="E149" s="8"/>
      <c r="F149" s="6" t="s">
        <v>381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11">
        <v>138.21</v>
      </c>
      <c r="U149" s="11">
        <v>4</v>
      </c>
      <c r="V149" s="11">
        <v>5</v>
      </c>
      <c r="W149" s="11">
        <v>800</v>
      </c>
      <c r="X149" s="11" t="s">
        <v>87</v>
      </c>
      <c r="Y149" s="11"/>
      <c r="Z149" s="11"/>
      <c r="AA149" s="11"/>
      <c r="AB149" s="11">
        <v>215.3</v>
      </c>
      <c r="AC149" s="11">
        <v>-8.1999999999999993</v>
      </c>
      <c r="AD149" s="11"/>
      <c r="AE149" s="11"/>
      <c r="AF149" s="11"/>
      <c r="AG149" s="11"/>
      <c r="AH149" s="11"/>
      <c r="AI149" s="11">
        <v>84</v>
      </c>
      <c r="AJ149" s="11">
        <v>0.8</v>
      </c>
      <c r="AK149" s="11"/>
      <c r="AL149" s="11"/>
      <c r="AM149" s="11">
        <v>2</v>
      </c>
      <c r="AN149" s="11">
        <v>2</v>
      </c>
      <c r="AO149" s="11">
        <v>1</v>
      </c>
      <c r="AP149" s="11" t="s">
        <v>71</v>
      </c>
      <c r="AQ149" s="11" t="s">
        <v>72</v>
      </c>
      <c r="AR149" s="8" t="s">
        <v>84</v>
      </c>
      <c r="AS149" s="8"/>
      <c r="AT149" s="8"/>
      <c r="AU149" s="8"/>
      <c r="AV149" s="8">
        <v>0.94099999999999995</v>
      </c>
      <c r="AW149" s="8">
        <v>8.6200000000000003E-4</v>
      </c>
      <c r="AX149" s="8">
        <v>0.37</v>
      </c>
      <c r="AY149" s="8">
        <v>9.345E-4</v>
      </c>
      <c r="AZ149" s="8">
        <v>95.9</v>
      </c>
      <c r="BA149" s="8">
        <v>8.9511999999999994E-2</v>
      </c>
      <c r="BB149" s="8">
        <v>7.6100000000000007E-5</v>
      </c>
      <c r="BC149" s="8">
        <v>10.196999999999999</v>
      </c>
      <c r="BD149" s="8">
        <v>4592.16</v>
      </c>
      <c r="BE149" s="8">
        <v>35.69</v>
      </c>
      <c r="BF149" s="8"/>
      <c r="BG149" s="8"/>
      <c r="BH149" s="8"/>
      <c r="BI149" s="8"/>
      <c r="BJ149" s="8"/>
      <c r="BK149" s="8"/>
      <c r="BL149" s="8"/>
      <c r="BM149" s="8"/>
      <c r="BN149" s="8"/>
      <c r="BO149" s="8"/>
    </row>
    <row r="150" spans="1:67" x14ac:dyDescent="0.55000000000000004">
      <c r="A150" s="6" t="s">
        <v>383</v>
      </c>
      <c r="B150" s="8" t="s">
        <v>384</v>
      </c>
      <c r="C150" s="8" t="s">
        <v>69</v>
      </c>
      <c r="D150" s="8">
        <v>1</v>
      </c>
      <c r="E150" s="8"/>
      <c r="F150" s="6" t="s">
        <v>383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>
        <v>60.09</v>
      </c>
      <c r="U150" s="11">
        <v>400</v>
      </c>
      <c r="V150" s="11">
        <v>400</v>
      </c>
      <c r="W150" s="11">
        <v>12000</v>
      </c>
      <c r="X150" s="8" t="s">
        <v>87</v>
      </c>
      <c r="Y150" s="9"/>
      <c r="Z150" s="9"/>
      <c r="AA150" s="8"/>
      <c r="AB150" s="8">
        <v>82</v>
      </c>
      <c r="AC150" s="8">
        <v>-85.8</v>
      </c>
      <c r="AD150" s="8"/>
      <c r="AE150" s="8"/>
      <c r="AF150" s="8"/>
      <c r="AG150" s="8"/>
      <c r="AH150" s="8"/>
      <c r="AI150" s="8">
        <v>12</v>
      </c>
      <c r="AJ150" s="8">
        <v>2</v>
      </c>
      <c r="AK150" s="8"/>
      <c r="AL150" s="8"/>
      <c r="AM150" s="8">
        <v>1</v>
      </c>
      <c r="AN150" s="8">
        <v>3</v>
      </c>
      <c r="AO150" s="8">
        <v>0</v>
      </c>
      <c r="AP150" s="8" t="s">
        <v>71</v>
      </c>
      <c r="AQ150" s="8" t="s">
        <v>72</v>
      </c>
      <c r="AR150" s="8"/>
      <c r="AS150" s="8"/>
      <c r="AT150" s="8"/>
      <c r="AU150" s="8" t="s">
        <v>73</v>
      </c>
      <c r="AV150" s="8">
        <v>0.80100000000000005</v>
      </c>
      <c r="AW150" s="8">
        <v>8.4999999999999995E-4</v>
      </c>
      <c r="AX150" s="8">
        <v>0.55200000000000005</v>
      </c>
      <c r="AY150" s="10">
        <v>2.8600000000000001E-3</v>
      </c>
      <c r="AZ150" s="8">
        <v>188</v>
      </c>
      <c r="BA150" s="8">
        <v>0.26200000000000001</v>
      </c>
      <c r="BB150" s="8"/>
      <c r="BC150" s="8">
        <v>15.348000000000001</v>
      </c>
      <c r="BD150" s="8">
        <v>5451.6</v>
      </c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</row>
    <row r="151" spans="1:67" x14ac:dyDescent="0.55000000000000004">
      <c r="A151" s="6" t="s">
        <v>385</v>
      </c>
      <c r="B151" s="8" t="s">
        <v>386</v>
      </c>
      <c r="C151" s="8" t="s">
        <v>69</v>
      </c>
      <c r="D151" s="8">
        <v>1</v>
      </c>
      <c r="E151" s="8"/>
      <c r="F151" s="6" t="s">
        <v>385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>
        <v>102.13</v>
      </c>
      <c r="U151" s="11">
        <v>200</v>
      </c>
      <c r="V151" s="11">
        <v>200</v>
      </c>
      <c r="W151" s="11">
        <v>16000</v>
      </c>
      <c r="X151" s="8" t="s">
        <v>87</v>
      </c>
      <c r="Y151" s="9"/>
      <c r="Z151" s="9"/>
      <c r="AA151" s="8"/>
      <c r="AB151" s="8">
        <v>88.6</v>
      </c>
      <c r="AC151" s="8">
        <v>-73</v>
      </c>
      <c r="AD151" s="8"/>
      <c r="AE151" s="8"/>
      <c r="AF151" s="8"/>
      <c r="AG151" s="8"/>
      <c r="AH151" s="8"/>
      <c r="AI151" s="8">
        <v>2</v>
      </c>
      <c r="AJ151" s="8">
        <v>1.8</v>
      </c>
      <c r="AK151" s="8"/>
      <c r="AL151" s="8"/>
      <c r="AM151" s="8">
        <v>1</v>
      </c>
      <c r="AN151" s="8">
        <v>3</v>
      </c>
      <c r="AO151" s="8">
        <v>1</v>
      </c>
      <c r="AP151" s="8" t="s">
        <v>71</v>
      </c>
      <c r="AQ151" s="8" t="s">
        <v>72</v>
      </c>
      <c r="AR151" s="8"/>
      <c r="AS151" s="8"/>
      <c r="AT151" s="8"/>
      <c r="AU151" s="8" t="s">
        <v>73</v>
      </c>
      <c r="AV151" s="8">
        <v>0.90300000000000002</v>
      </c>
      <c r="AW151" s="8">
        <v>1.474E-3</v>
      </c>
      <c r="AX151" s="8">
        <v>0.41099999999999998</v>
      </c>
      <c r="AY151" s="10">
        <v>9.8729999999999998E-4</v>
      </c>
      <c r="AZ151" s="8">
        <v>93</v>
      </c>
      <c r="BA151" s="8">
        <v>0.149394</v>
      </c>
      <c r="BB151" s="8">
        <v>2.7E-4</v>
      </c>
      <c r="BC151" s="8">
        <v>9.7274999999999991</v>
      </c>
      <c r="BD151" s="8">
        <v>2990.42</v>
      </c>
      <c r="BE151" s="8">
        <v>54.58</v>
      </c>
      <c r="BF151" s="8"/>
      <c r="BG151" s="8"/>
      <c r="BH151" s="8"/>
      <c r="BI151" s="8"/>
      <c r="BJ151" s="8"/>
      <c r="BK151" s="8"/>
      <c r="BL151" s="8"/>
      <c r="BM151" s="8"/>
      <c r="BN151" s="8"/>
      <c r="BO151" s="8"/>
    </row>
    <row r="152" spans="1:67" x14ac:dyDescent="0.55000000000000004">
      <c r="A152" s="6" t="s">
        <v>387</v>
      </c>
      <c r="B152" s="8" t="s">
        <v>388</v>
      </c>
      <c r="C152" s="8" t="s">
        <v>69</v>
      </c>
      <c r="D152" s="8">
        <v>1</v>
      </c>
      <c r="E152" s="8"/>
      <c r="F152" s="6" t="s">
        <v>389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>
        <v>59.11</v>
      </c>
      <c r="U152" s="11">
        <v>10</v>
      </c>
      <c r="V152" s="11">
        <v>670</v>
      </c>
      <c r="W152" s="11">
        <v>4000</v>
      </c>
      <c r="X152" s="8" t="s">
        <v>87</v>
      </c>
      <c r="Y152" s="9"/>
      <c r="Z152" s="9"/>
      <c r="AA152" s="8"/>
      <c r="AB152" s="8">
        <v>32</v>
      </c>
      <c r="AC152" s="8">
        <v>-139.4</v>
      </c>
      <c r="AD152" s="8"/>
      <c r="AE152" s="8"/>
      <c r="AF152" s="8"/>
      <c r="AG152" s="8"/>
      <c r="AH152" s="8"/>
      <c r="AI152" s="8">
        <v>-39</v>
      </c>
      <c r="AJ152" s="8">
        <v>2</v>
      </c>
      <c r="AK152" s="8"/>
      <c r="AL152" s="8"/>
      <c r="AM152" s="8">
        <v>3</v>
      </c>
      <c r="AN152" s="8">
        <v>4</v>
      </c>
      <c r="AO152" s="8">
        <v>0</v>
      </c>
      <c r="AP152" s="8" t="s">
        <v>71</v>
      </c>
      <c r="AQ152" s="8" t="s">
        <v>72</v>
      </c>
      <c r="AR152" s="8"/>
      <c r="AS152" s="8"/>
      <c r="AT152" s="8"/>
      <c r="AU152" s="8"/>
      <c r="AV152" s="8">
        <v>0.71099999999999997</v>
      </c>
      <c r="AW152" s="8">
        <v>1.08E-3</v>
      </c>
      <c r="AX152" s="8">
        <v>0.623</v>
      </c>
      <c r="AY152" s="10">
        <v>1.17E-3</v>
      </c>
      <c r="AZ152" s="8">
        <v>121</v>
      </c>
      <c r="BA152" s="8">
        <v>0.29699999999999999</v>
      </c>
      <c r="BB152" s="8"/>
      <c r="BC152" s="8">
        <v>11.698</v>
      </c>
      <c r="BD152" s="8">
        <v>3565.4</v>
      </c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</row>
    <row r="153" spans="1:67" x14ac:dyDescent="0.55000000000000004">
      <c r="A153" s="6" t="s">
        <v>390</v>
      </c>
      <c r="B153" s="8" t="s">
        <v>391</v>
      </c>
      <c r="C153" s="8" t="s">
        <v>69</v>
      </c>
      <c r="D153" s="8">
        <v>1</v>
      </c>
      <c r="E153" s="8"/>
      <c r="F153" s="6" t="s">
        <v>390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>
        <v>78.5</v>
      </c>
      <c r="U153" s="11">
        <v>150</v>
      </c>
      <c r="V153" s="11">
        <v>520</v>
      </c>
      <c r="W153" s="11">
        <v>1600</v>
      </c>
      <c r="X153" s="8" t="s">
        <v>87</v>
      </c>
      <c r="Y153" s="9"/>
      <c r="Z153" s="9"/>
      <c r="AA153" s="8"/>
      <c r="AB153" s="8">
        <v>35</v>
      </c>
      <c r="AC153" s="8">
        <v>-117</v>
      </c>
      <c r="AD153" s="8"/>
      <c r="AE153" s="8"/>
      <c r="AF153" s="8"/>
      <c r="AG153" s="8"/>
      <c r="AH153" s="8"/>
      <c r="AI153" s="8">
        <v>-35</v>
      </c>
      <c r="AJ153" s="8">
        <v>2.8</v>
      </c>
      <c r="AK153" s="8">
        <v>10.7</v>
      </c>
      <c r="AL153" s="8">
        <v>593</v>
      </c>
      <c r="AM153" s="8">
        <v>1</v>
      </c>
      <c r="AN153" s="8">
        <v>4</v>
      </c>
      <c r="AO153" s="8">
        <v>0</v>
      </c>
      <c r="AP153" s="8"/>
      <c r="AQ153" s="8"/>
      <c r="AR153" s="8"/>
      <c r="AS153" s="8"/>
      <c r="AT153" s="8"/>
      <c r="AU153" s="8"/>
      <c r="AV153" s="8">
        <v>0.88700000000000001</v>
      </c>
      <c r="AW153" s="8">
        <v>1.32E-3</v>
      </c>
      <c r="AX153" s="8">
        <v>0.39100000000000001</v>
      </c>
      <c r="AY153" s="10">
        <v>7.6999999999999996E-4</v>
      </c>
      <c r="AZ153" s="8">
        <v>86.6</v>
      </c>
      <c r="BA153" s="8">
        <v>0.156</v>
      </c>
      <c r="BB153" s="8">
        <v>2.4000000000000001E-4</v>
      </c>
      <c r="BC153" s="8">
        <v>9.3530999999999995</v>
      </c>
      <c r="BD153" s="8">
        <v>2483.36</v>
      </c>
      <c r="BE153" s="8">
        <v>42.68</v>
      </c>
      <c r="BF153" s="8"/>
      <c r="BG153" s="8"/>
      <c r="BH153" s="8"/>
      <c r="BI153" s="8"/>
      <c r="BJ153" s="8"/>
      <c r="BK153" s="8"/>
      <c r="BL153" s="8"/>
      <c r="BM153" s="8"/>
      <c r="BN153" s="8"/>
      <c r="BO153" s="8"/>
    </row>
    <row r="154" spans="1:67" x14ac:dyDescent="0.55000000000000004">
      <c r="A154" s="12" t="s">
        <v>392</v>
      </c>
      <c r="B154" s="8" t="s">
        <v>393</v>
      </c>
      <c r="C154" s="8" t="s">
        <v>69</v>
      </c>
      <c r="D154" s="8">
        <v>1</v>
      </c>
      <c r="E154" s="8"/>
      <c r="F154" s="12" t="s">
        <v>392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>
        <v>122.55</v>
      </c>
      <c r="U154" s="8"/>
      <c r="V154" s="8">
        <v>5</v>
      </c>
      <c r="W154" s="8">
        <v>20</v>
      </c>
      <c r="X154" s="8" t="s">
        <v>70</v>
      </c>
      <c r="Y154" s="9"/>
      <c r="Z154" s="9"/>
      <c r="AA154" s="8"/>
      <c r="AB154" s="8">
        <v>103.8</v>
      </c>
      <c r="AC154" s="8"/>
      <c r="AD154" s="8"/>
      <c r="AE154" s="8"/>
      <c r="AF154" s="8"/>
      <c r="AG154" s="8"/>
      <c r="AH154" s="8"/>
      <c r="AI154" s="8">
        <v>20</v>
      </c>
      <c r="AJ154" s="8">
        <v>4</v>
      </c>
      <c r="AK154" s="8"/>
      <c r="AL154" s="8"/>
      <c r="AM154" s="8">
        <v>3</v>
      </c>
      <c r="AN154" s="8">
        <v>3</v>
      </c>
      <c r="AO154" s="8">
        <v>3</v>
      </c>
      <c r="AP154" s="8" t="s">
        <v>71</v>
      </c>
      <c r="AQ154" s="8" t="s">
        <v>72</v>
      </c>
      <c r="AR154" s="8"/>
      <c r="AS154" s="8"/>
      <c r="AT154" s="8"/>
      <c r="AU154" s="8"/>
      <c r="AV154" s="8">
        <v>1.095</v>
      </c>
      <c r="AW154" s="8">
        <v>1.382E-3</v>
      </c>
      <c r="AX154" s="8">
        <v>0.33400000000000002</v>
      </c>
      <c r="AY154" s="10">
        <v>7.4089999999999996E-4</v>
      </c>
      <c r="AZ154" s="8">
        <v>81.8</v>
      </c>
      <c r="BA154" s="8">
        <v>0.109793</v>
      </c>
      <c r="BB154" s="8">
        <v>2.02E-4</v>
      </c>
      <c r="BC154" s="8">
        <v>10.166</v>
      </c>
      <c r="BD154" s="8">
        <v>3326.48</v>
      </c>
      <c r="BE154" s="8">
        <v>49.77</v>
      </c>
      <c r="BF154" s="8"/>
      <c r="BG154" s="8"/>
      <c r="BH154" s="8"/>
      <c r="BI154" s="8"/>
      <c r="BJ154" s="8"/>
      <c r="BK154" s="8"/>
      <c r="BL154" s="8"/>
      <c r="BM154" s="8"/>
      <c r="BN154" s="8"/>
      <c r="BO154" s="8"/>
    </row>
    <row r="155" spans="1:67" x14ac:dyDescent="0.55000000000000004">
      <c r="A155" s="6" t="s">
        <v>394</v>
      </c>
      <c r="B155" s="8" t="s">
        <v>395</v>
      </c>
      <c r="C155" s="8" t="s">
        <v>69</v>
      </c>
      <c r="D155" s="8">
        <v>1</v>
      </c>
      <c r="E155" s="8" t="s">
        <v>396</v>
      </c>
      <c r="F155" s="6" t="s">
        <v>397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11">
        <v>120</v>
      </c>
      <c r="U155" s="11">
        <v>58</v>
      </c>
      <c r="V155" s="11">
        <v>219</v>
      </c>
      <c r="W155" s="11">
        <v>219</v>
      </c>
      <c r="X155" s="11" t="s">
        <v>81</v>
      </c>
      <c r="Y155" s="11"/>
      <c r="Z155" s="11"/>
      <c r="AA155" s="11"/>
      <c r="AB155" s="11">
        <v>150</v>
      </c>
      <c r="AC155" s="11">
        <v>-35</v>
      </c>
      <c r="AD155" s="11"/>
      <c r="AE155" s="11"/>
      <c r="AF155" s="11"/>
      <c r="AG155" s="11"/>
      <c r="AH155" s="11"/>
      <c r="AI155" s="11">
        <v>38</v>
      </c>
      <c r="AJ155" s="11">
        <v>0.9</v>
      </c>
      <c r="AK155" s="11">
        <v>5</v>
      </c>
      <c r="AL155" s="11"/>
      <c r="AM155" s="11">
        <v>1</v>
      </c>
      <c r="AN155" s="11">
        <v>2</v>
      </c>
      <c r="AO155" s="11">
        <v>0</v>
      </c>
      <c r="AP155" s="11" t="s">
        <v>71</v>
      </c>
      <c r="AQ155" s="11" t="s">
        <v>72</v>
      </c>
      <c r="AR155" s="8"/>
      <c r="AS155" s="8"/>
      <c r="AT155" s="8"/>
      <c r="AU155" s="8" t="s">
        <v>73</v>
      </c>
      <c r="AV155" s="8">
        <v>0.82</v>
      </c>
      <c r="AW155" s="8">
        <v>8.0000000000000002E-3</v>
      </c>
      <c r="AX155" s="8">
        <v>0.35</v>
      </c>
      <c r="AY155" s="8">
        <v>9.7000000000000005E-4</v>
      </c>
      <c r="AZ155" s="8">
        <v>75</v>
      </c>
      <c r="BA155" s="8">
        <v>0.08</v>
      </c>
      <c r="BB155" s="8">
        <v>5.7000000000000005E-7</v>
      </c>
      <c r="BC155" s="8">
        <v>11.183999999999999</v>
      </c>
      <c r="BD155" s="8">
        <v>4250</v>
      </c>
      <c r="BE155" s="8">
        <v>43</v>
      </c>
      <c r="BF155" s="8"/>
      <c r="BG155" s="8"/>
      <c r="BH155" s="8"/>
      <c r="BI155" s="8"/>
      <c r="BJ155" s="8"/>
      <c r="BK155" s="8"/>
      <c r="BL155" s="8"/>
      <c r="BM155" s="8"/>
      <c r="BN155" s="8"/>
      <c r="BO155" s="8"/>
    </row>
    <row r="156" spans="1:67" x14ac:dyDescent="0.55000000000000004">
      <c r="A156" s="6" t="s">
        <v>398</v>
      </c>
      <c r="B156" s="7" t="s">
        <v>399</v>
      </c>
      <c r="C156" s="8" t="s">
        <v>69</v>
      </c>
      <c r="D156" s="8">
        <v>1</v>
      </c>
      <c r="E156" s="8"/>
      <c r="F156" s="6" t="s">
        <v>398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>
        <v>98.1</v>
      </c>
      <c r="U156" s="8">
        <v>0.2</v>
      </c>
      <c r="V156" s="8">
        <v>2</v>
      </c>
      <c r="W156" s="8">
        <v>20</v>
      </c>
      <c r="X156" s="8" t="s">
        <v>70</v>
      </c>
      <c r="Y156" s="9"/>
      <c r="Z156" s="9"/>
      <c r="AA156" s="8"/>
      <c r="AB156" s="8">
        <v>204.1</v>
      </c>
      <c r="AC156" s="8">
        <v>56</v>
      </c>
      <c r="AD156" s="8"/>
      <c r="AE156" s="8"/>
      <c r="AF156" s="8"/>
      <c r="AG156" s="8"/>
      <c r="AH156" s="8"/>
      <c r="AI156" s="8">
        <v>102</v>
      </c>
      <c r="AJ156" s="8">
        <v>1.4</v>
      </c>
      <c r="AK156" s="8"/>
      <c r="AL156" s="8"/>
      <c r="AM156" s="8">
        <v>3</v>
      </c>
      <c r="AN156" s="8">
        <v>1</v>
      </c>
      <c r="AO156" s="8">
        <v>1</v>
      </c>
      <c r="AP156" s="8" t="s">
        <v>71</v>
      </c>
      <c r="AQ156" s="8" t="s">
        <v>72</v>
      </c>
      <c r="AR156" s="8" t="s">
        <v>76</v>
      </c>
      <c r="AS156" s="8"/>
      <c r="AT156" s="8"/>
      <c r="AU156" s="8"/>
      <c r="AV156" s="8">
        <v>1.395</v>
      </c>
      <c r="AW156" s="8">
        <v>1.4E-3</v>
      </c>
      <c r="AX156" s="8">
        <v>0.35</v>
      </c>
      <c r="AY156" s="10">
        <v>4.4499999999999997E-4</v>
      </c>
      <c r="AZ156" s="8">
        <v>133.6</v>
      </c>
      <c r="BA156" s="8">
        <v>0.10100000000000001</v>
      </c>
      <c r="BB156" s="8">
        <v>1.55E-4</v>
      </c>
      <c r="BC156" s="8">
        <v>10.244</v>
      </c>
      <c r="BD156" s="8">
        <v>4282.6400000000003</v>
      </c>
      <c r="BE156" s="8">
        <v>59.41</v>
      </c>
      <c r="BF156" s="8"/>
      <c r="BG156" s="8"/>
      <c r="BH156" s="8"/>
      <c r="BI156" s="8"/>
      <c r="BJ156" s="8"/>
      <c r="BK156" s="8"/>
      <c r="BL156" s="8"/>
      <c r="BM156" s="8"/>
      <c r="BN156" s="8"/>
      <c r="BO156" s="20"/>
    </row>
    <row r="157" spans="1:67" x14ac:dyDescent="0.55000000000000004">
      <c r="A157" s="6" t="s">
        <v>400</v>
      </c>
      <c r="B157" s="8" t="s">
        <v>401</v>
      </c>
      <c r="C157" s="8" t="s">
        <v>69</v>
      </c>
      <c r="D157" s="8">
        <v>1</v>
      </c>
      <c r="E157" s="8"/>
      <c r="F157" s="6" t="s">
        <v>400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11">
        <v>86.1</v>
      </c>
      <c r="U157" s="11">
        <v>6.7</v>
      </c>
      <c r="V157" s="11">
        <v>61</v>
      </c>
      <c r="W157" s="11">
        <v>220</v>
      </c>
      <c r="X157" s="11" t="s">
        <v>81</v>
      </c>
      <c r="Y157" s="11"/>
      <c r="Z157" s="11"/>
      <c r="AA157" s="11"/>
      <c r="AB157" s="11">
        <v>162.5</v>
      </c>
      <c r="AC157" s="11">
        <v>15.9</v>
      </c>
      <c r="AD157" s="11"/>
      <c r="AE157" s="11"/>
      <c r="AF157" s="11"/>
      <c r="AG157" s="11"/>
      <c r="AH157" s="11"/>
      <c r="AI157" s="11">
        <v>67</v>
      </c>
      <c r="AJ157" s="11">
        <v>2</v>
      </c>
      <c r="AK157" s="11"/>
      <c r="AL157" s="11"/>
      <c r="AM157" s="11">
        <v>3</v>
      </c>
      <c r="AN157" s="11">
        <v>2</v>
      </c>
      <c r="AO157" s="11">
        <v>2</v>
      </c>
      <c r="AP157" s="11" t="s">
        <v>71</v>
      </c>
      <c r="AQ157" s="11" t="s">
        <v>72</v>
      </c>
      <c r="AR157" s="8" t="s">
        <v>76</v>
      </c>
      <c r="AS157" s="8"/>
      <c r="AT157" s="8"/>
      <c r="AU157" s="8"/>
      <c r="AV157" s="8">
        <v>1.05</v>
      </c>
      <c r="AW157" s="8">
        <v>1.1900000000000001E-3</v>
      </c>
      <c r="AX157" s="8">
        <v>0.46400000000000002</v>
      </c>
      <c r="AY157" s="8">
        <v>7.9000000000000001E-4</v>
      </c>
      <c r="AZ157" s="8">
        <v>170.4</v>
      </c>
      <c r="BA157" s="8">
        <v>0.24099999999999999</v>
      </c>
      <c r="BB157" s="8"/>
      <c r="BC157" s="8">
        <v>13.37750089</v>
      </c>
      <c r="BD157" s="8">
        <v>5844.9605970000002</v>
      </c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</row>
    <row r="158" spans="1:67" x14ac:dyDescent="0.55000000000000004">
      <c r="A158" s="6" t="s">
        <v>402</v>
      </c>
      <c r="B158" s="8" t="s">
        <v>403</v>
      </c>
      <c r="C158" s="8" t="s">
        <v>69</v>
      </c>
      <c r="D158" s="8">
        <v>1</v>
      </c>
      <c r="E158" s="8"/>
      <c r="F158" s="6" t="s">
        <v>402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11">
        <v>67.09</v>
      </c>
      <c r="U158" s="11"/>
      <c r="V158" s="11">
        <v>1</v>
      </c>
      <c r="W158" s="11">
        <v>3.1</v>
      </c>
      <c r="X158" s="11" t="s">
        <v>81</v>
      </c>
      <c r="Y158" s="11"/>
      <c r="Z158" s="11"/>
      <c r="AA158" s="11"/>
      <c r="AB158" s="11">
        <v>90.3</v>
      </c>
      <c r="AC158" s="11">
        <v>-36.200000000000003</v>
      </c>
      <c r="AD158" s="11"/>
      <c r="AE158" s="11"/>
      <c r="AF158" s="11"/>
      <c r="AG158" s="11"/>
      <c r="AH158" s="11"/>
      <c r="AI158" s="11">
        <v>21</v>
      </c>
      <c r="AJ158" s="11">
        <v>1.7</v>
      </c>
      <c r="AK158" s="11"/>
      <c r="AL158" s="11"/>
      <c r="AM158" s="11">
        <v>4</v>
      </c>
      <c r="AN158" s="11">
        <v>3</v>
      </c>
      <c r="AO158" s="11">
        <v>2</v>
      </c>
      <c r="AP158" s="11" t="s">
        <v>71</v>
      </c>
      <c r="AQ158" s="11" t="s">
        <v>72</v>
      </c>
      <c r="AR158" s="8" t="s">
        <v>92</v>
      </c>
      <c r="AS158" s="8"/>
      <c r="AT158" s="8"/>
      <c r="AU158" s="8"/>
      <c r="AV158" s="8">
        <v>0.81599999999999995</v>
      </c>
      <c r="AW158" s="8">
        <v>1.145E-3</v>
      </c>
      <c r="AX158" s="8">
        <v>0.46500000000000002</v>
      </c>
      <c r="AY158" s="8">
        <v>7.5000000000000002E-4</v>
      </c>
      <c r="AZ158" s="8">
        <v>121.3</v>
      </c>
      <c r="BA158" s="8">
        <v>0.17272699999999999</v>
      </c>
      <c r="BB158" s="8">
        <v>2.52E-4</v>
      </c>
      <c r="BC158" s="8">
        <v>9.8336000000000006</v>
      </c>
      <c r="BD158" s="8">
        <v>3310.79</v>
      </c>
      <c r="BE158" s="8">
        <v>26.79</v>
      </c>
      <c r="BF158" s="8"/>
      <c r="BG158" s="8"/>
      <c r="BH158" s="8"/>
      <c r="BI158" s="8"/>
      <c r="BJ158" s="8"/>
      <c r="BK158" s="8"/>
      <c r="BL158" s="8"/>
      <c r="BM158" s="8"/>
      <c r="BN158" s="8"/>
      <c r="BO158" s="8"/>
    </row>
    <row r="159" spans="1:67" x14ac:dyDescent="0.55000000000000004">
      <c r="A159" s="6" t="s">
        <v>404</v>
      </c>
      <c r="B159" s="7" t="s">
        <v>405</v>
      </c>
      <c r="C159" s="8" t="s">
        <v>69</v>
      </c>
      <c r="D159" s="8">
        <v>1</v>
      </c>
      <c r="E159" s="8"/>
      <c r="F159" s="6" t="s">
        <v>404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>
        <v>16.04</v>
      </c>
      <c r="U159" s="11">
        <v>2900</v>
      </c>
      <c r="V159" s="11">
        <v>2900</v>
      </c>
      <c r="W159" s="11">
        <v>17000</v>
      </c>
      <c r="X159" s="8" t="s">
        <v>87</v>
      </c>
      <c r="Y159" s="9"/>
      <c r="Z159" s="9"/>
      <c r="AA159" s="8"/>
      <c r="AB159" s="8">
        <v>-161.5</v>
      </c>
      <c r="AC159" s="8">
        <v>-182.5</v>
      </c>
      <c r="AD159" s="8"/>
      <c r="AE159" s="8"/>
      <c r="AF159" s="8"/>
      <c r="AG159" s="8"/>
      <c r="AH159" s="8"/>
      <c r="AI159" s="8">
        <v>-187.2</v>
      </c>
      <c r="AJ159" s="8">
        <v>5</v>
      </c>
      <c r="AK159" s="8">
        <v>4.7</v>
      </c>
      <c r="AL159" s="8">
        <v>210</v>
      </c>
      <c r="AM159" s="8">
        <v>1</v>
      </c>
      <c r="AN159" s="8">
        <v>4</v>
      </c>
      <c r="AO159" s="8">
        <v>0</v>
      </c>
      <c r="AP159" s="8" t="s">
        <v>71</v>
      </c>
      <c r="AQ159" s="8" t="s">
        <v>110</v>
      </c>
      <c r="AR159" s="8"/>
      <c r="AS159" s="8"/>
      <c r="AT159" s="8"/>
      <c r="AU159" s="8"/>
      <c r="AV159" s="8">
        <v>0.124</v>
      </c>
      <c r="AW159" s="8">
        <v>1.7600000000000001E-3</v>
      </c>
      <c r="AX159" s="8">
        <v>1.4339999999999999</v>
      </c>
      <c r="AY159" s="10">
        <v>3.7499999999999999E-3</v>
      </c>
      <c r="AZ159" s="8">
        <v>44.8</v>
      </c>
      <c r="BA159" s="8">
        <v>0.41699999999999998</v>
      </c>
      <c r="BB159" s="8"/>
      <c r="BC159" s="8">
        <v>9.2859999999999996</v>
      </c>
      <c r="BD159" s="8">
        <v>1037.0999999999999</v>
      </c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</row>
    <row r="160" spans="1:67" x14ac:dyDescent="0.55000000000000004">
      <c r="A160" s="6" t="s">
        <v>406</v>
      </c>
      <c r="B160" s="7" t="s">
        <v>407</v>
      </c>
      <c r="C160" s="8" t="s">
        <v>69</v>
      </c>
      <c r="D160" s="8">
        <v>1</v>
      </c>
      <c r="E160" s="8"/>
      <c r="F160" s="6" t="s">
        <v>406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>
        <v>32.04</v>
      </c>
      <c r="U160" s="8">
        <v>200</v>
      </c>
      <c r="V160" s="8">
        <v>1000</v>
      </c>
      <c r="W160" s="8">
        <v>5000</v>
      </c>
      <c r="X160" s="8" t="s">
        <v>70</v>
      </c>
      <c r="Y160" s="9"/>
      <c r="Z160" s="9"/>
      <c r="AA160" s="8"/>
      <c r="AB160" s="8">
        <v>65</v>
      </c>
      <c r="AC160" s="8">
        <v>-97</v>
      </c>
      <c r="AD160" s="8"/>
      <c r="AE160" s="8"/>
      <c r="AF160" s="8"/>
      <c r="AG160" s="8"/>
      <c r="AH160" s="8"/>
      <c r="AI160" s="8">
        <v>11</v>
      </c>
      <c r="AJ160" s="8">
        <v>6.7</v>
      </c>
      <c r="AK160" s="8">
        <v>36</v>
      </c>
      <c r="AL160" s="8">
        <v>385</v>
      </c>
      <c r="AM160" s="8">
        <v>1</v>
      </c>
      <c r="AN160" s="8">
        <v>3</v>
      </c>
      <c r="AO160" s="8">
        <v>0</v>
      </c>
      <c r="AP160" s="8" t="s">
        <v>71</v>
      </c>
      <c r="AQ160" s="8" t="s">
        <v>72</v>
      </c>
      <c r="AR160" s="8"/>
      <c r="AS160" s="8"/>
      <c r="AT160" s="8"/>
      <c r="AU160" s="8" t="s">
        <v>73</v>
      </c>
      <c r="AV160" s="8">
        <v>0.79500000000000004</v>
      </c>
      <c r="AW160" s="8">
        <v>8.7699999999999996E-4</v>
      </c>
      <c r="AX160" s="8">
        <v>0.61299999999999999</v>
      </c>
      <c r="AY160" s="10">
        <v>1.8220000000000001E-3</v>
      </c>
      <c r="AZ160" s="8">
        <v>285.2</v>
      </c>
      <c r="BA160" s="8">
        <v>0.28129999999999999</v>
      </c>
      <c r="BB160" s="8">
        <v>1.193E-3</v>
      </c>
      <c r="BC160" s="8">
        <v>12.0992</v>
      </c>
      <c r="BD160" s="8">
        <v>3737.63</v>
      </c>
      <c r="BE160" s="8">
        <v>28.89</v>
      </c>
      <c r="BF160" s="8"/>
      <c r="BG160" s="8"/>
      <c r="BH160" s="8"/>
      <c r="BI160" s="8"/>
      <c r="BJ160" s="8"/>
      <c r="BK160" s="8"/>
      <c r="BL160" s="8"/>
      <c r="BM160" s="8"/>
      <c r="BN160" s="8"/>
      <c r="BO160" s="8"/>
    </row>
    <row r="161" spans="1:67" x14ac:dyDescent="0.55000000000000004">
      <c r="A161" s="6" t="s">
        <v>408</v>
      </c>
      <c r="B161" s="8" t="s">
        <v>409</v>
      </c>
      <c r="C161" s="8" t="s">
        <v>69</v>
      </c>
      <c r="D161" s="8">
        <v>1</v>
      </c>
      <c r="E161" s="8"/>
      <c r="F161" s="6" t="s">
        <v>408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11">
        <v>86.09</v>
      </c>
      <c r="U161" s="11">
        <v>6</v>
      </c>
      <c r="V161" s="11">
        <v>170</v>
      </c>
      <c r="W161" s="11">
        <v>1000</v>
      </c>
      <c r="X161" s="11" t="s">
        <v>87</v>
      </c>
      <c r="Y161" s="11"/>
      <c r="Z161" s="11"/>
      <c r="AA161" s="11"/>
      <c r="AB161" s="11">
        <v>80.7</v>
      </c>
      <c r="AC161" s="11">
        <v>-75</v>
      </c>
      <c r="AD161" s="11"/>
      <c r="AE161" s="11"/>
      <c r="AF161" s="11"/>
      <c r="AG161" s="11"/>
      <c r="AH161" s="11"/>
      <c r="AI161" s="11">
        <v>-3</v>
      </c>
      <c r="AJ161" s="11">
        <v>2.1</v>
      </c>
      <c r="AK161" s="11"/>
      <c r="AL161" s="11"/>
      <c r="AM161" s="11">
        <v>3</v>
      </c>
      <c r="AN161" s="11">
        <v>3</v>
      </c>
      <c r="AO161" s="11">
        <v>2</v>
      </c>
      <c r="AP161" s="11" t="s">
        <v>71</v>
      </c>
      <c r="AQ161" s="11" t="s">
        <v>72</v>
      </c>
      <c r="AR161" s="8" t="s">
        <v>84</v>
      </c>
      <c r="AS161" s="8"/>
      <c r="AT161" s="8"/>
      <c r="AU161" s="8" t="s">
        <v>73</v>
      </c>
      <c r="AV161" s="8">
        <v>0.97668229411764695</v>
      </c>
      <c r="AW161" s="8">
        <v>1.4640705882352899E-3</v>
      </c>
      <c r="AX161" s="8">
        <v>0.37061064705882352</v>
      </c>
      <c r="AY161" s="8">
        <v>7.216647058823529E-4</v>
      </c>
      <c r="AZ161" s="8">
        <v>97.920070588235291</v>
      </c>
      <c r="BA161" s="8">
        <v>0.18156294117647054</v>
      </c>
      <c r="BB161" s="8">
        <v>0</v>
      </c>
      <c r="BC161" s="8">
        <v>11.301305488051336</v>
      </c>
      <c r="BD161" s="8">
        <v>4043.2134562167771</v>
      </c>
      <c r="BE161" s="8">
        <v>0</v>
      </c>
      <c r="BF161" s="8"/>
      <c r="BG161" s="8"/>
      <c r="BH161" s="8"/>
      <c r="BI161" s="8"/>
      <c r="BJ161" s="8"/>
      <c r="BK161" s="8"/>
      <c r="BL161" s="8"/>
      <c r="BM161" s="8"/>
      <c r="BN161" s="8"/>
      <c r="BO161" s="8"/>
    </row>
    <row r="162" spans="1:67" x14ac:dyDescent="0.55000000000000004">
      <c r="A162" s="12" t="s">
        <v>410</v>
      </c>
      <c r="B162" s="8" t="s">
        <v>411</v>
      </c>
      <c r="C162" s="8" t="s">
        <v>69</v>
      </c>
      <c r="D162" s="8">
        <v>1</v>
      </c>
      <c r="E162" s="8"/>
      <c r="F162" s="12" t="s">
        <v>410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>
        <v>31.08</v>
      </c>
      <c r="U162" s="8">
        <v>10</v>
      </c>
      <c r="V162" s="8">
        <v>100</v>
      </c>
      <c r="W162" s="8">
        <v>500</v>
      </c>
      <c r="X162" s="8" t="s">
        <v>70</v>
      </c>
      <c r="Y162" s="9"/>
      <c r="Z162" s="9"/>
      <c r="AA162" s="8"/>
      <c r="AB162" s="8">
        <v>-6.3</v>
      </c>
      <c r="AC162" s="8">
        <v>-93.5</v>
      </c>
      <c r="AD162" s="8"/>
      <c r="AE162" s="8"/>
      <c r="AF162" s="8"/>
      <c r="AG162" s="8"/>
      <c r="AH162" s="8"/>
      <c r="AI162" s="8">
        <v>-62</v>
      </c>
      <c r="AJ162" s="8">
        <v>4.9000000000000004</v>
      </c>
      <c r="AK162" s="8"/>
      <c r="AL162" s="8"/>
      <c r="AM162" s="8">
        <v>3</v>
      </c>
      <c r="AN162" s="8">
        <v>4</v>
      </c>
      <c r="AO162" s="8">
        <v>0</v>
      </c>
      <c r="AP162" s="8"/>
      <c r="AQ162" s="8"/>
      <c r="AR162" s="8" t="s">
        <v>84</v>
      </c>
      <c r="AS162" s="8"/>
      <c r="AT162" s="8"/>
      <c r="AU162" s="8"/>
      <c r="AV162" s="8">
        <v>0.67900000000000005</v>
      </c>
      <c r="AW162" s="8">
        <v>1.206E-3</v>
      </c>
      <c r="AX162" s="8">
        <v>0.83299999999999996</v>
      </c>
      <c r="AY162" s="10">
        <v>-1.2400000000000001E-4</v>
      </c>
      <c r="AZ162" s="8">
        <v>195.4</v>
      </c>
      <c r="BA162" s="8">
        <v>0.51038099999999997</v>
      </c>
      <c r="BB162" s="8">
        <v>3.4600000000000001E-4</v>
      </c>
      <c r="BC162" s="8">
        <v>10.1656</v>
      </c>
      <c r="BD162" s="8">
        <v>2309.35</v>
      </c>
      <c r="BE162" s="8">
        <v>39.68</v>
      </c>
      <c r="BF162" s="8"/>
      <c r="BG162" s="8"/>
      <c r="BH162" s="8"/>
      <c r="BI162" s="8"/>
      <c r="BJ162" s="8"/>
      <c r="BK162" s="8"/>
      <c r="BL162" s="8"/>
      <c r="BM162" s="8"/>
      <c r="BN162" s="8"/>
      <c r="BO162" s="8"/>
    </row>
    <row r="163" spans="1:67" x14ac:dyDescent="0.55000000000000004">
      <c r="A163" s="6" t="s">
        <v>412</v>
      </c>
      <c r="B163" s="7" t="s">
        <v>413</v>
      </c>
      <c r="C163" s="8" t="s">
        <v>69</v>
      </c>
      <c r="D163" s="8">
        <v>1</v>
      </c>
      <c r="E163" s="8"/>
      <c r="F163" s="6" t="s">
        <v>412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>
        <v>50.49</v>
      </c>
      <c r="U163" s="8">
        <v>150</v>
      </c>
      <c r="V163" s="8">
        <v>1000</v>
      </c>
      <c r="W163" s="8">
        <v>3000</v>
      </c>
      <c r="X163" s="8" t="s">
        <v>70</v>
      </c>
      <c r="Y163" s="9"/>
      <c r="Z163" s="9"/>
      <c r="AA163" s="8"/>
      <c r="AB163" s="8">
        <v>-24.2</v>
      </c>
      <c r="AC163" s="8">
        <v>-97.7</v>
      </c>
      <c r="AD163" s="8"/>
      <c r="AE163" s="8"/>
      <c r="AF163" s="8"/>
      <c r="AG163" s="8"/>
      <c r="AH163" s="8"/>
      <c r="AI163" s="8">
        <v>-45</v>
      </c>
      <c r="AJ163" s="8">
        <v>7</v>
      </c>
      <c r="AK163" s="8"/>
      <c r="AL163" s="8"/>
      <c r="AM163" s="8">
        <v>1</v>
      </c>
      <c r="AN163" s="8">
        <v>4</v>
      </c>
      <c r="AO163" s="8">
        <v>0</v>
      </c>
      <c r="AP163" s="8" t="s">
        <v>71</v>
      </c>
      <c r="AQ163" s="8" t="s">
        <v>72</v>
      </c>
      <c r="AR163" s="8"/>
      <c r="AS163" s="8"/>
      <c r="AT163" s="8"/>
      <c r="AU163" s="8"/>
      <c r="AV163" s="8">
        <v>0.96699999999999997</v>
      </c>
      <c r="AW163" s="8">
        <v>3.3E-3</v>
      </c>
      <c r="AX163" s="8">
        <v>0.39600000000000002</v>
      </c>
      <c r="AY163" s="10">
        <v>1.7899999999999999E-3</v>
      </c>
      <c r="AZ163" s="8">
        <v>96.6</v>
      </c>
      <c r="BA163" s="8">
        <v>0.52</v>
      </c>
      <c r="BB163" s="8"/>
      <c r="BC163" s="8">
        <v>10.375999999999999</v>
      </c>
      <c r="BD163" s="8">
        <v>2575.6</v>
      </c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</row>
    <row r="164" spans="1:67" x14ac:dyDescent="0.55000000000000004">
      <c r="A164" s="12" t="s">
        <v>414</v>
      </c>
      <c r="B164" s="8" t="s">
        <v>415</v>
      </c>
      <c r="C164" s="8" t="s">
        <v>69</v>
      </c>
      <c r="D164" s="8">
        <v>1</v>
      </c>
      <c r="E164" s="8"/>
      <c r="F164" s="12" t="s">
        <v>414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>
        <v>97.5</v>
      </c>
      <c r="U164" s="8"/>
      <c r="V164" s="8">
        <v>2</v>
      </c>
      <c r="W164" s="8">
        <v>5</v>
      </c>
      <c r="X164" s="8" t="s">
        <v>70</v>
      </c>
      <c r="Y164" s="9"/>
      <c r="Z164" s="9"/>
      <c r="AA164" s="8"/>
      <c r="AB164" s="8">
        <v>71.2</v>
      </c>
      <c r="AC164" s="8"/>
      <c r="AD164" s="8"/>
      <c r="AE164" s="8"/>
      <c r="AF164" s="8"/>
      <c r="AG164" s="8"/>
      <c r="AH164" s="8"/>
      <c r="AI164" s="8">
        <v>12</v>
      </c>
      <c r="AJ164" s="8"/>
      <c r="AK164" s="8"/>
      <c r="AL164" s="8"/>
      <c r="AM164" s="8">
        <v>3</v>
      </c>
      <c r="AN164" s="8">
        <v>3</v>
      </c>
      <c r="AO164" s="8">
        <v>0</v>
      </c>
      <c r="AP164" s="8"/>
      <c r="AQ164" s="8"/>
      <c r="AR164" s="8" t="s">
        <v>84</v>
      </c>
      <c r="AS164" s="8"/>
      <c r="AT164" s="8"/>
      <c r="AU164" s="8"/>
      <c r="AV164" s="8">
        <v>1.244</v>
      </c>
      <c r="AW164" s="8">
        <v>1.714E-3</v>
      </c>
      <c r="AX164" s="8">
        <v>0.318</v>
      </c>
      <c r="AY164" s="10">
        <v>5.2859999999999995E-4</v>
      </c>
      <c r="AZ164" s="8">
        <v>90.3</v>
      </c>
      <c r="BA164" s="8">
        <v>0.13326499999999999</v>
      </c>
      <c r="BB164" s="8">
        <v>2.4899999999999998E-4</v>
      </c>
      <c r="BC164" s="8">
        <v>9.9372000000000007</v>
      </c>
      <c r="BD164" s="8">
        <v>2966.51</v>
      </c>
      <c r="BE164" s="8">
        <v>54.94</v>
      </c>
      <c r="BF164" s="8"/>
      <c r="BG164" s="8"/>
      <c r="BH164" s="8"/>
      <c r="BI164" s="8"/>
      <c r="BJ164" s="8"/>
      <c r="BK164" s="8"/>
      <c r="BL164" s="8"/>
      <c r="BM164" s="8"/>
      <c r="BN164" s="8"/>
      <c r="BO164" s="8"/>
    </row>
    <row r="165" spans="1:67" x14ac:dyDescent="0.55000000000000004">
      <c r="A165" s="6" t="s">
        <v>416</v>
      </c>
      <c r="B165" s="8" t="s">
        <v>417</v>
      </c>
      <c r="C165" s="8" t="s">
        <v>69</v>
      </c>
      <c r="D165" s="8">
        <v>1</v>
      </c>
      <c r="E165" s="8"/>
      <c r="F165" s="6" t="s">
        <v>416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11">
        <v>115.033</v>
      </c>
      <c r="U165" s="11">
        <v>0.9</v>
      </c>
      <c r="V165" s="11">
        <v>11</v>
      </c>
      <c r="W165" s="11">
        <v>50</v>
      </c>
      <c r="X165" s="11" t="s">
        <v>81</v>
      </c>
      <c r="Y165" s="11"/>
      <c r="Z165" s="11"/>
      <c r="AA165" s="11"/>
      <c r="AB165" s="11">
        <v>41.3</v>
      </c>
      <c r="AC165" s="11">
        <v>-92.5</v>
      </c>
      <c r="AD165" s="11"/>
      <c r="AE165" s="11"/>
      <c r="AF165" s="11"/>
      <c r="AG165" s="11"/>
      <c r="AH165" s="11"/>
      <c r="AI165" s="11">
        <v>-32</v>
      </c>
      <c r="AJ165" s="11">
        <v>3.4</v>
      </c>
      <c r="AK165" s="11"/>
      <c r="AL165" s="11">
        <v>244</v>
      </c>
      <c r="AM165" s="11">
        <v>3</v>
      </c>
      <c r="AN165" s="11">
        <v>3</v>
      </c>
      <c r="AO165" s="11">
        <v>0</v>
      </c>
      <c r="AP165" s="11"/>
      <c r="AQ165" s="11"/>
      <c r="AR165" s="8" t="s">
        <v>76</v>
      </c>
      <c r="AS165" s="8"/>
      <c r="AT165" s="8"/>
      <c r="AU165" s="8"/>
      <c r="AV165" s="8">
        <v>1.1456999999999999</v>
      </c>
      <c r="AW165" s="8">
        <v>1.7570000000000001E-3</v>
      </c>
      <c r="AX165" s="8">
        <v>0.29081400000000002</v>
      </c>
      <c r="AY165" s="8">
        <v>8.61E-4</v>
      </c>
      <c r="AZ165" s="8">
        <v>59.81</v>
      </c>
      <c r="BA165" s="8">
        <v>8.0199999999999994E-2</v>
      </c>
      <c r="BB165" s="8">
        <v>5.1999999999999995E-4</v>
      </c>
      <c r="BC165" s="8">
        <v>9.4484530000000007</v>
      </c>
      <c r="BD165" s="8">
        <v>2642.4380000000001</v>
      </c>
      <c r="BE165" s="8">
        <v>34.99</v>
      </c>
      <c r="BF165" s="8"/>
      <c r="BG165" s="8"/>
      <c r="BH165" s="8"/>
      <c r="BI165" s="8"/>
      <c r="BJ165" s="8"/>
      <c r="BK165" s="8"/>
      <c r="BL165" s="8"/>
      <c r="BM165" s="8"/>
      <c r="BN165" s="8"/>
      <c r="BO165" s="8"/>
    </row>
    <row r="166" spans="1:67" x14ac:dyDescent="0.55000000000000004">
      <c r="A166" s="6" t="s">
        <v>418</v>
      </c>
      <c r="B166" s="8" t="s">
        <v>419</v>
      </c>
      <c r="C166" s="8" t="s">
        <v>69</v>
      </c>
      <c r="D166" s="8">
        <v>1</v>
      </c>
      <c r="E166" s="8"/>
      <c r="F166" s="6" t="s">
        <v>418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>
        <v>72.11</v>
      </c>
      <c r="U166" s="11">
        <v>100</v>
      </c>
      <c r="V166" s="11">
        <v>2700</v>
      </c>
      <c r="W166" s="8">
        <v>4000</v>
      </c>
      <c r="X166" s="8" t="s">
        <v>81</v>
      </c>
      <c r="Y166" s="9"/>
      <c r="Z166" s="9"/>
      <c r="AA166" s="8"/>
      <c r="AB166" s="8">
        <v>79.599999999999994</v>
      </c>
      <c r="AC166" s="8">
        <v>-87.1</v>
      </c>
      <c r="AD166" s="8"/>
      <c r="AE166" s="8"/>
      <c r="AF166" s="8"/>
      <c r="AG166" s="8"/>
      <c r="AH166" s="8"/>
      <c r="AI166" s="8">
        <v>-9</v>
      </c>
      <c r="AJ166" s="8">
        <v>1.4</v>
      </c>
      <c r="AK166" s="8"/>
      <c r="AL166" s="8"/>
      <c r="AM166" s="8">
        <v>2</v>
      </c>
      <c r="AN166" s="8">
        <v>3</v>
      </c>
      <c r="AO166" s="8">
        <v>0</v>
      </c>
      <c r="AP166" s="8"/>
      <c r="AQ166" s="8"/>
      <c r="AR166" s="8"/>
      <c r="AS166" s="8"/>
      <c r="AT166" s="8"/>
      <c r="AU166" s="8" t="s">
        <v>73</v>
      </c>
      <c r="AV166" s="8">
        <v>0.82</v>
      </c>
      <c r="AW166" s="8">
        <v>1.129E-3</v>
      </c>
      <c r="AX166" s="8">
        <v>0.45700000000000002</v>
      </c>
      <c r="AY166" s="10">
        <v>1.1257000000000001E-3</v>
      </c>
      <c r="AZ166" s="8">
        <v>118.6</v>
      </c>
      <c r="BA166" s="8">
        <v>0.14818200000000001</v>
      </c>
      <c r="BB166" s="8">
        <v>4.0900000000000002E-4</v>
      </c>
      <c r="BC166" s="8">
        <v>9.9793000000000003</v>
      </c>
      <c r="BD166" s="8">
        <v>3131.26</v>
      </c>
      <c r="BE166" s="8">
        <v>39.22</v>
      </c>
      <c r="BF166" s="8"/>
      <c r="BG166" s="8"/>
      <c r="BH166" s="8"/>
      <c r="BI166" s="8"/>
      <c r="BJ166" s="8"/>
      <c r="BK166" s="8"/>
      <c r="BL166" s="8"/>
      <c r="BM166" s="8"/>
      <c r="BN166" s="8"/>
      <c r="BO166" s="8"/>
    </row>
    <row r="167" spans="1:67" x14ac:dyDescent="0.55000000000000004">
      <c r="A167" s="12" t="s">
        <v>420</v>
      </c>
      <c r="B167" s="8" t="s">
        <v>421</v>
      </c>
      <c r="C167" s="8" t="s">
        <v>69</v>
      </c>
      <c r="D167" s="8">
        <v>1</v>
      </c>
      <c r="E167" s="8"/>
      <c r="F167" s="12" t="s">
        <v>420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>
        <v>141.94</v>
      </c>
      <c r="U167" s="8">
        <v>25</v>
      </c>
      <c r="V167" s="8">
        <v>50</v>
      </c>
      <c r="W167" s="8">
        <v>125</v>
      </c>
      <c r="X167" s="8" t="s">
        <v>70</v>
      </c>
      <c r="Y167" s="9"/>
      <c r="Z167" s="9"/>
      <c r="AA167" s="8"/>
      <c r="AB167" s="8">
        <v>42.4</v>
      </c>
      <c r="AC167" s="8">
        <v>-66.2</v>
      </c>
      <c r="AD167" s="8"/>
      <c r="AE167" s="8"/>
      <c r="AF167" s="8"/>
      <c r="AG167" s="8"/>
      <c r="AH167" s="8"/>
      <c r="AI167" s="8"/>
      <c r="AJ167" s="8"/>
      <c r="AK167" s="8"/>
      <c r="AL167" s="8"/>
      <c r="AM167" s="8">
        <v>3</v>
      </c>
      <c r="AN167" s="8">
        <v>0</v>
      </c>
      <c r="AO167" s="8">
        <v>1</v>
      </c>
      <c r="AP167" s="8"/>
      <c r="AQ167" s="8"/>
      <c r="AR167" s="8" t="s">
        <v>84</v>
      </c>
      <c r="AS167" s="8"/>
      <c r="AT167" s="8"/>
      <c r="AU167" s="8"/>
      <c r="AV167" s="8">
        <v>2.3199999999999998</v>
      </c>
      <c r="AW167" s="8">
        <v>3.0479999999999999E-3</v>
      </c>
      <c r="AX167" s="8">
        <v>0.14000000000000001</v>
      </c>
      <c r="AY167" s="10">
        <v>9.5199999999999997E-5</v>
      </c>
      <c r="AZ167" s="8">
        <v>49.7</v>
      </c>
      <c r="BA167" s="8">
        <v>7.4081999999999995E-2</v>
      </c>
      <c r="BB167" s="8">
        <v>1.13E-4</v>
      </c>
      <c r="BC167" s="8">
        <v>9.4619</v>
      </c>
      <c r="BD167" s="8">
        <v>2650.56</v>
      </c>
      <c r="BE167" s="8">
        <v>35.42</v>
      </c>
      <c r="BF167" s="8"/>
      <c r="BG167" s="8"/>
      <c r="BH167" s="8"/>
      <c r="BI167" s="8"/>
      <c r="BJ167" s="8"/>
      <c r="BK167" s="8"/>
      <c r="BL167" s="8"/>
      <c r="BM167" s="8"/>
      <c r="BN167" s="8"/>
      <c r="BO167" s="8"/>
    </row>
    <row r="168" spans="1:67" x14ac:dyDescent="0.55000000000000004">
      <c r="A168" s="6" t="s">
        <v>422</v>
      </c>
      <c r="B168" s="8" t="s">
        <v>423</v>
      </c>
      <c r="C168" s="8" t="s">
        <v>69</v>
      </c>
      <c r="D168" s="8">
        <v>1</v>
      </c>
      <c r="E168" s="8"/>
      <c r="F168" s="6" t="s">
        <v>422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>
        <v>100.16</v>
      </c>
      <c r="U168" s="11">
        <v>75</v>
      </c>
      <c r="V168" s="11">
        <v>490</v>
      </c>
      <c r="W168" s="11">
        <v>3000</v>
      </c>
      <c r="X168" s="8" t="s">
        <v>87</v>
      </c>
      <c r="Y168" s="9"/>
      <c r="Z168" s="9"/>
      <c r="AA168" s="8"/>
      <c r="AB168" s="8">
        <v>116</v>
      </c>
      <c r="AC168" s="8">
        <v>-84.7</v>
      </c>
      <c r="AD168" s="8"/>
      <c r="AE168" s="8"/>
      <c r="AF168" s="8"/>
      <c r="AG168" s="8"/>
      <c r="AH168" s="8"/>
      <c r="AI168" s="8">
        <v>13.9</v>
      </c>
      <c r="AJ168" s="8">
        <v>1.5</v>
      </c>
      <c r="AK168" s="8"/>
      <c r="AL168" s="8"/>
      <c r="AM168" s="8">
        <v>2</v>
      </c>
      <c r="AN168" s="8">
        <v>3</v>
      </c>
      <c r="AO168" s="8">
        <v>0</v>
      </c>
      <c r="AP168" s="8"/>
      <c r="AQ168" s="8"/>
      <c r="AR168" s="8"/>
      <c r="AS168" s="8"/>
      <c r="AT168" s="8"/>
      <c r="AU168" s="8" t="s">
        <v>73</v>
      </c>
      <c r="AV168" s="8">
        <v>0.80800000000000005</v>
      </c>
      <c r="AW168" s="8">
        <v>8.1800000000000004E-4</v>
      </c>
      <c r="AX168" s="8">
        <v>0.46</v>
      </c>
      <c r="AY168" s="10">
        <v>1.0036000000000001E-3</v>
      </c>
      <c r="AZ168" s="8">
        <v>100.8</v>
      </c>
      <c r="BA168" s="8">
        <v>0.137879</v>
      </c>
      <c r="BB168" s="8">
        <v>2.2000000000000001E-4</v>
      </c>
      <c r="BC168" s="8">
        <v>9.9385999999999992</v>
      </c>
      <c r="BD168" s="8">
        <v>3411.64</v>
      </c>
      <c r="BE168" s="8">
        <v>46.83</v>
      </c>
      <c r="BF168" s="8"/>
      <c r="BG168" s="8"/>
      <c r="BH168" s="8"/>
      <c r="BI168" s="8"/>
      <c r="BJ168" s="8"/>
      <c r="BK168" s="8"/>
      <c r="BL168" s="8"/>
      <c r="BM168" s="8"/>
      <c r="BN168" s="8"/>
      <c r="BO168" s="8"/>
    </row>
    <row r="169" spans="1:67" x14ac:dyDescent="0.55000000000000004">
      <c r="A169" s="6" t="s">
        <v>424</v>
      </c>
      <c r="B169" s="7" t="s">
        <v>425</v>
      </c>
      <c r="C169" s="8" t="s">
        <v>69</v>
      </c>
      <c r="D169" s="8">
        <v>1</v>
      </c>
      <c r="E169" s="8"/>
      <c r="F169" s="6" t="s">
        <v>424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>
        <v>57.05</v>
      </c>
      <c r="U169" s="8">
        <v>2.5000000000000001E-2</v>
      </c>
      <c r="V169" s="8">
        <v>0.25</v>
      </c>
      <c r="W169" s="8">
        <v>1.5</v>
      </c>
      <c r="X169" s="8" t="s">
        <v>70</v>
      </c>
      <c r="Y169" s="9">
        <v>4.5</v>
      </c>
      <c r="Z169" s="9">
        <v>39.9</v>
      </c>
      <c r="AA169" s="8">
        <v>0.65300000000000002</v>
      </c>
      <c r="AB169" s="8">
        <v>38</v>
      </c>
      <c r="AC169" s="8"/>
      <c r="AD169" s="8"/>
      <c r="AE169" s="8"/>
      <c r="AF169" s="8"/>
      <c r="AG169" s="8"/>
      <c r="AH169" s="8"/>
      <c r="AI169" s="8">
        <v>-7</v>
      </c>
      <c r="AJ169" s="8">
        <v>5.3</v>
      </c>
      <c r="AK169" s="8"/>
      <c r="AL169" s="8"/>
      <c r="AM169" s="8">
        <v>4</v>
      </c>
      <c r="AN169" s="8">
        <v>3</v>
      </c>
      <c r="AO169" s="8">
        <v>2</v>
      </c>
      <c r="AP169" s="8" t="s">
        <v>71</v>
      </c>
      <c r="AQ169" s="8" t="s">
        <v>72</v>
      </c>
      <c r="AR169" s="8"/>
      <c r="AS169" s="8"/>
      <c r="AT169" s="8"/>
      <c r="AU169" s="8"/>
      <c r="AV169" s="8">
        <v>0.97899999999999998</v>
      </c>
      <c r="AW169" s="8">
        <v>1.2099999999999999E-3</v>
      </c>
      <c r="AX169" s="8">
        <v>0.38800000000000001</v>
      </c>
      <c r="AY169" s="10">
        <v>6.3000000000000003E-4</v>
      </c>
      <c r="AZ169" s="8">
        <v>121.8</v>
      </c>
      <c r="BA169" s="8">
        <v>0.19600000000000001</v>
      </c>
      <c r="BB169" s="8"/>
      <c r="BC169" s="8">
        <v>11.243</v>
      </c>
      <c r="BD169" s="8">
        <v>3501.1</v>
      </c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</row>
    <row r="170" spans="1:67" x14ac:dyDescent="0.55000000000000004">
      <c r="A170" s="6" t="s">
        <v>426</v>
      </c>
      <c r="B170" s="7" t="s">
        <v>427</v>
      </c>
      <c r="C170" s="8" t="s">
        <v>69</v>
      </c>
      <c r="D170" s="8">
        <v>1</v>
      </c>
      <c r="E170" s="8"/>
      <c r="F170" s="6" t="s">
        <v>426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>
        <v>48.1</v>
      </c>
      <c r="U170" s="8">
        <v>5.0000000000000001E-3</v>
      </c>
      <c r="V170" s="8">
        <v>25</v>
      </c>
      <c r="W170" s="8">
        <v>100</v>
      </c>
      <c r="X170" s="8" t="s">
        <v>70</v>
      </c>
      <c r="Y170" s="9"/>
      <c r="Z170" s="9"/>
      <c r="AA170" s="8"/>
      <c r="AB170" s="8">
        <v>5.9</v>
      </c>
      <c r="AC170" s="8">
        <v>-123</v>
      </c>
      <c r="AD170" s="8"/>
      <c r="AE170" s="8"/>
      <c r="AF170" s="8"/>
      <c r="AG170" s="8"/>
      <c r="AH170" s="8"/>
      <c r="AI170" s="8">
        <v>-18</v>
      </c>
      <c r="AJ170" s="8">
        <v>3.9</v>
      </c>
      <c r="AK170" s="8"/>
      <c r="AL170" s="8"/>
      <c r="AM170" s="8">
        <v>4</v>
      </c>
      <c r="AN170" s="8">
        <v>4</v>
      </c>
      <c r="AO170" s="8">
        <v>0</v>
      </c>
      <c r="AP170" s="8" t="s">
        <v>71</v>
      </c>
      <c r="AQ170" s="8" t="s">
        <v>72</v>
      </c>
      <c r="AR170" s="8"/>
      <c r="AS170" s="8" t="s">
        <v>93</v>
      </c>
      <c r="AT170" s="8"/>
      <c r="AU170" s="8"/>
      <c r="AV170" s="8">
        <v>0.88300000000000001</v>
      </c>
      <c r="AW170" s="8">
        <v>1.3669999999999999E-3</v>
      </c>
      <c r="AX170" s="8">
        <v>0.44700000000000001</v>
      </c>
      <c r="AY170" s="10">
        <v>5.71E-4</v>
      </c>
      <c r="AZ170" s="8">
        <v>122.7</v>
      </c>
      <c r="BA170" s="8">
        <v>0.2465</v>
      </c>
      <c r="BB170" s="8">
        <v>4.2900000000000002E-4</v>
      </c>
      <c r="BC170" s="8">
        <v>9.5298999999999996</v>
      </c>
      <c r="BD170" s="8">
        <v>2326.8200000000002</v>
      </c>
      <c r="BE170" s="8">
        <v>34.880000000000003</v>
      </c>
      <c r="BF170" s="8"/>
      <c r="BG170" s="8"/>
      <c r="BH170" s="8"/>
      <c r="BI170" s="8"/>
      <c r="BJ170" s="8"/>
      <c r="BK170" s="8"/>
      <c r="BL170" s="8"/>
      <c r="BM170" s="8"/>
      <c r="BN170" s="8"/>
      <c r="BO170" s="8"/>
    </row>
    <row r="171" spans="1:67" x14ac:dyDescent="0.55000000000000004">
      <c r="A171" s="6" t="s">
        <v>428</v>
      </c>
      <c r="B171" s="8" t="s">
        <v>429</v>
      </c>
      <c r="C171" s="8" t="s">
        <v>69</v>
      </c>
      <c r="D171" s="8">
        <v>1</v>
      </c>
      <c r="E171" s="8"/>
      <c r="F171" s="6" t="s">
        <v>428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11">
        <v>100.11</v>
      </c>
      <c r="U171" s="11">
        <v>17</v>
      </c>
      <c r="V171" s="11">
        <v>120</v>
      </c>
      <c r="W171" s="11">
        <v>570</v>
      </c>
      <c r="X171" s="11" t="s">
        <v>81</v>
      </c>
      <c r="Y171" s="11"/>
      <c r="Z171" s="11"/>
      <c r="AA171" s="11"/>
      <c r="AB171" s="11">
        <v>100.7</v>
      </c>
      <c r="AC171" s="11">
        <v>-48.2</v>
      </c>
      <c r="AD171" s="11"/>
      <c r="AE171" s="11"/>
      <c r="AF171" s="11"/>
      <c r="AG171" s="11"/>
      <c r="AH171" s="11"/>
      <c r="AI171" s="11">
        <v>8.8000000000000007</v>
      </c>
      <c r="AJ171" s="11">
        <v>1.7</v>
      </c>
      <c r="AK171" s="11">
        <v>8.1999999999999993</v>
      </c>
      <c r="AL171" s="11">
        <v>435</v>
      </c>
      <c r="AM171" s="11">
        <v>2</v>
      </c>
      <c r="AN171" s="11">
        <v>3</v>
      </c>
      <c r="AO171" s="11">
        <v>2</v>
      </c>
      <c r="AP171" s="11" t="s">
        <v>71</v>
      </c>
      <c r="AQ171" s="11" t="s">
        <v>72</v>
      </c>
      <c r="AR171" s="8"/>
      <c r="AS171" s="8"/>
      <c r="AT171" s="8"/>
      <c r="AU171" s="8"/>
      <c r="AV171" s="8">
        <v>0.96199999999999997</v>
      </c>
      <c r="AW171" s="8">
        <v>1.25E-3</v>
      </c>
      <c r="AX171" s="8">
        <v>0.38200000000000001</v>
      </c>
      <c r="AY171" s="8">
        <v>8.1820000000000005E-4</v>
      </c>
      <c r="AZ171" s="8">
        <v>92.7</v>
      </c>
      <c r="BA171" s="8">
        <v>0.13512399999999999</v>
      </c>
      <c r="BB171" s="8">
        <v>-6.0300000000000002E-4</v>
      </c>
      <c r="BC171" s="8">
        <v>9.7637999999999998</v>
      </c>
      <c r="BD171" s="8">
        <v>3110.78</v>
      </c>
      <c r="BE171" s="8">
        <v>55.79</v>
      </c>
      <c r="BF171" s="8"/>
      <c r="BG171" s="8"/>
      <c r="BH171" s="8"/>
      <c r="BI171" s="8"/>
      <c r="BJ171" s="8"/>
      <c r="BK171" s="8"/>
      <c r="BL171" s="8"/>
      <c r="BM171" s="8"/>
      <c r="BN171" s="8"/>
      <c r="BO171" s="8"/>
    </row>
    <row r="172" spans="1:67" x14ac:dyDescent="0.55000000000000004">
      <c r="A172" s="6" t="s">
        <v>430</v>
      </c>
      <c r="B172" s="8" t="s">
        <v>431</v>
      </c>
      <c r="C172" s="8" t="s">
        <v>69</v>
      </c>
      <c r="D172" s="8">
        <v>1</v>
      </c>
      <c r="E172" s="8"/>
      <c r="F172" s="6" t="s">
        <v>430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11">
        <v>118.18</v>
      </c>
      <c r="U172" s="11">
        <v>100</v>
      </c>
      <c r="V172" s="11">
        <v>830</v>
      </c>
      <c r="W172" s="11">
        <v>5000</v>
      </c>
      <c r="X172" s="11" t="s">
        <v>87</v>
      </c>
      <c r="Y172" s="11"/>
      <c r="Z172" s="11"/>
      <c r="AA172" s="11"/>
      <c r="AB172" s="11">
        <v>165.4</v>
      </c>
      <c r="AC172" s="11">
        <v>-22.4</v>
      </c>
      <c r="AD172" s="11"/>
      <c r="AE172" s="11"/>
      <c r="AF172" s="11"/>
      <c r="AG172" s="11"/>
      <c r="AH172" s="11"/>
      <c r="AI172" s="11">
        <v>48</v>
      </c>
      <c r="AJ172" s="11">
        <v>1.5</v>
      </c>
      <c r="AK172" s="11">
        <v>6.1</v>
      </c>
      <c r="AL172" s="11">
        <v>442</v>
      </c>
      <c r="AM172" s="11">
        <v>2</v>
      </c>
      <c r="AN172" s="11">
        <v>2</v>
      </c>
      <c r="AO172" s="11">
        <v>0</v>
      </c>
      <c r="AP172" s="11"/>
      <c r="AQ172" s="11"/>
      <c r="AR172" s="8"/>
      <c r="AS172" s="8"/>
      <c r="AT172" s="8"/>
      <c r="AU172" s="8"/>
      <c r="AV172" s="8">
        <v>0.93</v>
      </c>
      <c r="AW172" s="8">
        <v>9.4300000000000004E-4</v>
      </c>
      <c r="AX172" s="8">
        <v>0.38200000000000001</v>
      </c>
      <c r="AY172" s="8">
        <v>9.2199999999999997E-4</v>
      </c>
      <c r="AZ172" s="8">
        <v>100.1</v>
      </c>
      <c r="BA172" s="8">
        <v>0.10059999999999999</v>
      </c>
      <c r="BB172" s="8">
        <v>1.5100000000000001E-4</v>
      </c>
      <c r="BC172" s="8">
        <v>9.7795000000000005</v>
      </c>
      <c r="BD172" s="8">
        <v>3691.42</v>
      </c>
      <c r="BE172" s="8">
        <v>61.27</v>
      </c>
      <c r="BF172" s="8"/>
      <c r="BG172" s="8"/>
      <c r="BH172" s="8"/>
      <c r="BI172" s="8"/>
      <c r="BJ172" s="8"/>
      <c r="BK172" s="8"/>
      <c r="BL172" s="8"/>
      <c r="BM172" s="8"/>
      <c r="BN172" s="8"/>
      <c r="BO172" s="8"/>
    </row>
    <row r="173" spans="1:67" x14ac:dyDescent="0.55000000000000004">
      <c r="A173" s="6" t="s">
        <v>432</v>
      </c>
      <c r="B173" s="8" t="s">
        <v>433</v>
      </c>
      <c r="C173" s="8" t="s">
        <v>69</v>
      </c>
      <c r="D173" s="8">
        <v>1</v>
      </c>
      <c r="E173" s="8"/>
      <c r="F173" s="6" t="s">
        <v>432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11">
        <v>149.47999999999999</v>
      </c>
      <c r="U173" s="11">
        <v>0.5</v>
      </c>
      <c r="V173" s="11">
        <v>3</v>
      </c>
      <c r="W173" s="11">
        <v>15</v>
      </c>
      <c r="X173" s="11" t="s">
        <v>70</v>
      </c>
      <c r="Y173" s="11"/>
      <c r="Z173" s="11"/>
      <c r="AA173" s="11"/>
      <c r="AB173" s="11">
        <v>66.12</v>
      </c>
      <c r="AC173" s="11">
        <v>-75.8</v>
      </c>
      <c r="AD173" s="11"/>
      <c r="AE173" s="11"/>
      <c r="AF173" s="11"/>
      <c r="AG173" s="11"/>
      <c r="AH173" s="11"/>
      <c r="AI173" s="11">
        <v>37.4</v>
      </c>
      <c r="AJ173" s="11">
        <v>5.0999999999999996</v>
      </c>
      <c r="AK173" s="11"/>
      <c r="AL173" s="11">
        <v>395</v>
      </c>
      <c r="AM173" s="11">
        <v>3</v>
      </c>
      <c r="AN173" s="11">
        <v>3</v>
      </c>
      <c r="AO173" s="11">
        <v>0</v>
      </c>
      <c r="AP173" s="11"/>
      <c r="AQ173" s="11"/>
      <c r="AR173" s="8" t="s">
        <v>76</v>
      </c>
      <c r="AS173" s="8"/>
      <c r="AT173" s="8"/>
      <c r="AU173" s="8"/>
      <c r="AV173" s="8">
        <v>1.3098000000000001</v>
      </c>
      <c r="AW173" s="8">
        <v>1.8829999999999999E-3</v>
      </c>
      <c r="AX173" s="8">
        <v>0.15970000000000001</v>
      </c>
      <c r="AY173" s="8">
        <v>1.749E-4</v>
      </c>
      <c r="AZ173" s="8">
        <v>49.61</v>
      </c>
      <c r="BA173" s="8">
        <v>5.2239000000000001E-2</v>
      </c>
      <c r="BB173" s="8">
        <v>3.0657999999999998E-4</v>
      </c>
      <c r="BC173" s="8">
        <v>9.8682300000000005</v>
      </c>
      <c r="BD173" s="8">
        <v>3148.4259999999999</v>
      </c>
      <c r="BE173" s="8">
        <v>21.357800000000001</v>
      </c>
      <c r="BF173" s="8"/>
      <c r="BG173" s="8"/>
      <c r="BH173" s="8"/>
      <c r="BI173" s="8"/>
      <c r="BJ173" s="8"/>
      <c r="BK173" s="8"/>
      <c r="BL173" s="8"/>
      <c r="BM173" s="8"/>
      <c r="BN173" s="8"/>
      <c r="BO173" s="8"/>
    </row>
    <row r="174" spans="1:67" x14ac:dyDescent="0.55000000000000004">
      <c r="A174" s="6" t="s">
        <v>434</v>
      </c>
      <c r="B174" s="7" t="s">
        <v>435</v>
      </c>
      <c r="C174" s="8" t="s">
        <v>69</v>
      </c>
      <c r="D174" s="8">
        <v>1</v>
      </c>
      <c r="E174" s="8" t="s">
        <v>436</v>
      </c>
      <c r="F174" s="6" t="s">
        <v>434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>
        <v>84.94</v>
      </c>
      <c r="U174" s="8">
        <v>300</v>
      </c>
      <c r="V174" s="8">
        <v>750</v>
      </c>
      <c r="W174" s="8">
        <v>4000</v>
      </c>
      <c r="X174" s="8" t="s">
        <v>70</v>
      </c>
      <c r="Y174" s="9"/>
      <c r="Z174" s="9"/>
      <c r="AA174" s="8"/>
      <c r="AB174" s="8">
        <v>40</v>
      </c>
      <c r="AC174" s="8">
        <v>-97</v>
      </c>
      <c r="AD174" s="8"/>
      <c r="AE174" s="8"/>
      <c r="AF174" s="8"/>
      <c r="AG174" s="8"/>
      <c r="AH174" s="8"/>
      <c r="AI174" s="8"/>
      <c r="AJ174" s="8">
        <v>14.5</v>
      </c>
      <c r="AK174" s="8">
        <v>21.2</v>
      </c>
      <c r="AL174" s="8">
        <v>556</v>
      </c>
      <c r="AM174" s="8">
        <v>2</v>
      </c>
      <c r="AN174" s="8">
        <v>1</v>
      </c>
      <c r="AO174" s="8">
        <v>0</v>
      </c>
      <c r="AP174" s="8" t="s">
        <v>110</v>
      </c>
      <c r="AQ174" s="8" t="s">
        <v>72</v>
      </c>
      <c r="AR174" s="8"/>
      <c r="AS174" s="8"/>
      <c r="AT174" s="8"/>
      <c r="AU174" s="8" t="s">
        <v>117</v>
      </c>
      <c r="AV174" s="8">
        <v>1.355</v>
      </c>
      <c r="AW174" s="8">
        <v>2.0300000000000001E-3</v>
      </c>
      <c r="AX174" s="8">
        <v>0.28799999999999998</v>
      </c>
      <c r="AY174" s="10">
        <v>2.1450000000000001E-4</v>
      </c>
      <c r="AZ174" s="8">
        <v>85.4</v>
      </c>
      <c r="BA174" s="8">
        <v>0.1552</v>
      </c>
      <c r="BB174" s="8">
        <v>2.1900000000000001E-4</v>
      </c>
      <c r="BC174" s="8">
        <v>9.6221999999999994</v>
      </c>
      <c r="BD174" s="8">
        <v>2594.38</v>
      </c>
      <c r="BE174" s="8">
        <v>43.2</v>
      </c>
      <c r="BF174" s="8"/>
      <c r="BG174" s="8"/>
      <c r="BH174" s="8"/>
      <c r="BI174" s="8"/>
      <c r="BJ174" s="8"/>
      <c r="BK174" s="8"/>
      <c r="BL174" s="8"/>
      <c r="BM174" s="8"/>
      <c r="BN174" s="8"/>
      <c r="BO174" s="8"/>
    </row>
    <row r="175" spans="1:67" x14ac:dyDescent="0.55000000000000004">
      <c r="A175" s="6" t="s">
        <v>437</v>
      </c>
      <c r="B175" s="8" t="s">
        <v>438</v>
      </c>
      <c r="C175" s="8" t="s">
        <v>69</v>
      </c>
      <c r="D175" s="8">
        <v>1</v>
      </c>
      <c r="E175" s="8"/>
      <c r="F175" s="6" t="s">
        <v>437</v>
      </c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11">
        <v>408.8</v>
      </c>
      <c r="U175" s="11">
        <v>8.4</v>
      </c>
      <c r="V175" s="11">
        <v>90</v>
      </c>
      <c r="W175" s="11">
        <v>532</v>
      </c>
      <c r="X175" s="11" t="s">
        <v>87</v>
      </c>
      <c r="Y175" s="11"/>
      <c r="Z175" s="11"/>
      <c r="AA175" s="11"/>
      <c r="AB175" s="11">
        <v>440.6</v>
      </c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>
        <v>0</v>
      </c>
      <c r="AN175" s="11">
        <v>1</v>
      </c>
      <c r="AO175" s="11">
        <v>0</v>
      </c>
      <c r="AP175" s="11" t="s">
        <v>71</v>
      </c>
      <c r="AQ175" s="11" t="s">
        <v>72</v>
      </c>
      <c r="AR175" s="8"/>
      <c r="AS175" s="8"/>
      <c r="AT175" s="8"/>
      <c r="AU175" s="8"/>
      <c r="AV175" s="8">
        <v>0.91</v>
      </c>
      <c r="AW175" s="8">
        <v>7.1400000000000001E-4</v>
      </c>
      <c r="AX175" s="8">
        <v>0.47299999999999998</v>
      </c>
      <c r="AY175" s="8">
        <v>8.3000000000000001E-4</v>
      </c>
      <c r="AZ175" s="8">
        <v>68</v>
      </c>
      <c r="BA175" s="8">
        <v>2.5000000000000001E-2</v>
      </c>
      <c r="BB175" s="8">
        <v>7.7000000000000001E-5</v>
      </c>
      <c r="BC175" s="8">
        <v>13.2317</v>
      </c>
      <c r="BD175" s="8">
        <v>8240.24</v>
      </c>
      <c r="BE175" s="8">
        <v>85.53</v>
      </c>
      <c r="BF175" s="8"/>
      <c r="BG175" s="8"/>
      <c r="BH175" s="8"/>
      <c r="BI175" s="8"/>
      <c r="BJ175" s="8"/>
      <c r="BK175" s="8"/>
      <c r="BL175" s="8"/>
      <c r="BM175" s="8"/>
      <c r="BN175" s="8"/>
      <c r="BO175" s="8"/>
    </row>
    <row r="176" spans="1:67" x14ac:dyDescent="0.55000000000000004">
      <c r="A176" s="6" t="s">
        <v>439</v>
      </c>
      <c r="B176" s="8" t="s">
        <v>411</v>
      </c>
      <c r="C176" s="8" t="s">
        <v>69</v>
      </c>
      <c r="D176" s="8">
        <v>1</v>
      </c>
      <c r="E176" s="8"/>
      <c r="F176" s="6" t="s">
        <v>439</v>
      </c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>
        <v>31.06</v>
      </c>
      <c r="U176" s="8">
        <v>10</v>
      </c>
      <c r="V176" s="8">
        <v>100</v>
      </c>
      <c r="W176" s="8">
        <v>500</v>
      </c>
      <c r="X176" s="8" t="s">
        <v>70</v>
      </c>
      <c r="Y176" s="9"/>
      <c r="Z176" s="9"/>
      <c r="AA176" s="8"/>
      <c r="AB176" s="8">
        <v>-6.3</v>
      </c>
      <c r="AC176" s="8">
        <v>-93.5</v>
      </c>
      <c r="AD176" s="8"/>
      <c r="AE176" s="8"/>
      <c r="AF176" s="8"/>
      <c r="AG176" s="8"/>
      <c r="AH176" s="8"/>
      <c r="AI176" s="8">
        <v>30</v>
      </c>
      <c r="AJ176" s="8">
        <v>4.9000000000000004</v>
      </c>
      <c r="AK176" s="8"/>
      <c r="AL176" s="8"/>
      <c r="AM176" s="8">
        <v>3</v>
      </c>
      <c r="AN176" s="8">
        <v>4</v>
      </c>
      <c r="AO176" s="8">
        <v>0</v>
      </c>
      <c r="AP176" s="8"/>
      <c r="AQ176" s="8"/>
      <c r="AR176" s="8"/>
      <c r="AS176" s="8"/>
      <c r="AT176" s="8"/>
      <c r="AU176" s="8"/>
      <c r="AV176" s="8">
        <v>0.69</v>
      </c>
      <c r="AW176" s="8">
        <v>1.5120000000000001E-3</v>
      </c>
      <c r="AX176" s="8">
        <v>0.871</v>
      </c>
      <c r="AY176" s="10">
        <v>2.947E-3</v>
      </c>
      <c r="AZ176" s="8">
        <v>197.8</v>
      </c>
      <c r="BA176" s="8">
        <v>0.50224899999999995</v>
      </c>
      <c r="BB176" s="8">
        <v>1.3489999999999999E-3</v>
      </c>
      <c r="BC176" s="8">
        <v>10.462</v>
      </c>
      <c r="BD176" s="8">
        <v>2441.91</v>
      </c>
      <c r="BE176" s="8">
        <v>33.46</v>
      </c>
      <c r="BF176" s="8"/>
      <c r="BG176" s="8"/>
      <c r="BH176" s="8"/>
      <c r="BI176" s="8"/>
      <c r="BJ176" s="8"/>
      <c r="BK176" s="8"/>
      <c r="BL176" s="8"/>
      <c r="BM176" s="8"/>
      <c r="BN176" s="8"/>
      <c r="BO176" s="8"/>
    </row>
    <row r="177" spans="1:67" x14ac:dyDescent="0.55000000000000004">
      <c r="A177" s="6" t="s">
        <v>440</v>
      </c>
      <c r="B177" s="8" t="s">
        <v>441</v>
      </c>
      <c r="C177" s="8" t="s">
        <v>69</v>
      </c>
      <c r="D177" s="8">
        <v>1</v>
      </c>
      <c r="E177" s="8"/>
      <c r="F177" s="6" t="s">
        <v>440</v>
      </c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11">
        <v>89.14</v>
      </c>
      <c r="U177" s="11">
        <v>3.6</v>
      </c>
      <c r="V177" s="11">
        <v>41</v>
      </c>
      <c r="W177" s="11">
        <v>71</v>
      </c>
      <c r="X177" s="11" t="s">
        <v>87</v>
      </c>
      <c r="Y177" s="11"/>
      <c r="Z177" s="11"/>
      <c r="AA177" s="11"/>
      <c r="AB177" s="11">
        <v>134.6</v>
      </c>
      <c r="AC177" s="11">
        <v>-59</v>
      </c>
      <c r="AD177" s="11"/>
      <c r="AE177" s="11"/>
      <c r="AF177" s="11"/>
      <c r="AG177" s="11"/>
      <c r="AH177" s="11"/>
      <c r="AI177" s="11">
        <v>41</v>
      </c>
      <c r="AJ177" s="11"/>
      <c r="AK177" s="11"/>
      <c r="AL177" s="11"/>
      <c r="AM177" s="11">
        <v>3</v>
      </c>
      <c r="AN177" s="11">
        <v>2</v>
      </c>
      <c r="AO177" s="11">
        <v>0</v>
      </c>
      <c r="AP177" s="11"/>
      <c r="AQ177" s="11"/>
      <c r="AR177" s="8"/>
      <c r="AS177" s="8"/>
      <c r="AT177" s="8"/>
      <c r="AU177" s="8"/>
      <c r="AV177" s="8">
        <v>0.9</v>
      </c>
      <c r="AW177" s="8">
        <v>9.7499999999999996E-4</v>
      </c>
      <c r="AX177" s="8">
        <v>0.48299999999999998</v>
      </c>
      <c r="AY177" s="8">
        <v>1.1666999999999999E-3</v>
      </c>
      <c r="AZ177" s="8">
        <v>139</v>
      </c>
      <c r="BA177" s="8">
        <v>0.16263900000000001</v>
      </c>
      <c r="BB177" s="8">
        <v>3.0899999999999998E-4</v>
      </c>
      <c r="BC177" s="8">
        <v>12.5465</v>
      </c>
      <c r="BD177" s="8">
        <v>4758.79</v>
      </c>
      <c r="BE177" s="8">
        <v>32.590000000000003</v>
      </c>
      <c r="BF177" s="8"/>
      <c r="BG177" s="8"/>
      <c r="BH177" s="8"/>
      <c r="BI177" s="8"/>
      <c r="BJ177" s="8"/>
      <c r="BK177" s="8"/>
      <c r="BL177" s="8"/>
      <c r="BM177" s="8"/>
      <c r="BN177" s="8"/>
      <c r="BO177" s="8"/>
    </row>
    <row r="178" spans="1:67" x14ac:dyDescent="0.55000000000000004">
      <c r="A178" s="6" t="s">
        <v>442</v>
      </c>
      <c r="B178" s="8" t="s">
        <v>443</v>
      </c>
      <c r="C178" s="8" t="s">
        <v>69</v>
      </c>
      <c r="D178" s="8">
        <v>1</v>
      </c>
      <c r="E178" s="8"/>
      <c r="F178" s="6" t="s">
        <v>442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11">
        <v>128.19999999999999</v>
      </c>
      <c r="U178" s="11">
        <v>15</v>
      </c>
      <c r="V178" s="11">
        <v>82</v>
      </c>
      <c r="W178" s="11">
        <v>500</v>
      </c>
      <c r="X178" s="11" t="s">
        <v>87</v>
      </c>
      <c r="Y178" s="11"/>
      <c r="Z178" s="11"/>
      <c r="AA178" s="11"/>
      <c r="AB178" s="11">
        <v>218</v>
      </c>
      <c r="AC178" s="11">
        <v>80.3</v>
      </c>
      <c r="AD178" s="11"/>
      <c r="AE178" s="11"/>
      <c r="AF178" s="11"/>
      <c r="AG178" s="11"/>
      <c r="AH178" s="11"/>
      <c r="AI178" s="11">
        <v>79</v>
      </c>
      <c r="AJ178" s="11">
        <v>0.88</v>
      </c>
      <c r="AK178" s="11">
        <v>5.9</v>
      </c>
      <c r="AL178" s="11">
        <v>526</v>
      </c>
      <c r="AM178" s="11">
        <v>2</v>
      </c>
      <c r="AN178" s="11">
        <v>2</v>
      </c>
      <c r="AO178" s="11">
        <v>0</v>
      </c>
      <c r="AP178" s="11" t="s">
        <v>71</v>
      </c>
      <c r="AQ178" s="11" t="s">
        <v>72</v>
      </c>
      <c r="AR178" s="8"/>
      <c r="AS178" s="8"/>
      <c r="AT178" s="8"/>
      <c r="AU178" s="8"/>
      <c r="AV178" s="8">
        <v>1.0589999999999999</v>
      </c>
      <c r="AW178" s="8">
        <v>9.3000000000000005E-4</v>
      </c>
      <c r="AX178" s="8">
        <v>0.32600000000000001</v>
      </c>
      <c r="AY178" s="8">
        <v>6.7500000000000004E-4</v>
      </c>
      <c r="AZ178" s="8">
        <v>99.5</v>
      </c>
      <c r="BA178" s="8">
        <v>4.5499999999999999E-2</v>
      </c>
      <c r="BB178" s="8">
        <v>1.25E-4</v>
      </c>
      <c r="BC178" s="8">
        <v>10.109500000000001</v>
      </c>
      <c r="BD178" s="8">
        <v>4455.6499999999996</v>
      </c>
      <c r="BE178" s="8">
        <v>50.48</v>
      </c>
      <c r="BF178" s="8"/>
      <c r="BG178" s="8"/>
      <c r="BH178" s="8"/>
      <c r="BI178" s="8"/>
      <c r="BJ178" s="8"/>
      <c r="BK178" s="8"/>
      <c r="BL178" s="8"/>
      <c r="BM178" s="8"/>
      <c r="BN178" s="8"/>
      <c r="BO178" s="8"/>
    </row>
    <row r="179" spans="1:67" x14ac:dyDescent="0.55000000000000004">
      <c r="A179" s="6" t="s">
        <v>444</v>
      </c>
      <c r="B179" s="8" t="s">
        <v>445</v>
      </c>
      <c r="C179" s="8" t="s">
        <v>69</v>
      </c>
      <c r="D179" s="8">
        <v>1</v>
      </c>
      <c r="E179" s="8"/>
      <c r="F179" s="6" t="s">
        <v>444</v>
      </c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11">
        <v>75.099999999999994</v>
      </c>
      <c r="U179" s="11">
        <v>59</v>
      </c>
      <c r="V179" s="11">
        <v>170</v>
      </c>
      <c r="W179" s="11">
        <v>1000</v>
      </c>
      <c r="X179" s="11" t="s">
        <v>87</v>
      </c>
      <c r="Y179" s="11"/>
      <c r="Z179" s="11"/>
      <c r="AA179" s="11"/>
      <c r="AB179" s="11">
        <v>114.1</v>
      </c>
      <c r="AC179" s="11">
        <v>-89.5</v>
      </c>
      <c r="AD179" s="11"/>
      <c r="AE179" s="11"/>
      <c r="AF179" s="11"/>
      <c r="AG179" s="11"/>
      <c r="AH179" s="11"/>
      <c r="AI179" s="11">
        <v>28</v>
      </c>
      <c r="AJ179" s="11">
        <v>3.4</v>
      </c>
      <c r="AK179" s="11"/>
      <c r="AL179" s="11"/>
      <c r="AM179" s="11">
        <v>1</v>
      </c>
      <c r="AN179" s="11">
        <v>3</v>
      </c>
      <c r="AO179" s="11">
        <v>3</v>
      </c>
      <c r="AP179" s="11" t="s">
        <v>71</v>
      </c>
      <c r="AQ179" s="11" t="s">
        <v>72</v>
      </c>
      <c r="AR179" s="8"/>
      <c r="AS179" s="8"/>
      <c r="AT179" s="8"/>
      <c r="AU179" s="8" t="s">
        <v>73</v>
      </c>
      <c r="AV179" s="8">
        <v>1.071</v>
      </c>
      <c r="AW179" s="8">
        <v>1.3270000000000001E-3</v>
      </c>
      <c r="AX179" s="8">
        <v>0.41299999999999998</v>
      </c>
      <c r="AY179" s="8">
        <v>7.8899999999999999E-4</v>
      </c>
      <c r="AZ179" s="8">
        <v>137.5</v>
      </c>
      <c r="BA179" s="8">
        <v>0.17519999999999999</v>
      </c>
      <c r="BB179" s="8">
        <v>2.7599999999999999E-4</v>
      </c>
      <c r="BC179" s="8">
        <v>10.031499999999999</v>
      </c>
      <c r="BD179" s="8">
        <v>3400.61</v>
      </c>
      <c r="BE179" s="8">
        <v>48.37</v>
      </c>
      <c r="BF179" s="8"/>
      <c r="BG179" s="8"/>
      <c r="BH179" s="8"/>
      <c r="BI179" s="8"/>
      <c r="BJ179" s="8"/>
      <c r="BK179" s="8"/>
      <c r="BL179" s="8"/>
      <c r="BM179" s="8"/>
      <c r="BN179" s="8"/>
      <c r="BO179" s="8"/>
    </row>
    <row r="180" spans="1:67" x14ac:dyDescent="0.55000000000000004">
      <c r="A180" s="6" t="s">
        <v>446</v>
      </c>
      <c r="B180" s="7" t="s">
        <v>447</v>
      </c>
      <c r="C180" s="8" t="s">
        <v>69</v>
      </c>
      <c r="D180" s="8">
        <v>1</v>
      </c>
      <c r="E180" s="8"/>
      <c r="F180" s="6" t="s">
        <v>446</v>
      </c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>
        <v>28</v>
      </c>
      <c r="U180" s="11">
        <v>796000</v>
      </c>
      <c r="V180" s="11">
        <v>832000</v>
      </c>
      <c r="W180" s="11">
        <v>869000</v>
      </c>
      <c r="X180" s="8" t="s">
        <v>87</v>
      </c>
      <c r="Y180" s="9"/>
      <c r="Z180" s="9"/>
      <c r="AA180" s="8"/>
      <c r="AB180" s="8">
        <v>-196</v>
      </c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>
        <v>0</v>
      </c>
      <c r="AN180" s="8">
        <v>0</v>
      </c>
      <c r="AO180" s="8">
        <v>0</v>
      </c>
      <c r="AP180" s="8"/>
      <c r="AQ180" s="8"/>
      <c r="AR180" s="8"/>
      <c r="AS180" s="8"/>
      <c r="AT180" s="8"/>
      <c r="AU180" s="8"/>
      <c r="AV180" s="8">
        <v>5.8000000000000003E-2</v>
      </c>
      <c r="AW180" s="8">
        <v>3.8500000000000001E-3</v>
      </c>
      <c r="AX180" s="8">
        <v>0.54700000000000004</v>
      </c>
      <c r="AY180" s="10">
        <v>5.0000000000000002E-5</v>
      </c>
      <c r="AZ180" s="8">
        <v>9</v>
      </c>
      <c r="BA180" s="8">
        <v>0.2</v>
      </c>
      <c r="BB180" s="8">
        <v>0</v>
      </c>
      <c r="BC180" s="8">
        <v>5.6073000000000004</v>
      </c>
      <c r="BD180" s="8">
        <v>242.98</v>
      </c>
      <c r="BE180" s="8">
        <v>33.78</v>
      </c>
      <c r="BF180" s="8"/>
      <c r="BG180" s="8"/>
      <c r="BH180" s="8"/>
      <c r="BI180" s="8"/>
      <c r="BJ180" s="8"/>
      <c r="BK180" s="8"/>
      <c r="BL180" s="8"/>
      <c r="BM180" s="8"/>
      <c r="BN180" s="8"/>
      <c r="BO180" s="8"/>
    </row>
    <row r="181" spans="1:67" x14ac:dyDescent="0.55000000000000004">
      <c r="A181" s="6" t="s">
        <v>448</v>
      </c>
      <c r="B181" s="7" t="s">
        <v>449</v>
      </c>
      <c r="C181" s="8" t="s">
        <v>69</v>
      </c>
      <c r="D181" s="8">
        <v>1</v>
      </c>
      <c r="E181" s="8"/>
      <c r="F181" s="6" t="s">
        <v>448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>
        <v>46</v>
      </c>
      <c r="U181" s="8">
        <v>1</v>
      </c>
      <c r="V181" s="8">
        <v>15</v>
      </c>
      <c r="W181" s="8">
        <v>30</v>
      </c>
      <c r="X181" s="8" t="s">
        <v>70</v>
      </c>
      <c r="Y181" s="9">
        <v>46.1</v>
      </c>
      <c r="Z181" s="9">
        <v>106</v>
      </c>
      <c r="AA181" s="8">
        <v>2</v>
      </c>
      <c r="AB181" s="8">
        <v>21.1</v>
      </c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>
        <v>3</v>
      </c>
      <c r="AN181" s="8">
        <v>0</v>
      </c>
      <c r="AO181" s="8">
        <v>3</v>
      </c>
      <c r="AP181" s="8"/>
      <c r="AQ181" s="8"/>
      <c r="AR181" s="8"/>
      <c r="AS181" s="8"/>
      <c r="AT181" s="8"/>
      <c r="AU181" s="8"/>
      <c r="AV181" s="8">
        <v>1.6655000000000002</v>
      </c>
      <c r="AW181" s="8">
        <v>4.0750000000000005E-3</v>
      </c>
      <c r="AX181" s="8">
        <v>0.19750000000000001</v>
      </c>
      <c r="AY181" s="10">
        <v>3.7749999999999993E-3</v>
      </c>
      <c r="AZ181" s="8">
        <v>176.2</v>
      </c>
      <c r="BA181" s="8">
        <v>0.245</v>
      </c>
      <c r="BB181" s="8">
        <v>0</v>
      </c>
      <c r="BC181" s="8">
        <v>14.103875053593896</v>
      </c>
      <c r="BD181" s="8">
        <v>4148.2747425445787</v>
      </c>
      <c r="BE181" s="8">
        <v>0</v>
      </c>
      <c r="BF181" s="8"/>
      <c r="BG181" s="8"/>
      <c r="BH181" s="8"/>
      <c r="BI181" s="8"/>
      <c r="BJ181" s="8"/>
      <c r="BK181" s="8"/>
      <c r="BL181" s="8"/>
      <c r="BM181" s="8"/>
      <c r="BN181" s="8"/>
      <c r="BO181" s="8"/>
    </row>
    <row r="182" spans="1:67" x14ac:dyDescent="0.55000000000000004">
      <c r="A182" s="6" t="s">
        <v>450</v>
      </c>
      <c r="B182" s="8" t="s">
        <v>451</v>
      </c>
      <c r="C182" s="8" t="s">
        <v>69</v>
      </c>
      <c r="D182" s="8">
        <v>1</v>
      </c>
      <c r="E182" s="8"/>
      <c r="F182" s="6" t="s">
        <v>450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11">
        <v>61.04</v>
      </c>
      <c r="U182" s="11">
        <v>60</v>
      </c>
      <c r="V182" s="11">
        <v>200</v>
      </c>
      <c r="W182" s="11">
        <v>1000</v>
      </c>
      <c r="X182" s="11" t="s">
        <v>87</v>
      </c>
      <c r="Y182" s="11"/>
      <c r="Z182" s="11"/>
      <c r="AA182" s="11"/>
      <c r="AB182" s="11">
        <v>101.2</v>
      </c>
      <c r="AC182" s="11">
        <v>-28.6</v>
      </c>
      <c r="AD182" s="11"/>
      <c r="AE182" s="11"/>
      <c r="AF182" s="11"/>
      <c r="AG182" s="11"/>
      <c r="AH182" s="11"/>
      <c r="AI182" s="11">
        <v>35</v>
      </c>
      <c r="AJ182" s="11">
        <v>7.3</v>
      </c>
      <c r="AK182" s="11">
        <v>63</v>
      </c>
      <c r="AL182" s="11">
        <v>418</v>
      </c>
      <c r="AM182" s="11">
        <v>1</v>
      </c>
      <c r="AN182" s="11">
        <v>3</v>
      </c>
      <c r="AO182" s="11">
        <v>4</v>
      </c>
      <c r="AP182" s="11" t="s">
        <v>71</v>
      </c>
      <c r="AQ182" s="11" t="s">
        <v>72</v>
      </c>
      <c r="AR182" s="8"/>
      <c r="AS182" s="8"/>
      <c r="AT182" s="8"/>
      <c r="AU182" s="8" t="s">
        <v>73</v>
      </c>
      <c r="AV182" s="8">
        <v>1.17</v>
      </c>
      <c r="AW182" s="8">
        <v>1.5709999999999999E-3</v>
      </c>
      <c r="AX182" s="8">
        <v>0.40200000000000002</v>
      </c>
      <c r="AY182" s="8">
        <v>6.3400000000000001E-4</v>
      </c>
      <c r="AZ182" s="8">
        <v>154.4</v>
      </c>
      <c r="BA182" s="8">
        <v>0.1741</v>
      </c>
      <c r="BB182" s="8">
        <v>3.6999999999999999E-4</v>
      </c>
      <c r="BC182" s="8">
        <v>10.193</v>
      </c>
      <c r="BD182" s="8">
        <v>3366.33</v>
      </c>
      <c r="BE182" s="8">
        <v>44.08</v>
      </c>
      <c r="BF182" s="8"/>
      <c r="BG182" s="8"/>
      <c r="BH182" s="8"/>
      <c r="BI182" s="8"/>
      <c r="BJ182" s="8"/>
      <c r="BK182" s="8"/>
      <c r="BL182" s="8"/>
      <c r="BM182" s="8"/>
      <c r="BN182" s="8"/>
      <c r="BO182" s="8"/>
    </row>
    <row r="183" spans="1:67" x14ac:dyDescent="0.55000000000000004">
      <c r="A183" s="6" t="s">
        <v>452</v>
      </c>
      <c r="B183" s="8" t="s">
        <v>453</v>
      </c>
      <c r="C183" s="8" t="s">
        <v>69</v>
      </c>
      <c r="D183" s="8">
        <v>1</v>
      </c>
      <c r="E183" s="8"/>
      <c r="F183" s="6" t="s">
        <v>452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11">
        <v>89.1</v>
      </c>
      <c r="U183" s="11">
        <v>74</v>
      </c>
      <c r="V183" s="11">
        <v>385</v>
      </c>
      <c r="W183" s="11">
        <v>2300</v>
      </c>
      <c r="X183" s="11" t="s">
        <v>87</v>
      </c>
      <c r="Y183" s="11"/>
      <c r="Z183" s="11"/>
      <c r="AA183" s="11"/>
      <c r="AB183" s="11">
        <v>131.19999999999999</v>
      </c>
      <c r="AC183" s="11">
        <v>-104.2</v>
      </c>
      <c r="AD183" s="11"/>
      <c r="AE183" s="11"/>
      <c r="AF183" s="11"/>
      <c r="AG183" s="11"/>
      <c r="AH183" s="11"/>
      <c r="AI183" s="11">
        <v>36</v>
      </c>
      <c r="AJ183" s="11">
        <v>2.2000000000000002</v>
      </c>
      <c r="AK183" s="11"/>
      <c r="AL183" s="11"/>
      <c r="AM183" s="11">
        <v>2</v>
      </c>
      <c r="AN183" s="11">
        <v>3</v>
      </c>
      <c r="AO183" s="11">
        <v>2</v>
      </c>
      <c r="AP183" s="11" t="s">
        <v>71</v>
      </c>
      <c r="AQ183" s="11" t="s">
        <v>72</v>
      </c>
      <c r="AR183" s="8" t="s">
        <v>84</v>
      </c>
      <c r="AS183" s="8"/>
      <c r="AT183" s="8"/>
      <c r="AU183" s="8" t="s">
        <v>73</v>
      </c>
      <c r="AV183" s="8">
        <v>1.02</v>
      </c>
      <c r="AW183" s="8">
        <v>1.196E-3</v>
      </c>
      <c r="AX183" s="8">
        <v>0.41499999999999998</v>
      </c>
      <c r="AY183" s="8">
        <v>8.25E-4</v>
      </c>
      <c r="AZ183" s="8">
        <v>121.8</v>
      </c>
      <c r="BA183" s="8">
        <v>0.14871999999999999</v>
      </c>
      <c r="BB183" s="8">
        <v>2.24E-4</v>
      </c>
      <c r="BC183" s="8">
        <v>10.0045</v>
      </c>
      <c r="BD183" s="8">
        <v>3545.06</v>
      </c>
      <c r="BE183" s="8">
        <v>50.28</v>
      </c>
      <c r="BF183" s="8"/>
      <c r="BG183" s="8"/>
      <c r="BH183" s="8"/>
      <c r="BI183" s="8"/>
      <c r="BJ183" s="8"/>
      <c r="BK183" s="8"/>
      <c r="BL183" s="8"/>
      <c r="BM183" s="8"/>
      <c r="BN183" s="8"/>
      <c r="BO183" s="8"/>
    </row>
    <row r="184" spans="1:67" x14ac:dyDescent="0.55000000000000004">
      <c r="A184" s="6" t="s">
        <v>454</v>
      </c>
      <c r="B184" s="8" t="s">
        <v>455</v>
      </c>
      <c r="C184" s="8" t="s">
        <v>69</v>
      </c>
      <c r="D184" s="8">
        <v>1</v>
      </c>
      <c r="E184" s="8"/>
      <c r="F184" s="6" t="s">
        <v>454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11">
        <v>89.1</v>
      </c>
      <c r="U184" s="11">
        <v>27</v>
      </c>
      <c r="V184" s="11">
        <v>385</v>
      </c>
      <c r="W184" s="11">
        <v>2300</v>
      </c>
      <c r="X184" s="11" t="s">
        <v>87</v>
      </c>
      <c r="Y184" s="11"/>
      <c r="Z184" s="11"/>
      <c r="AA184" s="11"/>
      <c r="AB184" s="11">
        <v>120.3</v>
      </c>
      <c r="AC184" s="11">
        <v>-91.2</v>
      </c>
      <c r="AD184" s="11"/>
      <c r="AE184" s="11"/>
      <c r="AF184" s="11"/>
      <c r="AG184" s="11"/>
      <c r="AH184" s="11"/>
      <c r="AI184" s="11">
        <v>24</v>
      </c>
      <c r="AJ184" s="11">
        <v>2.6</v>
      </c>
      <c r="AK184" s="11"/>
      <c r="AL184" s="11"/>
      <c r="AM184" s="11">
        <v>1</v>
      </c>
      <c r="AN184" s="11">
        <v>3</v>
      </c>
      <c r="AO184" s="11">
        <v>1</v>
      </c>
      <c r="AP184" s="11" t="s">
        <v>71</v>
      </c>
      <c r="AQ184" s="11" t="s">
        <v>72</v>
      </c>
      <c r="AR184" s="8"/>
      <c r="AS184" s="8"/>
      <c r="AT184" s="8"/>
      <c r="AU184" s="8"/>
      <c r="AV184" s="8">
        <v>1.008</v>
      </c>
      <c r="AW184" s="8">
        <v>1.2229999999999999E-3</v>
      </c>
      <c r="AX184" s="8">
        <v>0.38900000000000001</v>
      </c>
      <c r="AY184" s="8">
        <v>8.4400000000000002E-4</v>
      </c>
      <c r="AZ184" s="8">
        <v>115.1</v>
      </c>
      <c r="BA184" s="8">
        <v>0.13785</v>
      </c>
      <c r="BB184" s="8">
        <v>2.2699999999999999E-4</v>
      </c>
      <c r="BC184" s="8">
        <v>9.8516999999999992</v>
      </c>
      <c r="BD184" s="8">
        <v>3392.38</v>
      </c>
      <c r="BE184" s="8">
        <v>49.25</v>
      </c>
      <c r="BF184" s="8"/>
      <c r="BG184" s="8"/>
      <c r="BH184" s="8"/>
      <c r="BI184" s="8"/>
      <c r="BJ184" s="8"/>
      <c r="BK184" s="8"/>
      <c r="BL184" s="8"/>
      <c r="BM184" s="8"/>
      <c r="BN184" s="8"/>
      <c r="BO184" s="8"/>
    </row>
    <row r="185" spans="1:67" x14ac:dyDescent="0.55000000000000004">
      <c r="A185" s="6" t="s">
        <v>456</v>
      </c>
      <c r="B185" s="8" t="s">
        <v>457</v>
      </c>
      <c r="C185" s="8" t="s">
        <v>69</v>
      </c>
      <c r="D185" s="8">
        <v>1</v>
      </c>
      <c r="E185" s="8"/>
      <c r="F185" s="6" t="s">
        <v>458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11">
        <v>114.23</v>
      </c>
      <c r="U185" s="11">
        <v>235</v>
      </c>
      <c r="V185" s="11">
        <v>385</v>
      </c>
      <c r="W185" s="11">
        <v>5000</v>
      </c>
      <c r="X185" s="11" t="s">
        <v>87</v>
      </c>
      <c r="Y185" s="11"/>
      <c r="Z185" s="11"/>
      <c r="AA185" s="11"/>
      <c r="AB185" s="11">
        <v>125.6</v>
      </c>
      <c r="AC185" s="11">
        <v>-56.8</v>
      </c>
      <c r="AD185" s="11"/>
      <c r="AE185" s="11"/>
      <c r="AF185" s="11"/>
      <c r="AG185" s="11"/>
      <c r="AH185" s="11"/>
      <c r="AI185" s="11">
        <v>13</v>
      </c>
      <c r="AJ185" s="11">
        <v>0.95</v>
      </c>
      <c r="AK185" s="11"/>
      <c r="AL185" s="11"/>
      <c r="AM185" s="11">
        <v>2</v>
      </c>
      <c r="AN185" s="11">
        <v>3</v>
      </c>
      <c r="AO185" s="11">
        <v>0</v>
      </c>
      <c r="AP185" s="11" t="s">
        <v>71</v>
      </c>
      <c r="AQ185" s="11" t="s">
        <v>72</v>
      </c>
      <c r="AR185" s="8" t="s">
        <v>84</v>
      </c>
      <c r="AS185" s="8" t="s">
        <v>93</v>
      </c>
      <c r="AT185" s="8"/>
      <c r="AU185" s="8"/>
      <c r="AV185" s="8">
        <v>0.71599999999999997</v>
      </c>
      <c r="AW185" s="8">
        <v>8.9099999999999997E-4</v>
      </c>
      <c r="AX185" s="8">
        <v>0.51800000000000002</v>
      </c>
      <c r="AY185" s="8">
        <v>9.7269999999999995E-4</v>
      </c>
      <c r="AZ185" s="8">
        <v>91.2</v>
      </c>
      <c r="BA185" s="8">
        <v>0.14834700000000001</v>
      </c>
      <c r="BB185" s="8">
        <v>8.2600000000000002E-5</v>
      </c>
      <c r="BC185" s="8">
        <v>9.5432000000000006</v>
      </c>
      <c r="BD185" s="8">
        <v>3276.02</v>
      </c>
      <c r="BE185" s="8">
        <v>55.91</v>
      </c>
      <c r="BF185" s="8"/>
      <c r="BG185" s="8"/>
      <c r="BH185" s="8"/>
      <c r="BI185" s="8"/>
      <c r="BJ185" s="8"/>
      <c r="BK185" s="8"/>
      <c r="BL185" s="8"/>
      <c r="BM185" s="8"/>
      <c r="BN185" s="8"/>
      <c r="BO185" s="8"/>
    </row>
    <row r="186" spans="1:67" x14ac:dyDescent="0.55000000000000004">
      <c r="A186" s="12" t="s">
        <v>459</v>
      </c>
      <c r="B186" s="8" t="s">
        <v>460</v>
      </c>
      <c r="C186" s="8" t="s">
        <v>69</v>
      </c>
      <c r="D186" s="8">
        <v>1</v>
      </c>
      <c r="E186" s="8"/>
      <c r="F186" s="12" t="s">
        <v>461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>
        <v>72.150000000000006</v>
      </c>
      <c r="U186" s="11">
        <v>3000</v>
      </c>
      <c r="V186" s="11">
        <v>32500</v>
      </c>
      <c r="W186" s="11">
        <v>190000</v>
      </c>
      <c r="X186" s="8" t="s">
        <v>87</v>
      </c>
      <c r="Y186" s="9"/>
      <c r="Z186" s="9"/>
      <c r="AA186" s="8"/>
      <c r="AB186" s="8">
        <v>36</v>
      </c>
      <c r="AC186" s="8">
        <v>-129.80000000000001</v>
      </c>
      <c r="AD186" s="8"/>
      <c r="AE186" s="8"/>
      <c r="AF186" s="8"/>
      <c r="AG186" s="8"/>
      <c r="AH186" s="8"/>
      <c r="AI186" s="8">
        <v>-48.15</v>
      </c>
      <c r="AJ186" s="8">
        <v>1.4</v>
      </c>
      <c r="AK186" s="8"/>
      <c r="AL186" s="8"/>
      <c r="AM186" s="8">
        <v>2</v>
      </c>
      <c r="AN186" s="8">
        <v>4</v>
      </c>
      <c r="AO186" s="8">
        <v>0</v>
      </c>
      <c r="AP186" s="8"/>
      <c r="AQ186" s="8"/>
      <c r="AR186" s="8"/>
      <c r="AS186" s="8"/>
      <c r="AT186" s="8"/>
      <c r="AU186" s="8"/>
      <c r="AV186" s="8">
        <v>0.63800000000000001</v>
      </c>
      <c r="AW186" s="8">
        <v>9.9500000000000001E-4</v>
      </c>
      <c r="AX186" s="8">
        <v>0.52300000000000002</v>
      </c>
      <c r="AY186" s="10">
        <v>1.2842000000000001E-3</v>
      </c>
      <c r="AZ186" s="8">
        <v>92</v>
      </c>
      <c r="BA186" s="8">
        <v>0.18113599999999999</v>
      </c>
      <c r="BB186" s="8">
        <v>3.3799999999999998E-4</v>
      </c>
      <c r="BC186" s="8">
        <v>9.3117999999999999</v>
      </c>
      <c r="BD186" s="8">
        <v>2541.5700000000002</v>
      </c>
      <c r="BE186" s="8">
        <v>36.270000000000003</v>
      </c>
      <c r="BF186" s="8"/>
      <c r="BG186" s="8"/>
      <c r="BH186" s="8"/>
      <c r="BI186" s="8"/>
      <c r="BJ186" s="8"/>
      <c r="BK186" s="8"/>
      <c r="BL186" s="8"/>
      <c r="BM186" s="8"/>
      <c r="BN186" s="8"/>
      <c r="BO186" s="8"/>
    </row>
    <row r="187" spans="1:67" x14ac:dyDescent="0.55000000000000004">
      <c r="A187" s="6" t="s">
        <v>462</v>
      </c>
      <c r="B187" s="8" t="s">
        <v>463</v>
      </c>
      <c r="C187" s="8" t="s">
        <v>69</v>
      </c>
      <c r="D187" s="8">
        <v>1</v>
      </c>
      <c r="E187" s="8"/>
      <c r="F187" s="6" t="s">
        <v>462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11">
        <v>100.12</v>
      </c>
      <c r="U187" s="11">
        <v>75</v>
      </c>
      <c r="V187" s="11">
        <v>112</v>
      </c>
      <c r="W187" s="11">
        <v>200</v>
      </c>
      <c r="X187" s="8" t="s">
        <v>87</v>
      </c>
      <c r="Y187" s="11"/>
      <c r="Z187" s="11"/>
      <c r="AA187" s="11"/>
      <c r="AB187" s="11">
        <v>141.30000000000001</v>
      </c>
      <c r="AC187" s="11">
        <v>-23</v>
      </c>
      <c r="AD187" s="11"/>
      <c r="AE187" s="11"/>
      <c r="AF187" s="11"/>
      <c r="AG187" s="11"/>
      <c r="AH187" s="11"/>
      <c r="AI187" s="11">
        <v>34</v>
      </c>
      <c r="AJ187" s="11"/>
      <c r="AK187" s="11"/>
      <c r="AL187" s="11"/>
      <c r="AM187" s="11">
        <v>2</v>
      </c>
      <c r="AN187" s="11">
        <v>3</v>
      </c>
      <c r="AO187" s="11">
        <v>1</v>
      </c>
      <c r="AP187" s="11"/>
      <c r="AQ187" s="11"/>
      <c r="AR187" s="8" t="s">
        <v>84</v>
      </c>
      <c r="AS187" s="8"/>
      <c r="AT187" s="8"/>
      <c r="AU187" s="8" t="s">
        <v>73</v>
      </c>
      <c r="AV187" s="8">
        <v>0.99099999999999999</v>
      </c>
      <c r="AW187" s="8">
        <v>1.0460000000000001E-3</v>
      </c>
      <c r="AX187" s="8">
        <v>0.38</v>
      </c>
      <c r="AY187" s="8">
        <v>6.692E-4</v>
      </c>
      <c r="AZ187" s="8">
        <v>98.7</v>
      </c>
      <c r="BA187" s="8">
        <v>9.2071E-2</v>
      </c>
      <c r="BB187" s="8">
        <v>1.7200000000000001E-4</v>
      </c>
      <c r="BC187" s="8">
        <v>9.1478000000000002</v>
      </c>
      <c r="BD187" s="8">
        <v>3281.49</v>
      </c>
      <c r="BE187" s="8">
        <v>55.84</v>
      </c>
      <c r="BF187" s="8"/>
      <c r="BG187" s="8"/>
      <c r="BH187" s="8"/>
      <c r="BI187" s="8"/>
      <c r="BJ187" s="8"/>
      <c r="BK187" s="8"/>
      <c r="BL187" s="8"/>
      <c r="BM187" s="8"/>
      <c r="BN187" s="8"/>
      <c r="BO187" s="8"/>
    </row>
    <row r="188" spans="1:67" x14ac:dyDescent="0.55000000000000004">
      <c r="A188" s="6" t="s">
        <v>464</v>
      </c>
      <c r="B188" s="8" t="s">
        <v>465</v>
      </c>
      <c r="C188" s="8" t="s">
        <v>69</v>
      </c>
      <c r="D188" s="8">
        <v>1</v>
      </c>
      <c r="E188" s="8"/>
      <c r="F188" s="6" t="s">
        <v>464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11">
        <v>178.2</v>
      </c>
      <c r="U188" s="11">
        <v>0.7</v>
      </c>
      <c r="V188" s="11">
        <v>8.1</v>
      </c>
      <c r="W188" s="11">
        <v>49.4</v>
      </c>
      <c r="X188" s="8" t="s">
        <v>87</v>
      </c>
      <c r="Y188" s="11"/>
      <c r="Z188" s="11"/>
      <c r="AA188" s="11"/>
      <c r="AB188" s="11">
        <v>336.9</v>
      </c>
      <c r="AC188" s="11">
        <v>99.2</v>
      </c>
      <c r="AD188" s="11"/>
      <c r="AE188" s="11"/>
      <c r="AF188" s="11"/>
      <c r="AG188" s="11"/>
      <c r="AH188" s="11"/>
      <c r="AI188" s="11">
        <v>171</v>
      </c>
      <c r="AJ188" s="11">
        <v>0.8</v>
      </c>
      <c r="AK188" s="11"/>
      <c r="AL188" s="11"/>
      <c r="AM188" s="11">
        <v>0</v>
      </c>
      <c r="AN188" s="11">
        <v>1</v>
      </c>
      <c r="AO188" s="11">
        <v>0</v>
      </c>
      <c r="AP188" s="11" t="s">
        <v>71</v>
      </c>
      <c r="AQ188" s="11" t="s">
        <v>72</v>
      </c>
      <c r="AR188" s="8"/>
      <c r="AS188" s="8"/>
      <c r="AT188" s="8"/>
      <c r="AU188" s="8"/>
      <c r="AV188" s="8">
        <v>1.137</v>
      </c>
      <c r="AW188" s="8">
        <v>7.1000000000000002E-4</v>
      </c>
      <c r="AX188" s="8">
        <v>0.32300000000000001</v>
      </c>
      <c r="AY188" s="8">
        <v>7.1500000000000003E-4</v>
      </c>
      <c r="AZ188" s="8">
        <v>99.9</v>
      </c>
      <c r="BA188" s="8">
        <v>5.3999999999999999E-2</v>
      </c>
      <c r="BB188" s="8">
        <v>6.0000000000000002E-5</v>
      </c>
      <c r="BC188" s="8">
        <v>10.552300000000001</v>
      </c>
      <c r="BD188" s="8">
        <v>5760.86</v>
      </c>
      <c r="BE188" s="8">
        <v>64.16</v>
      </c>
      <c r="BF188" s="8"/>
      <c r="BG188" s="8"/>
      <c r="BH188" s="8"/>
      <c r="BI188" s="8"/>
      <c r="BJ188" s="8"/>
      <c r="BK188" s="8"/>
      <c r="BL188" s="8"/>
      <c r="BM188" s="8"/>
      <c r="BN188" s="8"/>
      <c r="BO188" s="8"/>
    </row>
    <row r="189" spans="1:67" x14ac:dyDescent="0.55000000000000004">
      <c r="A189" s="6" t="s">
        <v>466</v>
      </c>
      <c r="B189" s="7" t="s">
        <v>467</v>
      </c>
      <c r="C189" s="8" t="s">
        <v>69</v>
      </c>
      <c r="D189" s="8">
        <v>1</v>
      </c>
      <c r="E189" s="8"/>
      <c r="F189" s="6" t="s">
        <v>466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>
        <v>94.11</v>
      </c>
      <c r="U189" s="8">
        <v>10</v>
      </c>
      <c r="V189" s="8">
        <v>50</v>
      </c>
      <c r="W189" s="8">
        <v>200</v>
      </c>
      <c r="X189" s="8" t="s">
        <v>70</v>
      </c>
      <c r="Y189" s="9"/>
      <c r="Z189" s="9"/>
      <c r="AA189" s="8"/>
      <c r="AB189" s="8">
        <v>181.9</v>
      </c>
      <c r="AC189" s="8">
        <v>40.9</v>
      </c>
      <c r="AD189" s="8"/>
      <c r="AE189" s="8"/>
      <c r="AF189" s="8"/>
      <c r="AG189" s="8"/>
      <c r="AH189" s="8"/>
      <c r="AI189" s="8">
        <v>79</v>
      </c>
      <c r="AJ189" s="8">
        <v>1.8</v>
      </c>
      <c r="AK189" s="8"/>
      <c r="AL189" s="8"/>
      <c r="AM189" s="8">
        <v>4</v>
      </c>
      <c r="AN189" s="8">
        <v>2</v>
      </c>
      <c r="AO189" s="8">
        <v>0</v>
      </c>
      <c r="AP189" s="8" t="s">
        <v>71</v>
      </c>
      <c r="AQ189" s="8" t="s">
        <v>72</v>
      </c>
      <c r="AR189" s="8" t="s">
        <v>92</v>
      </c>
      <c r="AS189" s="8"/>
      <c r="AT189" s="8"/>
      <c r="AU189" s="8" t="s">
        <v>73</v>
      </c>
      <c r="AV189" s="8">
        <v>1.103</v>
      </c>
      <c r="AW189" s="8">
        <v>1.01E-3</v>
      </c>
      <c r="AX189" s="8">
        <v>0.499</v>
      </c>
      <c r="AY189" s="10">
        <v>4.2099999999999999E-4</v>
      </c>
      <c r="AZ189" s="8">
        <v>157.19999999999999</v>
      </c>
      <c r="BA189" s="8">
        <v>0.21920000000000001</v>
      </c>
      <c r="BB189" s="8">
        <v>3.3300000000000003E-5</v>
      </c>
      <c r="BC189" s="8">
        <v>9.9510000000000005</v>
      </c>
      <c r="BD189" s="8">
        <v>3616.65</v>
      </c>
      <c r="BE189" s="8">
        <v>91.67</v>
      </c>
      <c r="BF189" s="8"/>
      <c r="BG189" s="8"/>
      <c r="BH189" s="8"/>
      <c r="BI189" s="8"/>
      <c r="BJ189" s="8"/>
      <c r="BK189" s="8"/>
      <c r="BL189" s="8"/>
      <c r="BM189" s="8"/>
      <c r="BN189" s="8"/>
      <c r="BO189" s="8"/>
    </row>
    <row r="190" spans="1:67" x14ac:dyDescent="0.55000000000000004">
      <c r="A190" s="6" t="s">
        <v>468</v>
      </c>
      <c r="B190" s="7" t="s">
        <v>469</v>
      </c>
      <c r="C190" s="8" t="s">
        <v>69</v>
      </c>
      <c r="D190" s="8">
        <v>1</v>
      </c>
      <c r="E190" s="8"/>
      <c r="F190" s="6" t="s">
        <v>468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>
        <v>98.9</v>
      </c>
      <c r="U190" s="8"/>
      <c r="V190" s="8">
        <v>0.5</v>
      </c>
      <c r="W190" s="8">
        <v>1.5</v>
      </c>
      <c r="X190" s="8" t="s">
        <v>70</v>
      </c>
      <c r="Y190" s="9">
        <v>6.4</v>
      </c>
      <c r="Z190" s="9">
        <v>12.1</v>
      </c>
      <c r="AA190" s="8">
        <v>1</v>
      </c>
      <c r="AB190" s="8">
        <v>7.5</v>
      </c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>
        <v>4</v>
      </c>
      <c r="AN190" s="8">
        <v>0</v>
      </c>
      <c r="AO190" s="8">
        <v>1</v>
      </c>
      <c r="AP190" s="8"/>
      <c r="AQ190" s="8"/>
      <c r="AR190" s="8"/>
      <c r="AS190" s="8"/>
      <c r="AT190" s="8"/>
      <c r="AU190" s="8" t="s">
        <v>73</v>
      </c>
      <c r="AV190" s="8">
        <v>1.421</v>
      </c>
      <c r="AW190" s="8">
        <v>2.4499999999999999E-3</v>
      </c>
      <c r="AX190" s="8">
        <v>0.245</v>
      </c>
      <c r="AY190" s="10">
        <v>2.0000000000000002E-5</v>
      </c>
      <c r="AZ190" s="8">
        <v>59.8</v>
      </c>
      <c r="BA190" s="8">
        <v>0.13100000000000001</v>
      </c>
      <c r="BB190" s="8"/>
      <c r="BC190" s="8">
        <v>10.675000000000001</v>
      </c>
      <c r="BD190" s="8">
        <v>2994.3</v>
      </c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</row>
    <row r="191" spans="1:67" x14ac:dyDescent="0.55000000000000004">
      <c r="A191" s="6" t="s">
        <v>470</v>
      </c>
      <c r="B191" s="8" t="s">
        <v>471</v>
      </c>
      <c r="C191" s="8" t="s">
        <v>69</v>
      </c>
      <c r="D191" s="8">
        <v>1</v>
      </c>
      <c r="E191" s="8"/>
      <c r="F191" s="6" t="s">
        <v>470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11">
        <v>153.30000000000001</v>
      </c>
      <c r="U191" s="11"/>
      <c r="V191" s="11">
        <v>0.2</v>
      </c>
      <c r="W191" s="11">
        <v>0.85</v>
      </c>
      <c r="X191" s="11" t="s">
        <v>81</v>
      </c>
      <c r="Y191" s="11"/>
      <c r="Z191" s="11"/>
      <c r="AA191" s="11"/>
      <c r="AB191" s="11">
        <v>106</v>
      </c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>
        <v>3</v>
      </c>
      <c r="AN191" s="11">
        <v>0</v>
      </c>
      <c r="AO191" s="11">
        <v>3</v>
      </c>
      <c r="AP191" s="11"/>
      <c r="AQ191" s="11"/>
      <c r="AR191" s="8" t="s">
        <v>76</v>
      </c>
      <c r="AS191" s="8"/>
      <c r="AT191" s="8"/>
      <c r="AU191" s="8" t="s">
        <v>73</v>
      </c>
      <c r="AV191" s="8">
        <v>1.698</v>
      </c>
      <c r="AW191" s="8">
        <v>2.1299999999999999E-3</v>
      </c>
      <c r="AX191" s="8">
        <v>0.189</v>
      </c>
      <c r="AY191" s="8">
        <v>1.0000000000000001E-5</v>
      </c>
      <c r="AZ191" s="8">
        <v>48.1</v>
      </c>
      <c r="BA191" s="8">
        <v>5.8000000000000003E-2</v>
      </c>
      <c r="BB191" s="8"/>
      <c r="BC191" s="8">
        <v>11.446999999999999</v>
      </c>
      <c r="BD191" s="8">
        <v>4335</v>
      </c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</row>
    <row r="192" spans="1:67" x14ac:dyDescent="0.55000000000000004">
      <c r="A192" s="6" t="s">
        <v>472</v>
      </c>
      <c r="B192" s="7" t="s">
        <v>473</v>
      </c>
      <c r="C192" s="8" t="s">
        <v>69</v>
      </c>
      <c r="D192" s="8">
        <v>1</v>
      </c>
      <c r="E192" s="8"/>
      <c r="F192" s="6" t="s">
        <v>472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>
        <v>137.30000000000001</v>
      </c>
      <c r="U192" s="8">
        <v>0.5</v>
      </c>
      <c r="V192" s="8">
        <v>3</v>
      </c>
      <c r="W192" s="8">
        <v>15</v>
      </c>
      <c r="X192" s="8" t="s">
        <v>70</v>
      </c>
      <c r="Y192" s="9"/>
      <c r="Z192" s="9"/>
      <c r="AA192" s="8"/>
      <c r="AB192" s="8">
        <v>76.099999999999994</v>
      </c>
      <c r="AC192" s="8">
        <v>-92</v>
      </c>
      <c r="AD192" s="8"/>
      <c r="AE192" s="8"/>
      <c r="AF192" s="8"/>
      <c r="AG192" s="8"/>
      <c r="AH192" s="8"/>
      <c r="AI192" s="8"/>
      <c r="AJ192" s="8"/>
      <c r="AK192" s="8"/>
      <c r="AL192" s="8"/>
      <c r="AM192" s="8">
        <v>3</v>
      </c>
      <c r="AN192" s="8">
        <v>0</v>
      </c>
      <c r="AO192" s="8">
        <v>2</v>
      </c>
      <c r="AP192" s="8"/>
      <c r="AQ192" s="8"/>
      <c r="AR192" s="8" t="s">
        <v>76</v>
      </c>
      <c r="AS192" s="8"/>
      <c r="AT192" s="8"/>
      <c r="AU192" s="8"/>
      <c r="AV192" s="8">
        <v>1.6140000000000001</v>
      </c>
      <c r="AW192" s="8">
        <v>2.1480000000000002E-3</v>
      </c>
      <c r="AX192" s="8">
        <v>0.20100000000000001</v>
      </c>
      <c r="AY192" s="10">
        <v>3.4E-5</v>
      </c>
      <c r="AZ192" s="8">
        <v>58.2</v>
      </c>
      <c r="BA192" s="8">
        <v>8.1799999999999998E-2</v>
      </c>
      <c r="BB192" s="8">
        <v>1.5200000000000001E-4</v>
      </c>
      <c r="BC192" s="8">
        <v>9.4896999999999991</v>
      </c>
      <c r="BD192" s="8">
        <v>2959.23</v>
      </c>
      <c r="BE192" s="8">
        <v>37.479999999999997</v>
      </c>
      <c r="BF192" s="8"/>
      <c r="BG192" s="8"/>
      <c r="BH192" s="8"/>
      <c r="BI192" s="8"/>
      <c r="BJ192" s="8"/>
      <c r="BK192" s="8"/>
      <c r="BL192" s="8"/>
      <c r="BM192" s="8"/>
      <c r="BN192" s="8"/>
      <c r="BO192" s="8"/>
    </row>
    <row r="193" spans="1:67" x14ac:dyDescent="0.55000000000000004">
      <c r="A193" s="6" t="s">
        <v>474</v>
      </c>
      <c r="B193" s="7" t="s">
        <v>475</v>
      </c>
      <c r="C193" s="8" t="s">
        <v>69</v>
      </c>
      <c r="D193" s="8">
        <v>1</v>
      </c>
      <c r="E193" s="8"/>
      <c r="F193" s="6" t="s">
        <v>474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>
        <v>34</v>
      </c>
      <c r="U193" s="8"/>
      <c r="V193" s="8">
        <v>0.5</v>
      </c>
      <c r="W193" s="8">
        <v>5</v>
      </c>
      <c r="X193" s="8" t="s">
        <v>70</v>
      </c>
      <c r="Y193" s="9"/>
      <c r="Z193" s="9"/>
      <c r="AA193" s="8"/>
      <c r="AB193" s="8">
        <v>-87.5</v>
      </c>
      <c r="AC193" s="8"/>
      <c r="AD193" s="8"/>
      <c r="AE193" s="8"/>
      <c r="AF193" s="8"/>
      <c r="AG193" s="8"/>
      <c r="AH193" s="8"/>
      <c r="AI193" s="8">
        <v>-115</v>
      </c>
      <c r="AJ193" s="8">
        <v>16.7</v>
      </c>
      <c r="AK193" s="8"/>
      <c r="AL193" s="8"/>
      <c r="AM193" s="8">
        <v>4</v>
      </c>
      <c r="AN193" s="8">
        <v>4</v>
      </c>
      <c r="AO193" s="8">
        <v>2</v>
      </c>
      <c r="AP193" s="8" t="s">
        <v>89</v>
      </c>
      <c r="AQ193" s="8" t="s">
        <v>72</v>
      </c>
      <c r="AR193" s="8"/>
      <c r="AS193" s="8" t="s">
        <v>93</v>
      </c>
      <c r="AT193" s="8"/>
      <c r="AU193" s="8"/>
      <c r="AV193" s="8">
        <v>0.60199999999999998</v>
      </c>
      <c r="AW193" s="8">
        <v>1.83E-3</v>
      </c>
      <c r="AX193" s="8">
        <v>0.54800000000000004</v>
      </c>
      <c r="AY193" s="10">
        <v>1.3699999999999999E-3</v>
      </c>
      <c r="AZ193" s="8">
        <v>72.7</v>
      </c>
      <c r="BA193" s="8">
        <v>0.499</v>
      </c>
      <c r="BB193" s="8">
        <v>1.66E-3</v>
      </c>
      <c r="BC193" s="8">
        <v>8.8353999999999999</v>
      </c>
      <c r="BD193" s="8">
        <v>1447.13</v>
      </c>
      <c r="BE193" s="8">
        <v>21.88</v>
      </c>
      <c r="BF193" s="8"/>
      <c r="BG193" s="8"/>
      <c r="BH193" s="8"/>
      <c r="BI193" s="8"/>
      <c r="BJ193" s="8"/>
      <c r="BK193" s="8"/>
      <c r="BL193" s="8"/>
      <c r="BM193" s="8"/>
      <c r="BN193" s="8"/>
      <c r="BO193" s="8"/>
    </row>
    <row r="194" spans="1:67" x14ac:dyDescent="0.55000000000000004">
      <c r="A194" s="6" t="s">
        <v>476</v>
      </c>
      <c r="B194" s="8" t="s">
        <v>477</v>
      </c>
      <c r="C194" s="8" t="s">
        <v>69</v>
      </c>
      <c r="D194" s="8">
        <v>1</v>
      </c>
      <c r="E194" s="8"/>
      <c r="F194" s="6" t="s">
        <v>476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11">
        <v>93.13</v>
      </c>
      <c r="U194" s="11">
        <v>5</v>
      </c>
      <c r="V194" s="11">
        <v>50</v>
      </c>
      <c r="W194" s="11">
        <v>300</v>
      </c>
      <c r="X194" s="11" t="s">
        <v>87</v>
      </c>
      <c r="Y194" s="11"/>
      <c r="Z194" s="11"/>
      <c r="AA194" s="11"/>
      <c r="AB194" s="11">
        <v>144.1</v>
      </c>
      <c r="AC194" s="11">
        <v>-18.100000000000001</v>
      </c>
      <c r="AD194" s="11"/>
      <c r="AE194" s="11"/>
      <c r="AF194" s="11"/>
      <c r="AG194" s="11"/>
      <c r="AH194" s="11"/>
      <c r="AI194" s="11">
        <v>36</v>
      </c>
      <c r="AJ194" s="11">
        <v>1.4</v>
      </c>
      <c r="AK194" s="11"/>
      <c r="AL194" s="11">
        <v>500</v>
      </c>
      <c r="AM194" s="11">
        <v>3</v>
      </c>
      <c r="AN194" s="11">
        <v>2</v>
      </c>
      <c r="AO194" s="11">
        <v>0</v>
      </c>
      <c r="AP194" s="11" t="s">
        <v>71</v>
      </c>
      <c r="AQ194" s="11" t="s">
        <v>72</v>
      </c>
      <c r="AR194" s="8"/>
      <c r="AS194" s="8"/>
      <c r="AT194" s="8"/>
      <c r="AU194" s="8" t="s">
        <v>73</v>
      </c>
      <c r="AV194" s="8">
        <v>0.97899999999999998</v>
      </c>
      <c r="AW194" s="8">
        <v>1.0629999999999999E-3</v>
      </c>
      <c r="AX194" s="8">
        <v>0.374</v>
      </c>
      <c r="AY194" s="8">
        <v>8.8800000000000001E-4</v>
      </c>
      <c r="AZ194" s="8">
        <v>117.5</v>
      </c>
      <c r="BA194" s="8">
        <v>0.1225</v>
      </c>
      <c r="BB194" s="8">
        <v>2.0799999999999999E-4</v>
      </c>
      <c r="BC194" s="8">
        <v>9.7205999999999992</v>
      </c>
      <c r="BD194" s="8">
        <v>3502.75</v>
      </c>
      <c r="BE194" s="8">
        <v>57</v>
      </c>
      <c r="BF194" s="8"/>
      <c r="BG194" s="8"/>
      <c r="BH194" s="8"/>
      <c r="BI194" s="8"/>
      <c r="BJ194" s="8"/>
      <c r="BK194" s="8"/>
      <c r="BL194" s="8"/>
      <c r="BM194" s="8"/>
      <c r="BN194" s="8"/>
      <c r="BO194" s="8"/>
    </row>
    <row r="195" spans="1:67" x14ac:dyDescent="0.55000000000000004">
      <c r="A195" s="6" t="s">
        <v>478</v>
      </c>
      <c r="B195" s="8" t="s">
        <v>479</v>
      </c>
      <c r="C195" s="8" t="s">
        <v>69</v>
      </c>
      <c r="D195" s="8">
        <v>1</v>
      </c>
      <c r="E195" s="8"/>
      <c r="F195" s="6" t="s">
        <v>478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11">
        <v>86.1</v>
      </c>
      <c r="U195" s="11">
        <v>0.09</v>
      </c>
      <c r="V195" s="11">
        <v>9</v>
      </c>
      <c r="W195" s="11">
        <v>54</v>
      </c>
      <c r="X195" s="11" t="s">
        <v>87</v>
      </c>
      <c r="Y195" s="11"/>
      <c r="Z195" s="11"/>
      <c r="AA195" s="11"/>
      <c r="AB195" s="11">
        <v>148.6</v>
      </c>
      <c r="AC195" s="11">
        <v>110.3</v>
      </c>
      <c r="AD195" s="11"/>
      <c r="AE195" s="11"/>
      <c r="AF195" s="11"/>
      <c r="AG195" s="11"/>
      <c r="AH195" s="11"/>
      <c r="AI195" s="11">
        <v>87.8</v>
      </c>
      <c r="AJ195" s="11">
        <v>1.9</v>
      </c>
      <c r="AK195" s="11"/>
      <c r="AL195" s="11"/>
      <c r="AM195" s="11">
        <v>3</v>
      </c>
      <c r="AN195" s="11">
        <v>1</v>
      </c>
      <c r="AO195" s="11">
        <v>1</v>
      </c>
      <c r="AP195" s="11" t="s">
        <v>71</v>
      </c>
      <c r="AQ195" s="11" t="s">
        <v>72</v>
      </c>
      <c r="AR195" s="8"/>
      <c r="AS195" s="8"/>
      <c r="AT195" s="8"/>
      <c r="AU195" s="8"/>
      <c r="AV195" s="8">
        <v>1.0129999999999999</v>
      </c>
      <c r="AW195" s="8">
        <v>1.08E-3</v>
      </c>
      <c r="AX195" s="8">
        <v>0.52800000000000002</v>
      </c>
      <c r="AY195" s="8">
        <v>8.4000000000000003E-4</v>
      </c>
      <c r="AZ195" s="8">
        <v>141.80000000000001</v>
      </c>
      <c r="BA195" s="8">
        <v>0.1905</v>
      </c>
      <c r="BB195" s="8">
        <v>8.5000000000000006E-5</v>
      </c>
      <c r="BC195" s="8">
        <v>11.090400000000001</v>
      </c>
      <c r="BD195" s="8">
        <v>4372.62</v>
      </c>
      <c r="BE195" s="8">
        <v>28.48</v>
      </c>
      <c r="BF195" s="8"/>
      <c r="BG195" s="8"/>
      <c r="BH195" s="8"/>
      <c r="BI195" s="8"/>
      <c r="BJ195" s="8"/>
      <c r="BK195" s="8"/>
      <c r="BL195" s="8"/>
      <c r="BM195" s="8"/>
      <c r="BN195" s="8"/>
      <c r="BO195" s="8"/>
    </row>
    <row r="196" spans="1:67" x14ac:dyDescent="0.55000000000000004">
      <c r="A196" s="6" t="s">
        <v>480</v>
      </c>
      <c r="B196" s="7" t="s">
        <v>481</v>
      </c>
      <c r="C196" s="8" t="s">
        <v>69</v>
      </c>
      <c r="D196" s="8">
        <v>1</v>
      </c>
      <c r="E196" s="8"/>
      <c r="F196" s="6" t="s">
        <v>480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>
        <v>310.39999999999998</v>
      </c>
      <c r="U196" s="11">
        <v>2.4</v>
      </c>
      <c r="V196" s="11">
        <v>100</v>
      </c>
      <c r="W196" s="11">
        <v>600</v>
      </c>
      <c r="X196" s="11" t="s">
        <v>87</v>
      </c>
      <c r="Y196" s="9"/>
      <c r="Z196" s="9"/>
      <c r="AA196" s="8"/>
      <c r="AB196" s="8">
        <v>369.3</v>
      </c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>
        <v>0</v>
      </c>
      <c r="AN196" s="8">
        <v>1</v>
      </c>
      <c r="AO196" s="8">
        <v>0</v>
      </c>
      <c r="AP196" s="8" t="s">
        <v>71</v>
      </c>
      <c r="AQ196" s="8" t="s">
        <v>72</v>
      </c>
      <c r="AR196" s="8"/>
      <c r="AS196" s="8"/>
      <c r="AT196" s="8"/>
      <c r="AU196" s="8"/>
      <c r="AV196" s="8">
        <v>1.105</v>
      </c>
      <c r="AW196" s="8">
        <v>5.5599999999999996E-4</v>
      </c>
      <c r="AX196" s="8">
        <v>0.40300000000000002</v>
      </c>
      <c r="AY196" s="10">
        <v>7.3999999999999999E-4</v>
      </c>
      <c r="AZ196" s="8">
        <v>90.9</v>
      </c>
      <c r="BA196" s="8">
        <v>6.2350000000000003E-2</v>
      </c>
      <c r="BB196" s="8">
        <v>7.0500000000000006E-5</v>
      </c>
      <c r="BC196" s="8">
        <v>14.4269</v>
      </c>
      <c r="BD196" s="8">
        <v>8795.24</v>
      </c>
      <c r="BE196" s="8">
        <v>32.24</v>
      </c>
      <c r="BF196" s="8"/>
      <c r="BG196" s="8"/>
      <c r="BH196" s="8"/>
      <c r="BI196" s="8"/>
      <c r="BJ196" s="8"/>
      <c r="BK196" s="8"/>
      <c r="BL196" s="8"/>
      <c r="BM196" s="8"/>
      <c r="BN196" s="8"/>
      <c r="BO196" s="8"/>
    </row>
    <row r="197" spans="1:67" x14ac:dyDescent="0.55000000000000004">
      <c r="A197" s="6" t="s">
        <v>482</v>
      </c>
      <c r="B197" s="7" t="s">
        <v>483</v>
      </c>
      <c r="C197" s="8" t="s">
        <v>69</v>
      </c>
      <c r="D197" s="8">
        <v>1</v>
      </c>
      <c r="E197" s="8"/>
      <c r="F197" s="6" t="s">
        <v>482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>
        <v>44.09</v>
      </c>
      <c r="U197" s="11">
        <v>5500</v>
      </c>
      <c r="V197" s="8"/>
      <c r="W197" s="8"/>
      <c r="X197" s="8" t="s">
        <v>81</v>
      </c>
      <c r="Y197" s="9"/>
      <c r="Z197" s="9"/>
      <c r="AA197" s="8"/>
      <c r="AB197" s="8">
        <v>-42</v>
      </c>
      <c r="AC197" s="8"/>
      <c r="AD197" s="8"/>
      <c r="AE197" s="8"/>
      <c r="AF197" s="8"/>
      <c r="AG197" s="8"/>
      <c r="AH197" s="8"/>
      <c r="AI197" s="8">
        <v>-104</v>
      </c>
      <c r="AJ197" s="8">
        <v>2.1</v>
      </c>
      <c r="AK197" s="8"/>
      <c r="AL197" s="8"/>
      <c r="AM197" s="8">
        <v>2</v>
      </c>
      <c r="AN197" s="8">
        <v>4</v>
      </c>
      <c r="AO197" s="8">
        <v>0</v>
      </c>
      <c r="AP197" s="8" t="s">
        <v>71</v>
      </c>
      <c r="AQ197" s="8" t="s">
        <v>72</v>
      </c>
      <c r="AR197" s="8"/>
      <c r="AS197" s="8"/>
      <c r="AT197" s="8"/>
      <c r="AU197" s="8"/>
      <c r="AV197" s="8">
        <v>0.52900000000000003</v>
      </c>
      <c r="AW197" s="8">
        <v>1.5399999999999999E-3</v>
      </c>
      <c r="AX197" s="8">
        <v>0.59299999999999997</v>
      </c>
      <c r="AY197" s="10">
        <v>2.49E-3</v>
      </c>
      <c r="AZ197" s="8">
        <v>89.7</v>
      </c>
      <c r="BA197" s="8">
        <v>0.40100000000000002</v>
      </c>
      <c r="BB197" s="8"/>
      <c r="BC197" s="8">
        <v>9.952</v>
      </c>
      <c r="BD197" s="8">
        <v>2298.8000000000002</v>
      </c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</row>
    <row r="198" spans="1:67" x14ac:dyDescent="0.55000000000000004">
      <c r="A198" s="6" t="s">
        <v>484</v>
      </c>
      <c r="B198" s="8" t="s">
        <v>485</v>
      </c>
      <c r="C198" s="8" t="s">
        <v>69</v>
      </c>
      <c r="D198" s="8">
        <v>1</v>
      </c>
      <c r="E198" s="8"/>
      <c r="F198" s="6" t="s">
        <v>484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>
        <v>60.07</v>
      </c>
      <c r="U198" s="8">
        <v>250</v>
      </c>
      <c r="V198" s="8">
        <v>250</v>
      </c>
      <c r="W198" s="8">
        <v>4000</v>
      </c>
      <c r="X198" s="8"/>
      <c r="Y198" s="9"/>
      <c r="Z198" s="9"/>
      <c r="AA198" s="8"/>
      <c r="AB198" s="8">
        <v>97.2</v>
      </c>
      <c r="AC198" s="8">
        <v>-126</v>
      </c>
      <c r="AD198" s="8"/>
      <c r="AE198" s="8"/>
      <c r="AF198" s="8"/>
      <c r="AG198" s="8"/>
      <c r="AH198" s="8"/>
      <c r="AI198" s="8">
        <v>17.850000000000001</v>
      </c>
      <c r="AJ198" s="8">
        <v>2</v>
      </c>
      <c r="AK198" s="8"/>
      <c r="AL198" s="8"/>
      <c r="AM198" s="8">
        <v>1</v>
      </c>
      <c r="AN198" s="8">
        <v>3</v>
      </c>
      <c r="AO198" s="8">
        <v>0</v>
      </c>
      <c r="AP198" s="8" t="s">
        <v>71</v>
      </c>
      <c r="AQ198" s="8" t="s">
        <v>72</v>
      </c>
      <c r="AR198" s="8"/>
      <c r="AS198" s="8"/>
      <c r="AT198" s="12"/>
      <c r="AU198" s="8" t="s">
        <v>73</v>
      </c>
      <c r="AV198" s="8">
        <v>0.81799999999999995</v>
      </c>
      <c r="AW198" s="8">
        <v>9.1E-4</v>
      </c>
      <c r="AX198" s="8">
        <v>0.56000000000000005</v>
      </c>
      <c r="AY198" s="10">
        <v>2.3506999999999998E-3</v>
      </c>
      <c r="AZ198" s="8">
        <v>195.5</v>
      </c>
      <c r="BA198" s="8">
        <v>0.26812399999999997</v>
      </c>
      <c r="BB198" s="8">
        <v>4.4900000000000002E-4</v>
      </c>
      <c r="BC198" s="8">
        <v>13.0519</v>
      </c>
      <c r="BD198" s="8">
        <v>4372.62</v>
      </c>
      <c r="BE198" s="8">
        <v>36.74</v>
      </c>
      <c r="BF198" s="8"/>
      <c r="BG198" s="8"/>
      <c r="BH198" s="8"/>
      <c r="BI198" s="8"/>
      <c r="BJ198" s="8"/>
      <c r="BK198" s="8"/>
      <c r="BL198" s="8"/>
      <c r="BM198" s="8"/>
      <c r="BN198" s="8"/>
      <c r="BO198" s="8"/>
    </row>
    <row r="199" spans="1:67" x14ac:dyDescent="0.55000000000000004">
      <c r="A199" s="6" t="s">
        <v>486</v>
      </c>
      <c r="B199" s="8" t="s">
        <v>487</v>
      </c>
      <c r="C199" s="8" t="s">
        <v>69</v>
      </c>
      <c r="D199" s="8">
        <v>1</v>
      </c>
      <c r="E199" s="8"/>
      <c r="F199" s="6" t="s">
        <v>486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11">
        <v>58.08</v>
      </c>
      <c r="U199" s="11">
        <v>45</v>
      </c>
      <c r="V199" s="11">
        <v>260</v>
      </c>
      <c r="W199" s="11">
        <v>840</v>
      </c>
      <c r="X199" s="11" t="s">
        <v>81</v>
      </c>
      <c r="Y199" s="11"/>
      <c r="Z199" s="11"/>
      <c r="AA199" s="11"/>
      <c r="AB199" s="11">
        <v>47.9</v>
      </c>
      <c r="AC199" s="11">
        <v>-101.6</v>
      </c>
      <c r="AD199" s="11"/>
      <c r="AE199" s="11"/>
      <c r="AF199" s="11"/>
      <c r="AG199" s="11"/>
      <c r="AH199" s="11"/>
      <c r="AI199" s="11">
        <v>-30</v>
      </c>
      <c r="AJ199" s="11">
        <v>2.9</v>
      </c>
      <c r="AK199" s="11"/>
      <c r="AL199" s="11"/>
      <c r="AM199" s="11">
        <v>3</v>
      </c>
      <c r="AN199" s="11">
        <v>3</v>
      </c>
      <c r="AO199" s="11">
        <v>2</v>
      </c>
      <c r="AP199" s="11"/>
      <c r="AQ199" s="11"/>
      <c r="AR199" s="8"/>
      <c r="AS199" s="8"/>
      <c r="AT199" s="8"/>
      <c r="AU199" s="8" t="s">
        <v>73</v>
      </c>
      <c r="AV199" s="8">
        <v>0.81399999999999995</v>
      </c>
      <c r="AW199" s="8">
        <v>1.2199999999999999E-3</v>
      </c>
      <c r="AX199" s="8">
        <v>0.53700000000000003</v>
      </c>
      <c r="AY199" s="8">
        <v>4.8000000000000001E-4</v>
      </c>
      <c r="AZ199" s="8">
        <v>130.5</v>
      </c>
      <c r="BA199" s="8">
        <v>0.24640000000000001</v>
      </c>
      <c r="BB199" s="8">
        <v>1.6000000000000001E-4</v>
      </c>
      <c r="BC199" s="8">
        <v>9.7241999999999997</v>
      </c>
      <c r="BD199" s="8">
        <v>2707.95</v>
      </c>
      <c r="BE199" s="8">
        <v>42.55</v>
      </c>
      <c r="BF199" s="8"/>
      <c r="BG199" s="8"/>
      <c r="BH199" s="8"/>
      <c r="BI199" s="8"/>
      <c r="BJ199" s="8"/>
      <c r="BK199" s="8"/>
      <c r="BL199" s="8"/>
      <c r="BM199" s="8"/>
      <c r="BN199" s="8"/>
      <c r="BO199" s="8"/>
    </row>
    <row r="200" spans="1:67" x14ac:dyDescent="0.55000000000000004">
      <c r="A200" s="6" t="s">
        <v>488</v>
      </c>
      <c r="B200" s="8" t="s">
        <v>489</v>
      </c>
      <c r="C200" s="8" t="s">
        <v>69</v>
      </c>
      <c r="D200" s="8">
        <v>1</v>
      </c>
      <c r="E200" s="8"/>
      <c r="F200" s="6" t="s">
        <v>488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11">
        <v>74.08</v>
      </c>
      <c r="U200" s="11">
        <v>15</v>
      </c>
      <c r="V200" s="11">
        <v>28</v>
      </c>
      <c r="W200" s="11">
        <v>170</v>
      </c>
      <c r="X200" s="11" t="s">
        <v>87</v>
      </c>
      <c r="Y200" s="11"/>
      <c r="Z200" s="11"/>
      <c r="AA200" s="11"/>
      <c r="AB200" s="11">
        <v>141</v>
      </c>
      <c r="AC200" s="11">
        <v>-20.5</v>
      </c>
      <c r="AD200" s="11"/>
      <c r="AE200" s="11"/>
      <c r="AF200" s="11"/>
      <c r="AG200" s="11"/>
      <c r="AH200" s="11"/>
      <c r="AI200" s="11">
        <v>51.85</v>
      </c>
      <c r="AJ200" s="11">
        <v>2.9</v>
      </c>
      <c r="AK200" s="11"/>
      <c r="AL200" s="11"/>
      <c r="AM200" s="11">
        <v>3</v>
      </c>
      <c r="AN200" s="11">
        <v>2</v>
      </c>
      <c r="AO200" s="11">
        <v>0</v>
      </c>
      <c r="AP200" s="11"/>
      <c r="AQ200" s="11"/>
      <c r="AR200" s="8"/>
      <c r="AS200" s="8"/>
      <c r="AT200" s="8"/>
      <c r="AU200" s="8" t="s">
        <v>117</v>
      </c>
      <c r="AV200" s="8">
        <v>1.008</v>
      </c>
      <c r="AW200" s="8">
        <v>1.108E-3</v>
      </c>
      <c r="AX200" s="8">
        <v>0.48</v>
      </c>
      <c r="AY200" s="8">
        <v>1.0330000000000001E-3</v>
      </c>
      <c r="AZ200" s="8">
        <v>95.1</v>
      </c>
      <c r="BA200" s="8">
        <v>-0.23621500000000001</v>
      </c>
      <c r="BB200" s="8">
        <v>1.274E-3</v>
      </c>
      <c r="BC200" s="8">
        <v>11.641299999999999</v>
      </c>
      <c r="BD200" s="8">
        <v>4384.34</v>
      </c>
      <c r="BE200" s="8">
        <v>38.75</v>
      </c>
      <c r="BF200" s="8"/>
      <c r="BG200" s="8"/>
      <c r="BH200" s="8"/>
      <c r="BI200" s="8"/>
      <c r="BJ200" s="8"/>
      <c r="BK200" s="8"/>
      <c r="BL200" s="8"/>
      <c r="BM200" s="8"/>
      <c r="BN200" s="8"/>
      <c r="BO200" s="8"/>
    </row>
    <row r="201" spans="1:67" x14ac:dyDescent="0.55000000000000004">
      <c r="A201" s="12" t="s">
        <v>490</v>
      </c>
      <c r="B201" s="8" t="s">
        <v>491</v>
      </c>
      <c r="C201" s="8" t="s">
        <v>69</v>
      </c>
      <c r="D201" s="8">
        <v>1</v>
      </c>
      <c r="E201" s="8"/>
      <c r="F201" s="12" t="s">
        <v>490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>
        <v>102.13</v>
      </c>
      <c r="U201" s="11">
        <v>240</v>
      </c>
      <c r="V201" s="11">
        <v>1300</v>
      </c>
      <c r="W201" s="11">
        <v>7900</v>
      </c>
      <c r="X201" s="8" t="s">
        <v>87</v>
      </c>
      <c r="Y201" s="9"/>
      <c r="Z201" s="9"/>
      <c r="AA201" s="8"/>
      <c r="AB201" s="8">
        <v>101.5</v>
      </c>
      <c r="AC201" s="8">
        <v>-92.5</v>
      </c>
      <c r="AD201" s="8"/>
      <c r="AE201" s="8"/>
      <c r="AF201" s="8"/>
      <c r="AG201" s="8"/>
      <c r="AH201" s="8"/>
      <c r="AI201" s="8">
        <v>14</v>
      </c>
      <c r="AJ201" s="8">
        <v>1.8</v>
      </c>
      <c r="AK201" s="8"/>
      <c r="AL201" s="8"/>
      <c r="AM201" s="8">
        <v>1</v>
      </c>
      <c r="AN201" s="8">
        <v>3</v>
      </c>
      <c r="AO201" s="8">
        <v>0</v>
      </c>
      <c r="AP201" s="8" t="s">
        <v>71</v>
      </c>
      <c r="AQ201" s="8" t="s">
        <v>72</v>
      </c>
      <c r="AR201" s="8"/>
      <c r="AS201" s="8"/>
      <c r="AT201" s="8"/>
      <c r="AU201" s="8" t="s">
        <v>117</v>
      </c>
      <c r="AV201" s="8">
        <v>0.90600000000000003</v>
      </c>
      <c r="AW201" s="8">
        <v>1.2049999999999999E-3</v>
      </c>
      <c r="AX201" s="8">
        <v>0.44900000000000001</v>
      </c>
      <c r="AY201" s="10">
        <v>9.3179999999999999E-4</v>
      </c>
      <c r="AZ201" s="8">
        <v>97.2</v>
      </c>
      <c r="BA201" s="8">
        <v>0.15454499999999999</v>
      </c>
      <c r="BB201" s="8">
        <v>2.3599999999999999E-4</v>
      </c>
      <c r="BC201" s="8">
        <v>10.0108</v>
      </c>
      <c r="BD201" s="8">
        <v>3241.85</v>
      </c>
      <c r="BE201" s="8">
        <v>51.56</v>
      </c>
      <c r="BF201" s="8"/>
      <c r="BG201" s="8"/>
      <c r="BH201" s="8"/>
      <c r="BI201" s="8"/>
      <c r="BJ201" s="8"/>
      <c r="BK201" s="8"/>
      <c r="BL201" s="8"/>
      <c r="BM201" s="8"/>
      <c r="BN201" s="8"/>
      <c r="BO201" s="8"/>
    </row>
    <row r="202" spans="1:67" x14ac:dyDescent="0.55000000000000004">
      <c r="A202" s="6" t="s">
        <v>492</v>
      </c>
      <c r="B202" s="8" t="s">
        <v>493</v>
      </c>
      <c r="C202" s="8" t="s">
        <v>69</v>
      </c>
      <c r="D202" s="8">
        <v>1</v>
      </c>
      <c r="E202" s="8"/>
      <c r="F202" s="6" t="s">
        <v>492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11">
        <v>123</v>
      </c>
      <c r="U202" s="11">
        <v>0.3</v>
      </c>
      <c r="V202" s="11">
        <v>120</v>
      </c>
      <c r="W202" s="11">
        <v>700</v>
      </c>
      <c r="X202" s="11" t="s">
        <v>87</v>
      </c>
      <c r="Y202" s="11"/>
      <c r="Z202" s="11"/>
      <c r="AA202" s="11"/>
      <c r="AB202" s="11">
        <v>71</v>
      </c>
      <c r="AC202" s="11">
        <v>-110</v>
      </c>
      <c r="AD202" s="11"/>
      <c r="AE202" s="11"/>
      <c r="AF202" s="11"/>
      <c r="AG202" s="11"/>
      <c r="AH202" s="11"/>
      <c r="AI202" s="11">
        <v>22</v>
      </c>
      <c r="AJ202" s="11">
        <v>4</v>
      </c>
      <c r="AK202" s="11"/>
      <c r="AL202" s="11">
        <v>490</v>
      </c>
      <c r="AM202" s="11">
        <v>2</v>
      </c>
      <c r="AN202" s="11">
        <v>3</v>
      </c>
      <c r="AO202" s="11">
        <v>0</v>
      </c>
      <c r="AP202" s="11"/>
      <c r="AQ202" s="11"/>
      <c r="AR202" s="8"/>
      <c r="AS202" s="8" t="s">
        <v>84</v>
      </c>
      <c r="AT202" s="8"/>
      <c r="AU202" s="8"/>
      <c r="AV202" s="8">
        <v>1.38</v>
      </c>
      <c r="AW202" s="8">
        <v>1.73E-3</v>
      </c>
      <c r="AX202" s="8">
        <v>0.248</v>
      </c>
      <c r="AY202" s="8">
        <v>5.1999999999999995E-4</v>
      </c>
      <c r="AZ202" s="8">
        <v>65.5</v>
      </c>
      <c r="BA202" s="8">
        <v>9.5000000000000001E-2</v>
      </c>
      <c r="BB202" s="8">
        <v>1.7000000000000001E-4</v>
      </c>
      <c r="BC202" s="8">
        <v>9.3667999999999996</v>
      </c>
      <c r="BD202" s="8">
        <v>2796.17</v>
      </c>
      <c r="BE202" s="8">
        <v>45.56</v>
      </c>
      <c r="BF202" s="8"/>
      <c r="BG202" s="8"/>
      <c r="BH202" s="8"/>
      <c r="BI202" s="8"/>
      <c r="BJ202" s="8"/>
      <c r="BK202" s="8"/>
      <c r="BL202" s="8"/>
      <c r="BM202" s="8"/>
      <c r="BN202" s="8"/>
      <c r="BO202" s="8"/>
    </row>
    <row r="203" spans="1:67" x14ac:dyDescent="0.55000000000000004">
      <c r="A203" s="6" t="s">
        <v>494</v>
      </c>
      <c r="B203" s="7" t="s">
        <v>495</v>
      </c>
      <c r="C203" s="8" t="s">
        <v>69</v>
      </c>
      <c r="D203" s="8">
        <v>1</v>
      </c>
      <c r="E203" s="8"/>
      <c r="F203" s="6" t="s">
        <v>494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>
        <v>42.1</v>
      </c>
      <c r="U203" s="11">
        <v>1500</v>
      </c>
      <c r="V203" s="11">
        <v>2800</v>
      </c>
      <c r="W203" s="11">
        <v>17000</v>
      </c>
      <c r="X203" s="8" t="s">
        <v>87</v>
      </c>
      <c r="Y203" s="9"/>
      <c r="Z203" s="9"/>
      <c r="AA203" s="8"/>
      <c r="AB203" s="8">
        <v>-47.7</v>
      </c>
      <c r="AC203" s="8">
        <v>-185.3</v>
      </c>
      <c r="AD203" s="8"/>
      <c r="AE203" s="8"/>
      <c r="AF203" s="8"/>
      <c r="AG203" s="8"/>
      <c r="AH203" s="8"/>
      <c r="AI203" s="8">
        <v>-108.2</v>
      </c>
      <c r="AJ203" s="8">
        <v>2</v>
      </c>
      <c r="AK203" s="8">
        <v>11</v>
      </c>
      <c r="AL203" s="8">
        <v>455</v>
      </c>
      <c r="AM203" s="8">
        <v>1</v>
      </c>
      <c r="AN203" s="8">
        <v>4</v>
      </c>
      <c r="AO203" s="8">
        <v>1</v>
      </c>
      <c r="AP203" s="8" t="s">
        <v>71</v>
      </c>
      <c r="AQ203" s="8" t="s">
        <v>72</v>
      </c>
      <c r="AR203" s="8"/>
      <c r="AS203" s="8"/>
      <c r="AT203" s="8"/>
      <c r="AU203" s="8"/>
      <c r="AV203" s="8">
        <v>0.55200000000000005</v>
      </c>
      <c r="AW203" s="8">
        <v>1.1999999999999999E-3</v>
      </c>
      <c r="AX203" s="8">
        <v>0.53900000000000003</v>
      </c>
      <c r="AY203" s="10">
        <v>3.3750000000000002E-4</v>
      </c>
      <c r="AZ203" s="8">
        <v>92</v>
      </c>
      <c r="BA203" s="8">
        <v>0.27500000000000002</v>
      </c>
      <c r="BB203" s="8">
        <v>1.8699999999999999E-4</v>
      </c>
      <c r="BC203" s="8">
        <v>8.6661999999999999</v>
      </c>
      <c r="BD203" s="8">
        <v>1680.06</v>
      </c>
      <c r="BE203" s="8">
        <v>31.54</v>
      </c>
      <c r="BF203" s="8"/>
      <c r="BG203" s="8"/>
      <c r="BH203" s="8"/>
      <c r="BI203" s="8"/>
      <c r="BJ203" s="8"/>
      <c r="BK203" s="8"/>
      <c r="BL203" s="8"/>
      <c r="BM203" s="8"/>
      <c r="BN203" s="8"/>
      <c r="BO203" s="8"/>
    </row>
    <row r="204" spans="1:67" x14ac:dyDescent="0.55000000000000004">
      <c r="A204" s="6" t="s">
        <v>496</v>
      </c>
      <c r="B204" s="7" t="s">
        <v>497</v>
      </c>
      <c r="C204" s="8" t="s">
        <v>69</v>
      </c>
      <c r="D204" s="8">
        <v>1</v>
      </c>
      <c r="E204" s="8"/>
      <c r="F204" s="6" t="s">
        <v>496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>
        <v>76.099999999999994</v>
      </c>
      <c r="U204" s="11">
        <v>9.6</v>
      </c>
      <c r="V204" s="11">
        <v>418</v>
      </c>
      <c r="W204" s="11">
        <v>2500</v>
      </c>
      <c r="X204" s="8" t="s">
        <v>87</v>
      </c>
      <c r="Y204" s="9"/>
      <c r="Z204" s="9"/>
      <c r="AA204" s="8"/>
      <c r="AB204" s="8">
        <v>187.6</v>
      </c>
      <c r="AC204" s="8">
        <v>-31</v>
      </c>
      <c r="AD204" s="8"/>
      <c r="AE204" s="8"/>
      <c r="AF204" s="8"/>
      <c r="AG204" s="8"/>
      <c r="AH204" s="8"/>
      <c r="AI204" s="8">
        <v>99</v>
      </c>
      <c r="AJ204" s="8">
        <v>2.6</v>
      </c>
      <c r="AK204" s="8"/>
      <c r="AL204" s="8"/>
      <c r="AM204" s="8">
        <v>0</v>
      </c>
      <c r="AN204" s="8">
        <v>1</v>
      </c>
      <c r="AO204" s="8">
        <v>0</v>
      </c>
      <c r="AP204" s="8" t="s">
        <v>71</v>
      </c>
      <c r="AQ204" s="8" t="s">
        <v>72</v>
      </c>
      <c r="AR204" s="8"/>
      <c r="AS204" s="8"/>
      <c r="AT204" s="8"/>
      <c r="AU204" s="8"/>
      <c r="AV204" s="8">
        <v>1.0529999999999999</v>
      </c>
      <c r="AW204" s="8">
        <v>8.2799999999999996E-4</v>
      </c>
      <c r="AX204" s="8">
        <v>0.55400000000000005</v>
      </c>
      <c r="AY204" s="10">
        <v>1.127E-3</v>
      </c>
      <c r="AZ204" s="8">
        <v>216</v>
      </c>
      <c r="BA204" s="8">
        <v>0.19700000000000001</v>
      </c>
      <c r="BB204" s="8">
        <v>2.5999999999999998E-4</v>
      </c>
      <c r="BC204" s="8">
        <v>13.948499999999999</v>
      </c>
      <c r="BD204" s="8">
        <v>6152.6</v>
      </c>
      <c r="BE204" s="8">
        <v>19.75</v>
      </c>
      <c r="BF204" s="8"/>
      <c r="BG204" s="8"/>
      <c r="BH204" s="8"/>
      <c r="BI204" s="8"/>
      <c r="BJ204" s="8"/>
      <c r="BK204" s="8"/>
      <c r="BL204" s="8"/>
      <c r="BM204" s="8"/>
      <c r="BN204" s="8"/>
      <c r="BO204" s="8"/>
    </row>
    <row r="205" spans="1:67" x14ac:dyDescent="0.55000000000000004">
      <c r="A205" s="12" t="s">
        <v>498</v>
      </c>
      <c r="B205" s="8" t="s">
        <v>499</v>
      </c>
      <c r="C205" s="8" t="s">
        <v>69</v>
      </c>
      <c r="D205" s="8">
        <v>1</v>
      </c>
      <c r="E205" s="8"/>
      <c r="F205" s="12" t="s">
        <v>498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>
        <v>58.08</v>
      </c>
      <c r="U205" s="8">
        <v>50</v>
      </c>
      <c r="V205" s="8">
        <v>250</v>
      </c>
      <c r="W205" s="8">
        <v>750</v>
      </c>
      <c r="X205" s="8" t="s">
        <v>70</v>
      </c>
      <c r="Y205" s="9">
        <v>2590</v>
      </c>
      <c r="Z205" s="9">
        <v>25548</v>
      </c>
      <c r="AA205" s="8">
        <v>2</v>
      </c>
      <c r="AB205" s="8">
        <v>34.200000000000003</v>
      </c>
      <c r="AC205" s="8">
        <v>-111.9</v>
      </c>
      <c r="AD205" s="8"/>
      <c r="AE205" s="8"/>
      <c r="AF205" s="8"/>
      <c r="AG205" s="8"/>
      <c r="AH205" s="8"/>
      <c r="AI205" s="8">
        <v>-37</v>
      </c>
      <c r="AJ205" s="8">
        <v>1.6</v>
      </c>
      <c r="AK205" s="8">
        <v>41.6</v>
      </c>
      <c r="AL205" s="8">
        <v>449</v>
      </c>
      <c r="AM205" s="8">
        <v>3</v>
      </c>
      <c r="AN205" s="8">
        <v>4</v>
      </c>
      <c r="AO205" s="8">
        <v>2</v>
      </c>
      <c r="AP205" s="8" t="s">
        <v>88</v>
      </c>
      <c r="AQ205" s="8" t="s">
        <v>89</v>
      </c>
      <c r="AR205" s="8"/>
      <c r="AS205" s="8"/>
      <c r="AT205" s="21"/>
      <c r="AU205" s="8"/>
      <c r="AV205" s="8">
        <v>0.84299999999999997</v>
      </c>
      <c r="AW205" s="8">
        <v>1.25E-3</v>
      </c>
      <c r="AX205" s="8">
        <v>0.498</v>
      </c>
      <c r="AY205" s="10">
        <v>7.1000000000000002E-4</v>
      </c>
      <c r="AZ205" s="8">
        <v>120.8</v>
      </c>
      <c r="BA205" s="8">
        <v>0.2344</v>
      </c>
      <c r="BB205" s="8">
        <v>2.4000000000000001E-4</v>
      </c>
      <c r="BC205" s="8">
        <v>9.6994000000000007</v>
      </c>
      <c r="BD205" s="8">
        <v>2596.98</v>
      </c>
      <c r="BE205" s="8">
        <v>39.56</v>
      </c>
      <c r="BF205" s="8"/>
      <c r="BG205" s="8"/>
      <c r="BH205" s="8"/>
      <c r="BI205" s="8"/>
      <c r="BJ205" s="8"/>
      <c r="BK205" s="8"/>
      <c r="BL205" s="8"/>
      <c r="BM205" s="8"/>
      <c r="BN205" s="8"/>
      <c r="BO205" s="8"/>
    </row>
    <row r="206" spans="1:67" x14ac:dyDescent="0.55000000000000004">
      <c r="A206" s="6" t="s">
        <v>500</v>
      </c>
      <c r="B206" s="7" t="s">
        <v>501</v>
      </c>
      <c r="C206" s="8" t="s">
        <v>69</v>
      </c>
      <c r="D206" s="8">
        <v>1</v>
      </c>
      <c r="E206" s="8"/>
      <c r="F206" s="6" t="s">
        <v>500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>
        <v>79.099999999999994</v>
      </c>
      <c r="U206" s="11">
        <v>3</v>
      </c>
      <c r="V206" s="11">
        <v>19</v>
      </c>
      <c r="W206" s="11">
        <v>3700</v>
      </c>
      <c r="X206" s="8" t="s">
        <v>87</v>
      </c>
      <c r="Y206" s="9"/>
      <c r="Z206" s="9"/>
      <c r="AA206" s="8"/>
      <c r="AB206" s="8">
        <v>115.2</v>
      </c>
      <c r="AC206" s="8">
        <v>-41.7</v>
      </c>
      <c r="AD206" s="8"/>
      <c r="AE206" s="8"/>
      <c r="AF206" s="8"/>
      <c r="AG206" s="8"/>
      <c r="AH206" s="8"/>
      <c r="AI206" s="8">
        <v>20</v>
      </c>
      <c r="AJ206" s="8">
        <v>1.8</v>
      </c>
      <c r="AK206" s="8">
        <v>12</v>
      </c>
      <c r="AL206" s="8">
        <v>482</v>
      </c>
      <c r="AM206" s="8">
        <v>3</v>
      </c>
      <c r="AN206" s="8">
        <v>3</v>
      </c>
      <c r="AO206" s="8">
        <v>0</v>
      </c>
      <c r="AP206" s="8" t="s">
        <v>71</v>
      </c>
      <c r="AQ206" s="8" t="s">
        <v>72</v>
      </c>
      <c r="AR206" s="8"/>
      <c r="AS206" s="8"/>
      <c r="AT206" s="8"/>
      <c r="AU206" s="8" t="s">
        <v>73</v>
      </c>
      <c r="AV206" s="8">
        <v>1.004</v>
      </c>
      <c r="AW206" s="8">
        <v>1.1429999999999999E-3</v>
      </c>
      <c r="AX206" s="8">
        <v>0.371</v>
      </c>
      <c r="AY206" s="10">
        <v>8.6399999999999997E-4</v>
      </c>
      <c r="AZ206" s="8">
        <v>125.1</v>
      </c>
      <c r="BA206" s="8">
        <v>0.14069999999999999</v>
      </c>
      <c r="BB206" s="8">
        <v>2.3800000000000001E-4</v>
      </c>
      <c r="BC206" s="8">
        <v>9.7913999999999994</v>
      </c>
      <c r="BD206" s="8">
        <v>3307.98</v>
      </c>
      <c r="BE206" s="8">
        <v>50.6</v>
      </c>
      <c r="BF206" s="8"/>
      <c r="BG206" s="8"/>
      <c r="BH206" s="8"/>
      <c r="BI206" s="8"/>
      <c r="BJ206" s="8"/>
      <c r="BK206" s="8"/>
      <c r="BL206" s="8"/>
      <c r="BM206" s="8"/>
      <c r="BN206" s="8"/>
      <c r="BO206" s="8"/>
    </row>
    <row r="207" spans="1:67" x14ac:dyDescent="0.55000000000000004">
      <c r="A207" s="6" t="s">
        <v>502</v>
      </c>
      <c r="B207" s="8"/>
      <c r="C207" s="8" t="s">
        <v>69</v>
      </c>
      <c r="D207" s="8">
        <v>0.1</v>
      </c>
      <c r="E207" s="8"/>
      <c r="F207" s="8" t="s">
        <v>503</v>
      </c>
      <c r="G207" s="8" t="s">
        <v>113</v>
      </c>
      <c r="H207" s="8"/>
      <c r="I207" s="8"/>
      <c r="J207" s="8"/>
      <c r="K207" s="8">
        <v>0.9</v>
      </c>
      <c r="L207" s="8"/>
      <c r="M207" s="8"/>
      <c r="N207" s="8"/>
      <c r="O207" s="8"/>
      <c r="P207" s="8"/>
      <c r="Q207" s="8"/>
      <c r="R207" s="8"/>
      <c r="S207" s="8"/>
      <c r="T207" s="8">
        <v>58.5</v>
      </c>
      <c r="U207" s="8"/>
      <c r="V207" s="8"/>
      <c r="W207" s="8"/>
      <c r="X207" s="8"/>
      <c r="Y207" s="9"/>
      <c r="Z207" s="9"/>
      <c r="AA207" s="8"/>
      <c r="AB207" s="8">
        <v>103</v>
      </c>
      <c r="AC207" s="8">
        <v>-10</v>
      </c>
      <c r="AD207" s="8"/>
      <c r="AE207" s="8"/>
      <c r="AF207" s="8"/>
      <c r="AG207" s="8"/>
      <c r="AH207" s="8"/>
      <c r="AI207" s="8"/>
      <c r="AJ207" s="8"/>
      <c r="AK207" s="8"/>
      <c r="AL207" s="8"/>
      <c r="AM207" s="8">
        <v>0</v>
      </c>
      <c r="AN207" s="8">
        <v>0</v>
      </c>
      <c r="AO207" s="8">
        <v>0</v>
      </c>
      <c r="AP207" s="8"/>
      <c r="AQ207" s="8"/>
      <c r="AR207" s="8"/>
      <c r="AS207" s="8"/>
      <c r="AT207" s="8"/>
      <c r="AU207" s="8"/>
      <c r="AV207" s="8"/>
      <c r="AW207" s="8"/>
      <c r="AX207" s="8"/>
      <c r="AY207" s="10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</row>
    <row r="208" spans="1:67" x14ac:dyDescent="0.55000000000000004">
      <c r="A208" s="14" t="s">
        <v>503</v>
      </c>
      <c r="B208" s="6"/>
      <c r="C208" s="8" t="s">
        <v>69</v>
      </c>
      <c r="D208" s="8">
        <v>1</v>
      </c>
      <c r="E208" s="8" t="s">
        <v>114</v>
      </c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15">
        <f>IF(Chemical="Sodium Chloride - 10% aqueous",36.39,1-18*LN(Fract_Aq+0.04))</f>
        <v>58.939764847627607</v>
      </c>
      <c r="U208" s="8"/>
      <c r="V208" s="8"/>
      <c r="W208" s="8"/>
      <c r="X208" s="8"/>
      <c r="Y208" s="9"/>
      <c r="Z208" s="9"/>
      <c r="AA208" s="8"/>
      <c r="AB208" s="8">
        <v>100</v>
      </c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>
        <v>2.5</v>
      </c>
      <c r="AW208" s="8">
        <v>-8.0000000000000002E-3</v>
      </c>
      <c r="AX208" s="8">
        <v>0.2</v>
      </c>
      <c r="AY208" s="10">
        <v>6.9999999999999994E-5</v>
      </c>
      <c r="AZ208" s="8">
        <v>596.29999999999995</v>
      </c>
      <c r="BA208" s="8">
        <v>0.45500000000000002</v>
      </c>
      <c r="BB208" s="8">
        <v>1.0349999999999999E-3</v>
      </c>
      <c r="BC208" s="8">
        <v>12.582000000000001</v>
      </c>
      <c r="BD208" s="8">
        <v>21870</v>
      </c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</row>
    <row r="209" spans="1:67" x14ac:dyDescent="0.55000000000000004">
      <c r="A209" s="6" t="s">
        <v>504</v>
      </c>
      <c r="B209" s="8"/>
      <c r="C209" s="8" t="s">
        <v>69</v>
      </c>
      <c r="D209" s="8">
        <v>0.25</v>
      </c>
      <c r="E209" s="8"/>
      <c r="F209" s="8" t="s">
        <v>505</v>
      </c>
      <c r="G209" s="8" t="s">
        <v>113</v>
      </c>
      <c r="H209" s="8"/>
      <c r="I209" s="8"/>
      <c r="J209" s="8"/>
      <c r="K209" s="8">
        <v>0.75</v>
      </c>
      <c r="L209" s="8"/>
      <c r="M209" s="8"/>
      <c r="N209" s="8"/>
      <c r="O209" s="8"/>
      <c r="P209" s="8"/>
      <c r="Q209" s="8"/>
      <c r="R209" s="8"/>
      <c r="S209" s="8"/>
      <c r="T209" s="8">
        <v>40</v>
      </c>
      <c r="U209" s="8"/>
      <c r="V209" s="8"/>
      <c r="W209" s="8"/>
      <c r="X209" s="8"/>
      <c r="Y209" s="9"/>
      <c r="Z209" s="9"/>
      <c r="AA209" s="8"/>
      <c r="AB209" s="8">
        <v>110</v>
      </c>
      <c r="AC209" s="8">
        <v>-20</v>
      </c>
      <c r="AD209" s="8"/>
      <c r="AE209" s="8"/>
      <c r="AF209" s="8"/>
      <c r="AG209" s="8"/>
      <c r="AH209" s="8"/>
      <c r="AI209" s="8"/>
      <c r="AJ209" s="8"/>
      <c r="AK209" s="8"/>
      <c r="AL209" s="8"/>
      <c r="AM209" s="8">
        <v>3</v>
      </c>
      <c r="AN209" s="8">
        <v>0</v>
      </c>
      <c r="AO209" s="8">
        <v>2</v>
      </c>
      <c r="AP209" s="8"/>
      <c r="AQ209" s="8"/>
      <c r="AR209" s="8" t="s">
        <v>76</v>
      </c>
      <c r="AS209" s="8"/>
      <c r="AT209" s="8"/>
      <c r="AU209" s="8"/>
      <c r="AV209" s="8"/>
      <c r="AW209" s="8"/>
      <c r="AX209" s="8"/>
      <c r="AY209" s="10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</row>
    <row r="210" spans="1:67" x14ac:dyDescent="0.55000000000000004">
      <c r="A210" s="6" t="s">
        <v>506</v>
      </c>
      <c r="B210" s="8"/>
      <c r="C210" s="8" t="s">
        <v>69</v>
      </c>
      <c r="D210" s="8">
        <v>0.5</v>
      </c>
      <c r="E210" s="8"/>
      <c r="F210" s="8" t="s">
        <v>505</v>
      </c>
      <c r="G210" s="8" t="s">
        <v>113</v>
      </c>
      <c r="H210" s="8"/>
      <c r="I210" s="8"/>
      <c r="J210" s="8"/>
      <c r="K210" s="8">
        <v>0.5</v>
      </c>
      <c r="L210" s="8"/>
      <c r="M210" s="8"/>
      <c r="N210" s="8"/>
      <c r="O210" s="8"/>
      <c r="P210" s="8"/>
      <c r="Q210" s="8"/>
      <c r="R210" s="8"/>
      <c r="S210" s="8"/>
      <c r="T210" s="8">
        <v>40</v>
      </c>
      <c r="U210" s="8"/>
      <c r="V210" s="8"/>
      <c r="W210" s="8"/>
      <c r="X210" s="8"/>
      <c r="Y210" s="9"/>
      <c r="Z210" s="9"/>
      <c r="AA210" s="8"/>
      <c r="AB210" s="8">
        <v>146</v>
      </c>
      <c r="AC210" s="8">
        <v>-10</v>
      </c>
      <c r="AD210" s="8"/>
      <c r="AE210" s="8"/>
      <c r="AF210" s="8"/>
      <c r="AG210" s="8"/>
      <c r="AH210" s="8"/>
      <c r="AI210" s="8"/>
      <c r="AJ210" s="8"/>
      <c r="AK210" s="8"/>
      <c r="AL210" s="8"/>
      <c r="AM210" s="8">
        <v>3</v>
      </c>
      <c r="AN210" s="8">
        <v>0</v>
      </c>
      <c r="AO210" s="8">
        <v>2</v>
      </c>
      <c r="AP210" s="8"/>
      <c r="AQ210" s="8"/>
      <c r="AR210" s="8" t="s">
        <v>76</v>
      </c>
      <c r="AS210" s="8"/>
      <c r="AT210" s="8"/>
      <c r="AU210" s="8"/>
      <c r="AV210" s="8"/>
      <c r="AW210" s="8"/>
      <c r="AX210" s="8"/>
      <c r="AY210" s="10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</row>
    <row r="211" spans="1:67" x14ac:dyDescent="0.55000000000000004">
      <c r="A211" s="14" t="s">
        <v>505</v>
      </c>
      <c r="B211" s="8"/>
      <c r="C211" s="8" t="s">
        <v>69</v>
      </c>
      <c r="D211" s="8">
        <v>1</v>
      </c>
      <c r="E211" s="8" t="s">
        <v>114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15">
        <f>IF(Chemical="Sodium Hydroxide - 25% aqueous",10.62,IF(Chemical="Sodium Hydroxide - 50% aqueous",5.81,1-7*LN(Fract_Aq+0.003)))</f>
        <v>41.664000932198192</v>
      </c>
      <c r="U211" s="8"/>
      <c r="V211" s="8"/>
      <c r="W211" s="8"/>
      <c r="X211" s="8"/>
      <c r="Y211" s="9"/>
      <c r="Z211" s="9"/>
      <c r="AA211" s="8"/>
      <c r="AB211" s="8">
        <v>105</v>
      </c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>
        <v>3</v>
      </c>
      <c r="AN211" s="8">
        <v>0</v>
      </c>
      <c r="AO211" s="8">
        <v>2</v>
      </c>
      <c r="AP211" s="8"/>
      <c r="AQ211" s="8"/>
      <c r="AR211" s="8" t="s">
        <v>76</v>
      </c>
      <c r="AS211" s="8"/>
      <c r="AT211" s="8"/>
      <c r="AU211" s="8"/>
      <c r="AV211" s="8">
        <v>3.5</v>
      </c>
      <c r="AW211" s="8">
        <v>-2E-3</v>
      </c>
      <c r="AX211" s="8">
        <v>0.56000000000000005</v>
      </c>
      <c r="AY211" s="10">
        <v>2.9999999999999997E-4</v>
      </c>
      <c r="AZ211" s="8">
        <v>596.29999999999995</v>
      </c>
      <c r="BA211" s="8">
        <v>0.45500000000000002</v>
      </c>
      <c r="BB211" s="8">
        <v>1.0349999999999999E-3</v>
      </c>
      <c r="BC211" s="8">
        <v>10.507999999999999</v>
      </c>
      <c r="BD211" s="8">
        <v>17350</v>
      </c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</row>
    <row r="212" spans="1:67" x14ac:dyDescent="0.55000000000000004">
      <c r="A212" s="6" t="s">
        <v>507</v>
      </c>
      <c r="B212" s="8"/>
      <c r="C212" s="8" t="s">
        <v>69</v>
      </c>
      <c r="D212" s="8">
        <v>1</v>
      </c>
      <c r="E212" s="8"/>
      <c r="F212" s="6" t="s">
        <v>507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>
        <v>400</v>
      </c>
      <c r="U212" s="8"/>
      <c r="V212" s="8"/>
      <c r="W212" s="8"/>
      <c r="X212" s="8"/>
      <c r="Y212" s="9"/>
      <c r="Z212" s="9"/>
      <c r="AA212" s="8"/>
      <c r="AB212" s="8">
        <v>400</v>
      </c>
      <c r="AC212" s="8">
        <v>300</v>
      </c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>
        <v>1.3</v>
      </c>
      <c r="AW212" s="8">
        <v>1E-3</v>
      </c>
      <c r="AX212" s="8">
        <v>0.4</v>
      </c>
      <c r="AY212" s="10">
        <v>5.0000000000000001E-4</v>
      </c>
      <c r="AZ212" s="8">
        <v>100</v>
      </c>
      <c r="BA212" s="8">
        <v>0.05</v>
      </c>
      <c r="BB212" s="8"/>
      <c r="BC212" s="8">
        <v>11.9</v>
      </c>
      <c r="BD212" s="8">
        <v>8000</v>
      </c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</row>
    <row r="213" spans="1:67" x14ac:dyDescent="0.55000000000000004">
      <c r="A213" s="6" t="s">
        <v>508</v>
      </c>
      <c r="B213" s="7" t="s">
        <v>509</v>
      </c>
      <c r="C213" s="8" t="s">
        <v>69</v>
      </c>
      <c r="D213" s="8">
        <v>1</v>
      </c>
      <c r="E213" s="8"/>
      <c r="F213" s="6" t="s">
        <v>508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>
        <v>104.15</v>
      </c>
      <c r="U213" s="8">
        <v>50</v>
      </c>
      <c r="V213" s="8">
        <v>250</v>
      </c>
      <c r="W213" s="8">
        <v>1000</v>
      </c>
      <c r="X213" s="8" t="s">
        <v>70</v>
      </c>
      <c r="Y213" s="9"/>
      <c r="Z213" s="9"/>
      <c r="AA213" s="8"/>
      <c r="AB213" s="8">
        <v>145.19999999999999</v>
      </c>
      <c r="AC213" s="8">
        <v>-30.6</v>
      </c>
      <c r="AD213" s="8"/>
      <c r="AE213" s="8"/>
      <c r="AF213" s="8"/>
      <c r="AG213" s="8"/>
      <c r="AH213" s="8"/>
      <c r="AI213" s="8">
        <v>31</v>
      </c>
      <c r="AJ213" s="8">
        <v>0.88</v>
      </c>
      <c r="AK213" s="8"/>
      <c r="AL213" s="8"/>
      <c r="AM213" s="8">
        <v>2</v>
      </c>
      <c r="AN213" s="8">
        <v>3</v>
      </c>
      <c r="AO213" s="8">
        <v>2</v>
      </c>
      <c r="AP213" s="8" t="s">
        <v>71</v>
      </c>
      <c r="AQ213" s="8" t="s">
        <v>72</v>
      </c>
      <c r="AR213" s="8"/>
      <c r="AS213" s="8"/>
      <c r="AT213" s="8"/>
      <c r="AU213" s="8" t="s">
        <v>120</v>
      </c>
      <c r="AV213" s="8">
        <v>0.92400000000000004</v>
      </c>
      <c r="AW213" s="8">
        <v>8.9999999999999998E-4</v>
      </c>
      <c r="AX213" s="8">
        <v>0.40100000000000002</v>
      </c>
      <c r="AY213" s="10">
        <v>7.3999999999999999E-4</v>
      </c>
      <c r="AZ213" s="8">
        <v>104.4</v>
      </c>
      <c r="BA213" s="8">
        <v>0.13900000000000001</v>
      </c>
      <c r="BB213" s="8"/>
      <c r="BC213" s="8">
        <v>12.055</v>
      </c>
      <c r="BD213" s="8">
        <v>5036.3</v>
      </c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</row>
    <row r="214" spans="1:67" x14ac:dyDescent="0.55000000000000004">
      <c r="A214" s="6" t="s">
        <v>510</v>
      </c>
      <c r="B214" s="8" t="s">
        <v>511</v>
      </c>
      <c r="C214" s="8" t="s">
        <v>69</v>
      </c>
      <c r="D214" s="8">
        <v>1</v>
      </c>
      <c r="E214" s="8"/>
      <c r="F214" s="6" t="s">
        <v>510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11">
        <v>120.17</v>
      </c>
      <c r="U214" s="11">
        <v>0.8</v>
      </c>
      <c r="V214" s="11">
        <v>9.1</v>
      </c>
      <c r="W214" s="11">
        <v>81</v>
      </c>
      <c r="X214" s="11" t="s">
        <v>87</v>
      </c>
      <c r="Y214" s="11"/>
      <c r="Z214" s="11"/>
      <c r="AA214" s="11"/>
      <c r="AB214" s="11">
        <v>285.89999999999998</v>
      </c>
      <c r="AC214" s="11">
        <v>30.5</v>
      </c>
      <c r="AD214" s="11"/>
      <c r="AE214" s="11"/>
      <c r="AF214" s="11"/>
      <c r="AG214" s="11"/>
      <c r="AH214" s="11"/>
      <c r="AI214" s="11">
        <v>177</v>
      </c>
      <c r="AJ214" s="11">
        <v>1.9</v>
      </c>
      <c r="AK214" s="11"/>
      <c r="AL214" s="11"/>
      <c r="AM214" s="11">
        <v>1</v>
      </c>
      <c r="AN214" s="11">
        <v>1</v>
      </c>
      <c r="AO214" s="11">
        <v>0</v>
      </c>
      <c r="AP214" s="11"/>
      <c r="AQ214" s="11"/>
      <c r="AR214" s="8"/>
      <c r="AS214" s="8"/>
      <c r="AT214" s="8"/>
      <c r="AU214" s="8"/>
      <c r="AV214" s="8">
        <v>1.296</v>
      </c>
      <c r="AW214" s="8">
        <v>9.3800000000000003E-4</v>
      </c>
      <c r="AX214" s="8">
        <v>0.29099999999999998</v>
      </c>
      <c r="AY214" s="8">
        <v>6.0800000000000003E-4</v>
      </c>
      <c r="AZ214" s="8">
        <v>130.69999999999999</v>
      </c>
      <c r="BA214" s="8">
        <v>6.615E-2</v>
      </c>
      <c r="BB214" s="8">
        <v>8.9499999999999994E-5</v>
      </c>
      <c r="BC214" s="8">
        <v>10.620900000000001</v>
      </c>
      <c r="BD214" s="8">
        <v>5307.5</v>
      </c>
      <c r="BE214" s="8">
        <v>59.29</v>
      </c>
      <c r="BF214" s="8"/>
      <c r="BG214" s="8"/>
      <c r="BH214" s="8"/>
      <c r="BI214" s="8"/>
      <c r="BJ214" s="8"/>
      <c r="BK214" s="8"/>
      <c r="BL214" s="8"/>
      <c r="BM214" s="8"/>
      <c r="BN214" s="8"/>
      <c r="BO214" s="8"/>
    </row>
    <row r="215" spans="1:67" x14ac:dyDescent="0.55000000000000004">
      <c r="A215" s="6" t="s">
        <v>512</v>
      </c>
      <c r="B215" s="7" t="s">
        <v>513</v>
      </c>
      <c r="C215" s="8" t="s">
        <v>69</v>
      </c>
      <c r="D215" s="8">
        <v>1</v>
      </c>
      <c r="E215" s="8"/>
      <c r="F215" s="6" t="s">
        <v>512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>
        <v>64.06</v>
      </c>
      <c r="U215" s="8">
        <v>0.3</v>
      </c>
      <c r="V215" s="8">
        <v>3</v>
      </c>
      <c r="W215" s="8">
        <v>25</v>
      </c>
      <c r="X215" s="8" t="s">
        <v>70</v>
      </c>
      <c r="Y215" s="9">
        <v>103.4</v>
      </c>
      <c r="Z215" s="9">
        <v>313.7</v>
      </c>
      <c r="AA215" s="8">
        <v>1</v>
      </c>
      <c r="AB215" s="8">
        <v>-10</v>
      </c>
      <c r="AC215" s="8">
        <v>-103.4</v>
      </c>
      <c r="AD215" s="8"/>
      <c r="AE215" s="8"/>
      <c r="AF215" s="8"/>
      <c r="AG215" s="8"/>
      <c r="AH215" s="8"/>
      <c r="AI215" s="8"/>
      <c r="AJ215" s="8"/>
      <c r="AK215" s="8"/>
      <c r="AL215" s="8"/>
      <c r="AM215" s="8">
        <v>3</v>
      </c>
      <c r="AN215" s="8">
        <v>0</v>
      </c>
      <c r="AO215" s="8">
        <v>0</v>
      </c>
      <c r="AP215" s="8"/>
      <c r="AQ215" s="8"/>
      <c r="AR215" s="8"/>
      <c r="AS215" s="8"/>
      <c r="AT215" s="8"/>
      <c r="AU215" s="8"/>
      <c r="AV215" s="8">
        <v>1.4019999999999999</v>
      </c>
      <c r="AW215" s="8">
        <v>2.64E-3</v>
      </c>
      <c r="AX215" s="8">
        <v>0.33300000000000002</v>
      </c>
      <c r="AY215" s="10">
        <v>2.4399999999999999E-4</v>
      </c>
      <c r="AZ215" s="8">
        <v>91.1</v>
      </c>
      <c r="BA215" s="8">
        <v>0.22770000000000001</v>
      </c>
      <c r="BB215" s="8">
        <v>4.7600000000000002E-4</v>
      </c>
      <c r="BC215" s="8">
        <v>10.2555</v>
      </c>
      <c r="BD215" s="8">
        <v>2351.06</v>
      </c>
      <c r="BE215" s="8">
        <v>33.92</v>
      </c>
      <c r="BF215" s="8"/>
      <c r="BG215" s="8"/>
      <c r="BH215" s="8"/>
      <c r="BI215" s="8"/>
      <c r="BJ215" s="8"/>
      <c r="BK215" s="8"/>
      <c r="BL215" s="8"/>
      <c r="BM215" s="8"/>
      <c r="BN215" s="8"/>
      <c r="BO215" s="8"/>
    </row>
    <row r="216" spans="1:67" x14ac:dyDescent="0.55000000000000004">
      <c r="A216" s="6" t="s">
        <v>514</v>
      </c>
      <c r="B216" s="7" t="s">
        <v>515</v>
      </c>
      <c r="C216" s="8" t="s">
        <v>69</v>
      </c>
      <c r="D216" s="8">
        <v>1</v>
      </c>
      <c r="E216" s="8"/>
      <c r="F216" s="6" t="s">
        <v>514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>
        <v>98.1</v>
      </c>
      <c r="U216" s="8">
        <v>0.5</v>
      </c>
      <c r="V216" s="8">
        <v>2.4900000000000002</v>
      </c>
      <c r="W216" s="8">
        <v>29.9</v>
      </c>
      <c r="X216" s="8" t="s">
        <v>70</v>
      </c>
      <c r="Y216" s="9"/>
      <c r="Z216" s="9"/>
      <c r="AA216" s="8"/>
      <c r="AB216" s="8">
        <v>336.9</v>
      </c>
      <c r="AC216" s="8">
        <v>10.3</v>
      </c>
      <c r="AD216" s="8"/>
      <c r="AE216" s="8"/>
      <c r="AF216" s="8"/>
      <c r="AG216" s="8"/>
      <c r="AH216" s="8"/>
      <c r="AI216" s="8"/>
      <c r="AJ216" s="8"/>
      <c r="AK216" s="8"/>
      <c r="AL216" s="8"/>
      <c r="AM216" s="8">
        <v>3</v>
      </c>
      <c r="AN216" s="8">
        <v>0</v>
      </c>
      <c r="AO216" s="8">
        <v>2</v>
      </c>
      <c r="AP216" s="8"/>
      <c r="AQ216" s="8"/>
      <c r="AR216" s="8" t="s">
        <v>76</v>
      </c>
      <c r="AS216" s="8"/>
      <c r="AT216" s="8"/>
      <c r="AU216" s="8" t="s">
        <v>73</v>
      </c>
      <c r="AV216" s="8">
        <v>1.857</v>
      </c>
      <c r="AW216" s="8">
        <v>1.057E-3</v>
      </c>
      <c r="AX216" s="8">
        <v>0.33600000000000002</v>
      </c>
      <c r="AY216" s="10">
        <v>2.418E-4</v>
      </c>
      <c r="AZ216" s="8">
        <v>213</v>
      </c>
      <c r="BA216" s="8">
        <v>0.14799999999999999</v>
      </c>
      <c r="BB216" s="8">
        <v>5.1E-5</v>
      </c>
      <c r="BC216" s="23">
        <f>IF(AND(Fract_Sulfuric&lt;1,Fract_Aq&gt;0),15.416-26*(1-Fract_Sulfuric),15.416)</f>
        <v>15.416</v>
      </c>
      <c r="BD216" s="8">
        <v>9100</v>
      </c>
      <c r="BE216" s="8">
        <v>0</v>
      </c>
      <c r="BF216" s="8"/>
      <c r="BG216" s="8"/>
      <c r="BH216" s="8"/>
      <c r="BI216" s="8"/>
      <c r="BJ216" s="8"/>
      <c r="BK216" s="8"/>
      <c r="BL216" s="8"/>
      <c r="BM216" s="8"/>
      <c r="BN216" s="8"/>
      <c r="BO216" s="8"/>
    </row>
    <row r="217" spans="1:67" x14ac:dyDescent="0.55000000000000004">
      <c r="A217" s="6" t="s">
        <v>516</v>
      </c>
      <c r="B217" s="7"/>
      <c r="C217" s="8" t="s">
        <v>69</v>
      </c>
      <c r="D217" s="8">
        <v>0.9</v>
      </c>
      <c r="E217" s="8"/>
      <c r="F217" s="6" t="s">
        <v>514</v>
      </c>
      <c r="G217" s="8" t="s">
        <v>517</v>
      </c>
      <c r="H217" s="8"/>
      <c r="I217" s="8"/>
      <c r="J217" s="8"/>
      <c r="K217" s="8">
        <v>0.1</v>
      </c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9"/>
      <c r="Z217" s="9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10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</row>
    <row r="218" spans="1:67" x14ac:dyDescent="0.55000000000000004">
      <c r="A218" s="6" t="s">
        <v>518</v>
      </c>
      <c r="B218" s="8" t="s">
        <v>519</v>
      </c>
      <c r="C218" s="8" t="s">
        <v>69</v>
      </c>
      <c r="D218" s="8">
        <v>1</v>
      </c>
      <c r="E218" s="8"/>
      <c r="F218" s="6" t="s">
        <v>518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>
        <v>134.97</v>
      </c>
      <c r="U218" s="8">
        <v>0.3</v>
      </c>
      <c r="V218" s="8">
        <v>3</v>
      </c>
      <c r="W218" s="8">
        <v>15</v>
      </c>
      <c r="X218" s="8" t="s">
        <v>70</v>
      </c>
      <c r="Y218" s="9"/>
      <c r="Z218" s="9"/>
      <c r="AA218" s="8"/>
      <c r="AB218" s="8">
        <v>72.7</v>
      </c>
      <c r="AC218" s="8">
        <v>-46.2</v>
      </c>
      <c r="AD218" s="8"/>
      <c r="AE218" s="8"/>
      <c r="AF218" s="8"/>
      <c r="AG218" s="8"/>
      <c r="AH218" s="8"/>
      <c r="AI218" s="8"/>
      <c r="AJ218" s="8"/>
      <c r="AK218" s="8"/>
      <c r="AL218" s="8"/>
      <c r="AM218" s="8">
        <v>3</v>
      </c>
      <c r="AN218" s="8">
        <v>0</v>
      </c>
      <c r="AO218" s="8">
        <v>2</v>
      </c>
      <c r="AP218" s="8"/>
      <c r="AQ218" s="8"/>
      <c r="AR218" s="8"/>
      <c r="AS218" s="8"/>
      <c r="AT218" s="8"/>
      <c r="AU218" s="8"/>
      <c r="AV218" s="8">
        <v>1.7145999999999999</v>
      </c>
      <c r="AW218" s="8">
        <v>2.3630000000000001E-3</v>
      </c>
      <c r="AX218" s="8">
        <v>0.20580000000000001</v>
      </c>
      <c r="AY218" s="10">
        <v>1.8230000000000001E-4</v>
      </c>
      <c r="AZ218" s="8">
        <v>57.8</v>
      </c>
      <c r="BA218" s="8">
        <v>0.10589999999999999</v>
      </c>
      <c r="BB218" s="8"/>
      <c r="BC218" s="8">
        <v>10.398899999999999</v>
      </c>
      <c r="BD218" s="8">
        <v>3607.23</v>
      </c>
      <c r="BE218" s="8">
        <v>0</v>
      </c>
      <c r="BF218" s="8"/>
      <c r="BG218" s="8"/>
      <c r="BH218" s="8"/>
      <c r="BI218" s="8"/>
      <c r="BJ218" s="8"/>
      <c r="BK218" s="8"/>
      <c r="BL218" s="8"/>
      <c r="BM218" s="8"/>
      <c r="BN218" s="8"/>
      <c r="BO218" s="8"/>
    </row>
    <row r="219" spans="1:67" x14ac:dyDescent="0.55000000000000004">
      <c r="A219" s="6" t="s">
        <v>520</v>
      </c>
      <c r="B219" s="8" t="s">
        <v>521</v>
      </c>
      <c r="C219" s="8" t="s">
        <v>69</v>
      </c>
      <c r="D219" s="8">
        <v>1</v>
      </c>
      <c r="E219" s="8"/>
      <c r="F219" s="6" t="s">
        <v>520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11">
        <v>102.06</v>
      </c>
      <c r="U219" s="11"/>
      <c r="V219" s="11">
        <v>21</v>
      </c>
      <c r="W219" s="11">
        <v>64</v>
      </c>
      <c r="X219" s="11" t="s">
        <v>81</v>
      </c>
      <c r="Y219" s="11"/>
      <c r="Z219" s="11"/>
      <c r="AA219" s="11"/>
      <c r="AB219" s="11">
        <v>-55</v>
      </c>
      <c r="AC219" s="11">
        <v>-214.1</v>
      </c>
      <c r="AD219" s="11"/>
      <c r="AE219" s="11"/>
      <c r="AF219" s="11"/>
      <c r="AG219" s="11"/>
      <c r="AH219" s="11"/>
      <c r="AI219" s="11"/>
      <c r="AJ219" s="11"/>
      <c r="AK219" s="11"/>
      <c r="AL219" s="11"/>
      <c r="AM219" s="11">
        <v>3</v>
      </c>
      <c r="AN219" s="11">
        <v>0</v>
      </c>
      <c r="AO219" s="11">
        <v>1</v>
      </c>
      <c r="AP219" s="11"/>
      <c r="AQ219" s="11"/>
      <c r="AR219" s="8"/>
      <c r="AS219" s="8" t="s">
        <v>93</v>
      </c>
      <c r="AT219" s="8"/>
      <c r="AU219" s="8"/>
      <c r="AV219" s="8">
        <v>1.4590000000000001</v>
      </c>
      <c r="AW219" s="8">
        <v>6.13E-3</v>
      </c>
      <c r="AX219" s="8">
        <v>0.27100000000000002</v>
      </c>
      <c r="AY219" s="8">
        <v>1.8799999999999999E-3</v>
      </c>
      <c r="AZ219" s="8">
        <v>36.299999999999997</v>
      </c>
      <c r="BA219" s="8">
        <v>0.23300000000000001</v>
      </c>
      <c r="BB219" s="8"/>
      <c r="BC219" s="8">
        <v>10.542999999999999</v>
      </c>
      <c r="BD219" s="8">
        <v>2295.1999999999998</v>
      </c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</row>
    <row r="220" spans="1:67" x14ac:dyDescent="0.55000000000000004">
      <c r="A220" s="6" t="s">
        <v>522</v>
      </c>
      <c r="B220" s="8" t="s">
        <v>523</v>
      </c>
      <c r="C220" s="8" t="s">
        <v>69</v>
      </c>
      <c r="D220" s="8">
        <v>1</v>
      </c>
      <c r="E220" s="8"/>
      <c r="F220" s="6" t="s">
        <v>522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11">
        <v>166.22</v>
      </c>
      <c r="U220" s="11">
        <v>0.03</v>
      </c>
      <c r="V220" s="11">
        <v>0.28999999999999998</v>
      </c>
      <c r="W220" s="11">
        <v>82</v>
      </c>
      <c r="X220" s="11" t="s">
        <v>87</v>
      </c>
      <c r="Y220" s="11"/>
      <c r="Z220" s="11"/>
      <c r="AA220" s="11"/>
      <c r="AB220" s="11">
        <v>289.7</v>
      </c>
      <c r="AC220" s="11">
        <v>52.8</v>
      </c>
      <c r="AD220" s="11"/>
      <c r="AE220" s="11"/>
      <c r="AF220" s="11"/>
      <c r="AG220" s="11"/>
      <c r="AH220" s="11"/>
      <c r="AI220" s="11">
        <v>130</v>
      </c>
      <c r="AJ220" s="11"/>
      <c r="AK220" s="11"/>
      <c r="AL220" s="11"/>
      <c r="AM220" s="11">
        <v>3</v>
      </c>
      <c r="AN220" s="11">
        <v>1</v>
      </c>
      <c r="AO220" s="11">
        <v>0</v>
      </c>
      <c r="AP220" s="11"/>
      <c r="AQ220" s="11"/>
      <c r="AR220" s="8" t="s">
        <v>92</v>
      </c>
      <c r="AS220" s="8"/>
      <c r="AT220" s="8"/>
      <c r="AU220" s="8"/>
      <c r="AV220" s="8">
        <v>1.1080000000000001</v>
      </c>
      <c r="AW220" s="8">
        <v>9.3800000000000003E-4</v>
      </c>
      <c r="AX220" s="8">
        <v>0.433</v>
      </c>
      <c r="AY220" s="8">
        <v>8.5899999999999995E-4</v>
      </c>
      <c r="AZ220" s="8">
        <v>122.2</v>
      </c>
      <c r="BA220" s="8">
        <v>0.10829999999999999</v>
      </c>
      <c r="BB220" s="8">
        <v>1.34E-4</v>
      </c>
      <c r="BC220" s="8">
        <v>11.108000000000001</v>
      </c>
      <c r="BD220" s="8">
        <v>5243.62</v>
      </c>
      <c r="BE220" s="8">
        <v>90.7</v>
      </c>
      <c r="BF220" s="8"/>
      <c r="BG220" s="8"/>
      <c r="BH220" s="8"/>
      <c r="BI220" s="8"/>
      <c r="BJ220" s="8"/>
      <c r="BK220" s="8"/>
      <c r="BL220" s="8"/>
      <c r="BM220" s="8"/>
      <c r="BN220" s="8"/>
      <c r="BO220" s="8"/>
    </row>
    <row r="221" spans="1:67" x14ac:dyDescent="0.55000000000000004">
      <c r="A221" s="6" t="s">
        <v>524</v>
      </c>
      <c r="B221" s="8" t="s">
        <v>525</v>
      </c>
      <c r="C221" s="8" t="s">
        <v>69</v>
      </c>
      <c r="D221" s="8">
        <v>1</v>
      </c>
      <c r="E221" s="8"/>
      <c r="F221" s="6" t="s">
        <v>524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11">
        <v>167.85</v>
      </c>
      <c r="U221" s="11">
        <v>0.2</v>
      </c>
      <c r="V221" s="11">
        <v>2.2000000000000002</v>
      </c>
      <c r="W221" s="11">
        <v>13</v>
      </c>
      <c r="X221" s="11" t="s">
        <v>87</v>
      </c>
      <c r="Y221" s="11"/>
      <c r="Z221" s="11"/>
      <c r="AA221" s="11"/>
      <c r="AB221" s="11">
        <v>130.19999999999999</v>
      </c>
      <c r="AC221" s="11">
        <v>-68.7</v>
      </c>
      <c r="AD221" s="11"/>
      <c r="AE221" s="11"/>
      <c r="AF221" s="11"/>
      <c r="AG221" s="11"/>
      <c r="AH221" s="11"/>
      <c r="AI221" s="11"/>
      <c r="AJ221" s="11"/>
      <c r="AK221" s="11"/>
      <c r="AL221" s="11"/>
      <c r="AM221" s="11">
        <v>3</v>
      </c>
      <c r="AN221" s="11">
        <v>0</v>
      </c>
      <c r="AO221" s="11">
        <v>0</v>
      </c>
      <c r="AP221" s="11" t="s">
        <v>71</v>
      </c>
      <c r="AQ221" s="11" t="s">
        <v>72</v>
      </c>
      <c r="AR221" s="8"/>
      <c r="AS221" s="8"/>
      <c r="AT221" s="8"/>
      <c r="AU221" s="8"/>
      <c r="AV221" s="8">
        <v>1.5708</v>
      </c>
      <c r="AW221" s="8">
        <v>1.4940000000000001E-3</v>
      </c>
      <c r="AX221" s="8">
        <v>0.20569999999999999</v>
      </c>
      <c r="AY221" s="8">
        <v>2.7310000000000002E-4</v>
      </c>
      <c r="AZ221" s="8">
        <v>60.62</v>
      </c>
      <c r="BA221" s="8">
        <v>7.6630000000000004E-2</v>
      </c>
      <c r="BB221" s="8"/>
      <c r="BC221" s="8">
        <v>11.73287</v>
      </c>
      <c r="BD221" s="8">
        <v>4746.1319999999996</v>
      </c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</row>
    <row r="222" spans="1:67" x14ac:dyDescent="0.55000000000000004">
      <c r="A222" s="6" t="s">
        <v>526</v>
      </c>
      <c r="B222" s="7" t="s">
        <v>527</v>
      </c>
      <c r="C222" s="8" t="s">
        <v>69</v>
      </c>
      <c r="D222" s="8">
        <v>1</v>
      </c>
      <c r="E222" s="8"/>
      <c r="F222" s="6" t="s">
        <v>526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>
        <v>165.85</v>
      </c>
      <c r="U222" s="8">
        <v>100</v>
      </c>
      <c r="V222" s="8">
        <v>200</v>
      </c>
      <c r="W222" s="8">
        <v>1000</v>
      </c>
      <c r="X222" s="8" t="s">
        <v>70</v>
      </c>
      <c r="Y222" s="9"/>
      <c r="Z222" s="9"/>
      <c r="AA222" s="8"/>
      <c r="AB222" s="8">
        <v>121</v>
      </c>
      <c r="AC222" s="8">
        <v>-22.4</v>
      </c>
      <c r="AD222" s="8"/>
      <c r="AE222" s="8"/>
      <c r="AF222" s="8"/>
      <c r="AG222" s="8"/>
      <c r="AH222" s="8"/>
      <c r="AI222" s="8"/>
      <c r="AJ222" s="8"/>
      <c r="AK222" s="8"/>
      <c r="AL222" s="8"/>
      <c r="AM222" s="8">
        <v>2</v>
      </c>
      <c r="AN222" s="8">
        <v>0</v>
      </c>
      <c r="AO222" s="8">
        <v>0</v>
      </c>
      <c r="AP222" s="8"/>
      <c r="AQ222" s="8"/>
      <c r="AR222" s="8"/>
      <c r="AS222" s="8" t="s">
        <v>92</v>
      </c>
      <c r="AT222" s="8"/>
      <c r="AU222" s="8"/>
      <c r="AV222" s="8">
        <v>1.6639999999999999</v>
      </c>
      <c r="AW222" s="8">
        <v>1.902E-3</v>
      </c>
      <c r="AX222" s="8">
        <v>0.20599999999999999</v>
      </c>
      <c r="AY222" s="10">
        <v>1.7000000000000001E-4</v>
      </c>
      <c r="AZ222" s="8">
        <v>59.6</v>
      </c>
      <c r="BA222" s="8">
        <v>6.4500000000000002E-2</v>
      </c>
      <c r="BB222" s="8">
        <v>1.1900000000000001E-4</v>
      </c>
      <c r="BC222" s="8">
        <v>9.3628</v>
      </c>
      <c r="BD222" s="8">
        <v>3161.06</v>
      </c>
      <c r="BE222" s="8">
        <v>56.57</v>
      </c>
      <c r="BF222" s="8"/>
      <c r="BG222" s="8"/>
      <c r="BH222" s="8"/>
      <c r="BI222" s="8"/>
      <c r="BJ222" s="8"/>
      <c r="BK222" s="8"/>
      <c r="BL222" s="8"/>
      <c r="BM222" s="8"/>
      <c r="BN222" s="8"/>
      <c r="BO222" s="8"/>
    </row>
    <row r="223" spans="1:67" x14ac:dyDescent="0.55000000000000004">
      <c r="A223" s="6" t="s">
        <v>528</v>
      </c>
      <c r="B223" s="8" t="s">
        <v>529</v>
      </c>
      <c r="C223" s="8" t="s">
        <v>69</v>
      </c>
      <c r="D223" s="8">
        <v>1</v>
      </c>
      <c r="E223" s="8"/>
      <c r="F223" s="6" t="s">
        <v>528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11">
        <v>198.4</v>
      </c>
      <c r="U223" s="11">
        <v>3</v>
      </c>
      <c r="V223" s="11">
        <v>35</v>
      </c>
      <c r="W223" s="11">
        <v>200</v>
      </c>
      <c r="X223" s="11" t="s">
        <v>87</v>
      </c>
      <c r="Y223" s="11"/>
      <c r="Z223" s="11"/>
      <c r="AA223" s="11"/>
      <c r="AB223" s="11">
        <v>253.6</v>
      </c>
      <c r="AC223" s="11">
        <v>5.9</v>
      </c>
      <c r="AD223" s="11"/>
      <c r="AE223" s="11"/>
      <c r="AF223" s="11"/>
      <c r="AG223" s="11"/>
      <c r="AH223" s="11"/>
      <c r="AI223" s="11">
        <v>100</v>
      </c>
      <c r="AJ223" s="11">
        <v>0.5</v>
      </c>
      <c r="AK223" s="11"/>
      <c r="AL223" s="11"/>
      <c r="AM223" s="11">
        <v>0</v>
      </c>
      <c r="AN223" s="11">
        <v>1</v>
      </c>
      <c r="AO223" s="11">
        <v>0</v>
      </c>
      <c r="AP223" s="11" t="s">
        <v>71</v>
      </c>
      <c r="AQ223" s="11" t="s">
        <v>72</v>
      </c>
      <c r="AR223" s="8"/>
      <c r="AS223" s="8"/>
      <c r="AT223" s="8"/>
      <c r="AU223" s="8"/>
      <c r="AV223" s="8">
        <v>0.79500000000000004</v>
      </c>
      <c r="AW223" s="8">
        <v>8.0999999999999996E-4</v>
      </c>
      <c r="AX223" s="8">
        <v>0.48599999999999999</v>
      </c>
      <c r="AY223" s="8">
        <v>1.0300000000000001E-3</v>
      </c>
      <c r="AZ223" s="8">
        <v>86.8</v>
      </c>
      <c r="BA223" s="8">
        <v>7.2499999999999995E-2</v>
      </c>
      <c r="BB223" s="8">
        <v>1.75E-4</v>
      </c>
      <c r="BC223" s="8">
        <v>10.559900000000001</v>
      </c>
      <c r="BD223" s="8">
        <v>4799.8599999999997</v>
      </c>
      <c r="BE223" s="8">
        <v>72.38</v>
      </c>
      <c r="BF223" s="8"/>
      <c r="BG223" s="8"/>
      <c r="BH223" s="8"/>
      <c r="BI223" s="8"/>
      <c r="BJ223" s="8"/>
      <c r="BK223" s="8"/>
      <c r="BL223" s="8"/>
      <c r="BM223" s="8"/>
      <c r="BN223" s="8"/>
      <c r="BO223" s="8"/>
    </row>
    <row r="224" spans="1:67" x14ac:dyDescent="0.55000000000000004">
      <c r="A224" s="6" t="s">
        <v>530</v>
      </c>
      <c r="B224" s="8" t="s">
        <v>531</v>
      </c>
      <c r="C224" s="8" t="s">
        <v>69</v>
      </c>
      <c r="D224" s="8">
        <v>1</v>
      </c>
      <c r="E224" s="8"/>
      <c r="F224" s="6" t="s">
        <v>530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11">
        <v>194.2</v>
      </c>
      <c r="U224" s="11">
        <v>11</v>
      </c>
      <c r="V224" s="11">
        <v>120</v>
      </c>
      <c r="W224" s="11">
        <v>700</v>
      </c>
      <c r="X224" s="11" t="s">
        <v>87</v>
      </c>
      <c r="Y224" s="11"/>
      <c r="Z224" s="11"/>
      <c r="AA224" s="11"/>
      <c r="AB224" s="11">
        <v>326.39999999999998</v>
      </c>
      <c r="AC224" s="11">
        <v>-9.4</v>
      </c>
      <c r="AD224" s="11"/>
      <c r="AE224" s="11"/>
      <c r="AF224" s="11"/>
      <c r="AG224" s="11"/>
      <c r="AH224" s="11"/>
      <c r="AI224" s="11">
        <v>174</v>
      </c>
      <c r="AJ224" s="11"/>
      <c r="AK224" s="11"/>
      <c r="AL224" s="11"/>
      <c r="AM224" s="11">
        <v>0</v>
      </c>
      <c r="AN224" s="11">
        <v>1</v>
      </c>
      <c r="AO224" s="11">
        <v>0</v>
      </c>
      <c r="AP224" s="11" t="s">
        <v>71</v>
      </c>
      <c r="AQ224" s="11" t="s">
        <v>72</v>
      </c>
      <c r="AR224" s="8"/>
      <c r="AS224" s="8"/>
      <c r="AT224" s="8"/>
      <c r="AU224" s="8"/>
      <c r="AV224" s="8">
        <v>1.141</v>
      </c>
      <c r="AW224" s="8">
        <v>7.9600000000000005E-4</v>
      </c>
      <c r="AX224" s="8">
        <v>0.39800000000000002</v>
      </c>
      <c r="AY224" s="8">
        <v>7.9500000000000003E-4</v>
      </c>
      <c r="AZ224" s="8">
        <v>106.9</v>
      </c>
      <c r="BA224" s="8">
        <v>8.8700000000000001E-2</v>
      </c>
      <c r="BB224" s="8"/>
      <c r="BC224" s="8">
        <v>14.635999999999999</v>
      </c>
      <c r="BD224" s="8">
        <v>8772.7000000000007</v>
      </c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</row>
    <row r="225" spans="1:67" x14ac:dyDescent="0.55000000000000004">
      <c r="A225" s="12" t="s">
        <v>532</v>
      </c>
      <c r="B225" s="8" t="s">
        <v>533</v>
      </c>
      <c r="C225" s="8" t="s">
        <v>69</v>
      </c>
      <c r="D225" s="8">
        <v>1</v>
      </c>
      <c r="E225" s="8"/>
      <c r="F225" s="12" t="s">
        <v>534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>
        <v>102.03</v>
      </c>
      <c r="U225" s="11">
        <v>7900</v>
      </c>
      <c r="V225" s="11">
        <v>12900</v>
      </c>
      <c r="W225" s="11">
        <v>26000</v>
      </c>
      <c r="X225" s="8" t="s">
        <v>87</v>
      </c>
      <c r="Y225" s="9"/>
      <c r="Z225" s="9"/>
      <c r="AA225" s="8"/>
      <c r="AB225" s="8">
        <v>-26.2</v>
      </c>
      <c r="AC225" s="8">
        <v>-101</v>
      </c>
      <c r="AD225" s="8"/>
      <c r="AE225" s="8"/>
      <c r="AF225" s="8"/>
      <c r="AG225" s="8"/>
      <c r="AH225" s="8"/>
      <c r="AI225" s="8"/>
      <c r="AJ225" s="8"/>
      <c r="AK225" s="8"/>
      <c r="AL225" s="8"/>
      <c r="AM225" s="8">
        <v>1</v>
      </c>
      <c r="AN225" s="8">
        <v>0</v>
      </c>
      <c r="AO225" s="8">
        <v>0</v>
      </c>
      <c r="AP225" s="8"/>
      <c r="AQ225" s="8"/>
      <c r="AR225" s="8"/>
      <c r="AS225" s="8"/>
      <c r="AT225" s="8"/>
      <c r="AU225" s="8"/>
      <c r="AV225" s="8">
        <v>1.2969999999999999</v>
      </c>
      <c r="AW225" s="8">
        <v>2.794E-3</v>
      </c>
      <c r="AX225" s="8">
        <v>0.32900000000000001</v>
      </c>
      <c r="AY225" s="10">
        <v>6.4199999999999999E-4</v>
      </c>
      <c r="AZ225" s="8">
        <v>47.1</v>
      </c>
      <c r="BA225" s="8">
        <v>0.17560000000000001</v>
      </c>
      <c r="BB225" s="8">
        <v>2.9999999999999997E-4</v>
      </c>
      <c r="BC225" s="8">
        <v>9.7090999999999994</v>
      </c>
      <c r="BD225" s="8">
        <v>2082.41</v>
      </c>
      <c r="BE225" s="8">
        <v>32.409999999999997</v>
      </c>
      <c r="BF225" s="8"/>
      <c r="BG225" s="8"/>
      <c r="BH225" s="8"/>
      <c r="BI225" s="8"/>
      <c r="BJ225" s="8"/>
      <c r="BK225" s="8"/>
      <c r="BL225" s="8"/>
      <c r="BM225" s="8"/>
      <c r="BN225" s="8"/>
      <c r="BO225" s="8"/>
    </row>
    <row r="226" spans="1:67" x14ac:dyDescent="0.55000000000000004">
      <c r="A226" s="12" t="s">
        <v>535</v>
      </c>
      <c r="B226" s="8" t="s">
        <v>536</v>
      </c>
      <c r="C226" s="8" t="s">
        <v>69</v>
      </c>
      <c r="D226" s="8">
        <v>1</v>
      </c>
      <c r="E226" s="8"/>
      <c r="F226" s="12" t="s">
        <v>535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>
        <v>100.02</v>
      </c>
      <c r="U226" s="8">
        <v>200</v>
      </c>
      <c r="V226" s="8">
        <v>1000</v>
      </c>
      <c r="W226" s="8">
        <v>10000</v>
      </c>
      <c r="X226" s="8" t="s">
        <v>70</v>
      </c>
      <c r="Y226" s="9"/>
      <c r="Z226" s="9"/>
      <c r="AA226" s="8"/>
      <c r="AB226" s="8">
        <v>-75.599999999999994</v>
      </c>
      <c r="AC226" s="8">
        <v>-142.5</v>
      </c>
      <c r="AD226" s="8"/>
      <c r="AE226" s="8"/>
      <c r="AF226" s="8"/>
      <c r="AG226" s="8"/>
      <c r="AH226" s="8"/>
      <c r="AI226" s="8"/>
      <c r="AJ226" s="8">
        <v>10</v>
      </c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>
        <v>1.216</v>
      </c>
      <c r="AW226" s="8">
        <v>3.7499999999999999E-3</v>
      </c>
      <c r="AX226" s="8">
        <v>0.311</v>
      </c>
      <c r="AY226" s="10">
        <v>5.2499999999999997E-4</v>
      </c>
      <c r="AZ226" s="8">
        <v>27</v>
      </c>
      <c r="BA226" s="8">
        <v>0.2</v>
      </c>
      <c r="BB226" s="8">
        <v>3.6099999999999999E-4</v>
      </c>
      <c r="BC226" s="8">
        <v>9.2891999999999992</v>
      </c>
      <c r="BD226" s="8">
        <v>1596.3</v>
      </c>
      <c r="BE226" s="8">
        <v>25.71</v>
      </c>
      <c r="BF226" s="8"/>
      <c r="BG226" s="8"/>
      <c r="BH226" s="8"/>
      <c r="BI226" s="8"/>
      <c r="BJ226" s="8"/>
      <c r="BK226" s="8"/>
      <c r="BL226" s="8"/>
      <c r="BM226" s="8"/>
      <c r="BN226" s="8"/>
      <c r="BO226" s="8"/>
    </row>
    <row r="227" spans="1:67" x14ac:dyDescent="0.55000000000000004">
      <c r="A227" s="6" t="s">
        <v>537</v>
      </c>
      <c r="B227" s="7" t="s">
        <v>538</v>
      </c>
      <c r="C227" s="8" t="s">
        <v>69</v>
      </c>
      <c r="D227" s="8">
        <v>1</v>
      </c>
      <c r="E227" s="8"/>
      <c r="F227" s="6" t="s">
        <v>537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>
        <v>72.099999999999994</v>
      </c>
      <c r="U227" s="8">
        <v>100</v>
      </c>
      <c r="V227" s="8">
        <v>500</v>
      </c>
      <c r="W227" s="8">
        <v>5000</v>
      </c>
      <c r="X227" s="8" t="s">
        <v>70</v>
      </c>
      <c r="Y227" s="9"/>
      <c r="Z227" s="9"/>
      <c r="AA227" s="8"/>
      <c r="AB227" s="8">
        <v>66</v>
      </c>
      <c r="AC227" s="8">
        <v>-65</v>
      </c>
      <c r="AD227" s="8"/>
      <c r="AE227" s="8"/>
      <c r="AF227" s="8"/>
      <c r="AG227" s="8"/>
      <c r="AH227" s="8"/>
      <c r="AI227" s="8">
        <v>-14</v>
      </c>
      <c r="AJ227" s="8">
        <v>2</v>
      </c>
      <c r="AK227" s="8"/>
      <c r="AL227" s="8"/>
      <c r="AM227" s="8">
        <v>2</v>
      </c>
      <c r="AN227" s="8">
        <v>3</v>
      </c>
      <c r="AO227" s="8">
        <v>1</v>
      </c>
      <c r="AP227" s="8" t="s">
        <v>71</v>
      </c>
      <c r="AQ227" s="8" t="s">
        <v>72</v>
      </c>
      <c r="AR227" s="8"/>
      <c r="AS227" s="8"/>
      <c r="AT227" s="8"/>
      <c r="AU227" s="8"/>
      <c r="AV227" s="8">
        <v>0.90100000000000002</v>
      </c>
      <c r="AW227" s="8">
        <v>1.1050000000000001E-3</v>
      </c>
      <c r="AX227" s="8">
        <v>0.38700000000000001</v>
      </c>
      <c r="AY227" s="10">
        <v>1.0019E-3</v>
      </c>
      <c r="AZ227" s="8">
        <v>110.2</v>
      </c>
      <c r="BA227" s="8">
        <v>0.15723500000000001</v>
      </c>
      <c r="BB227" s="8">
        <v>2.7700000000000001E-4</v>
      </c>
      <c r="BC227" s="8">
        <v>9.4550000000000001</v>
      </c>
      <c r="BD227" s="8">
        <v>2763.61</v>
      </c>
      <c r="BE227" s="8">
        <v>46.83</v>
      </c>
      <c r="BF227" s="8"/>
      <c r="BG227" s="8"/>
      <c r="BH227" s="8"/>
      <c r="BI227" s="8"/>
      <c r="BJ227" s="8"/>
      <c r="BK227" s="8"/>
      <c r="BL227" s="8"/>
      <c r="BM227" s="8"/>
      <c r="BN227" s="8"/>
      <c r="BO227" s="8"/>
    </row>
    <row r="228" spans="1:67" x14ac:dyDescent="0.55000000000000004">
      <c r="A228" s="6" t="s">
        <v>539</v>
      </c>
      <c r="B228" s="8" t="s">
        <v>540</v>
      </c>
      <c r="C228" s="8" t="s">
        <v>69</v>
      </c>
      <c r="D228" s="8">
        <v>1</v>
      </c>
      <c r="E228" s="8"/>
      <c r="F228" s="6" t="s">
        <v>539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11">
        <v>132.21</v>
      </c>
      <c r="U228" s="11">
        <v>1.6</v>
      </c>
      <c r="V228" s="11">
        <v>17</v>
      </c>
      <c r="W228" s="11">
        <v>105</v>
      </c>
      <c r="X228" s="11" t="s">
        <v>87</v>
      </c>
      <c r="Y228" s="11"/>
      <c r="Z228" s="11"/>
      <c r="AA228" s="11"/>
      <c r="AB228" s="11">
        <v>207.4</v>
      </c>
      <c r="AC228" s="11">
        <v>-35.799999999999997</v>
      </c>
      <c r="AD228" s="11"/>
      <c r="AE228" s="11"/>
      <c r="AF228" s="11"/>
      <c r="AG228" s="11"/>
      <c r="AH228" s="11"/>
      <c r="AI228" s="11">
        <v>71</v>
      </c>
      <c r="AJ228" s="11">
        <v>0.84</v>
      </c>
      <c r="AK228" s="11"/>
      <c r="AL228" s="11"/>
      <c r="AM228" s="11">
        <v>2</v>
      </c>
      <c r="AN228" s="11">
        <v>2</v>
      </c>
      <c r="AO228" s="11">
        <v>1</v>
      </c>
      <c r="AP228" s="11"/>
      <c r="AQ228" s="11"/>
      <c r="AR228" s="8"/>
      <c r="AS228" s="8" t="s">
        <v>92</v>
      </c>
      <c r="AT228" s="8"/>
      <c r="AU228" s="8"/>
      <c r="AV228" s="8">
        <v>0.99199999999999999</v>
      </c>
      <c r="AW228" s="8">
        <v>9.2400000000000002E-4</v>
      </c>
      <c r="AX228" s="8">
        <v>0.34200000000000003</v>
      </c>
      <c r="AY228" s="8">
        <v>9.8620000000000001E-4</v>
      </c>
      <c r="AZ228" s="8">
        <v>98.5</v>
      </c>
      <c r="BA228" s="8">
        <v>7.2181999999999996E-2</v>
      </c>
      <c r="BB228" s="8">
        <v>1.47E-4</v>
      </c>
      <c r="BC228" s="8">
        <v>9.6944999999999997</v>
      </c>
      <c r="BD228" s="8">
        <v>4044.13</v>
      </c>
      <c r="BE228" s="8">
        <v>63.71</v>
      </c>
      <c r="BF228" s="8"/>
      <c r="BG228" s="8"/>
      <c r="BH228" s="8"/>
      <c r="BI228" s="8"/>
      <c r="BJ228" s="8"/>
      <c r="BK228" s="8"/>
      <c r="BL228" s="8"/>
      <c r="BM228" s="8"/>
      <c r="BN228" s="8"/>
      <c r="BO228" s="8"/>
    </row>
    <row r="229" spans="1:67" x14ac:dyDescent="0.55000000000000004">
      <c r="A229" s="6" t="s">
        <v>541</v>
      </c>
      <c r="B229" s="8" t="s">
        <v>542</v>
      </c>
      <c r="C229" s="8" t="s">
        <v>69</v>
      </c>
      <c r="D229" s="8">
        <v>1</v>
      </c>
      <c r="E229" s="8"/>
      <c r="F229" s="6" t="s">
        <v>541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11">
        <v>134.19999999999999</v>
      </c>
      <c r="U229" s="11">
        <v>3.6</v>
      </c>
      <c r="V229" s="11">
        <v>40</v>
      </c>
      <c r="W229" s="11">
        <v>237</v>
      </c>
      <c r="X229" s="11" t="s">
        <v>87</v>
      </c>
      <c r="Y229" s="11"/>
      <c r="Z229" s="11"/>
      <c r="AA229" s="11"/>
      <c r="AB229" s="11">
        <v>196.9</v>
      </c>
      <c r="AC229" s="11">
        <v>79.2</v>
      </c>
      <c r="AD229" s="11"/>
      <c r="AE229" s="11"/>
      <c r="AF229" s="11"/>
      <c r="AG229" s="11"/>
      <c r="AH229" s="11"/>
      <c r="AI229" s="11">
        <v>73</v>
      </c>
      <c r="AJ229" s="11">
        <v>0.9</v>
      </c>
      <c r="AK229" s="11"/>
      <c r="AL229" s="11"/>
      <c r="AM229" s="11">
        <v>1</v>
      </c>
      <c r="AN229" s="11">
        <v>2</v>
      </c>
      <c r="AO229" s="11">
        <v>0</v>
      </c>
      <c r="AP229" s="11" t="s">
        <v>71</v>
      </c>
      <c r="AQ229" s="11" t="s">
        <v>72</v>
      </c>
      <c r="AR229" s="8"/>
      <c r="AS229" s="8"/>
      <c r="AT229" s="8"/>
      <c r="AU229" s="8"/>
      <c r="AV229" s="8">
        <v>0.92900000000000005</v>
      </c>
      <c r="AW229" s="8">
        <v>1.0150000000000001E-3</v>
      </c>
      <c r="AX229" s="8">
        <v>0.41499999999999998</v>
      </c>
      <c r="AY229" s="8">
        <v>8.3000000000000001E-4</v>
      </c>
      <c r="AZ229" s="8">
        <v>94.3</v>
      </c>
      <c r="BA229" s="8">
        <v>5.0500000000000003E-2</v>
      </c>
      <c r="BB229" s="8">
        <v>2.3499999999999999E-4</v>
      </c>
      <c r="BC229" s="8">
        <v>10.5115</v>
      </c>
      <c r="BD229" s="8">
        <v>4469.96</v>
      </c>
      <c r="BE229" s="8">
        <v>44.89</v>
      </c>
      <c r="BF229" s="8"/>
      <c r="BG229" s="8"/>
      <c r="BH229" s="8"/>
      <c r="BI229" s="8"/>
      <c r="BJ229" s="8"/>
      <c r="BK229" s="8"/>
      <c r="BL229" s="8"/>
      <c r="BM229" s="8"/>
      <c r="BN229" s="8"/>
      <c r="BO229" s="8"/>
    </row>
    <row r="230" spans="1:67" x14ac:dyDescent="0.55000000000000004">
      <c r="A230" s="6" t="s">
        <v>543</v>
      </c>
      <c r="B230" s="8" t="s">
        <v>544</v>
      </c>
      <c r="C230" s="8" t="s">
        <v>69</v>
      </c>
      <c r="D230" s="8">
        <v>1</v>
      </c>
      <c r="E230" s="8"/>
      <c r="F230" s="6" t="s">
        <v>543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11">
        <v>88.224000000000004</v>
      </c>
      <c r="U230" s="11">
        <v>277</v>
      </c>
      <c r="V230" s="11">
        <v>360</v>
      </c>
      <c r="W230" s="11">
        <v>750</v>
      </c>
      <c r="X230" s="11" t="s">
        <v>87</v>
      </c>
      <c r="Y230" s="11"/>
      <c r="Z230" s="11"/>
      <c r="AA230" s="11"/>
      <c r="AB230" s="11">
        <v>26.64</v>
      </c>
      <c r="AC230" s="11">
        <v>102.17</v>
      </c>
      <c r="AD230" s="11"/>
      <c r="AE230" s="11"/>
      <c r="AF230" s="11"/>
      <c r="AG230" s="11"/>
      <c r="AH230" s="11"/>
      <c r="AI230" s="11">
        <v>-28</v>
      </c>
      <c r="AJ230" s="11">
        <v>3</v>
      </c>
      <c r="AK230" s="11"/>
      <c r="AL230" s="11">
        <v>450</v>
      </c>
      <c r="AM230" s="11">
        <v>0</v>
      </c>
      <c r="AN230" s="11">
        <v>4</v>
      </c>
      <c r="AO230" s="11">
        <v>0</v>
      </c>
      <c r="AP230" s="11"/>
      <c r="AQ230" s="11"/>
      <c r="AR230" s="8"/>
      <c r="AS230" s="8"/>
      <c r="AT230" s="8"/>
      <c r="AU230" s="8"/>
      <c r="AV230" s="8">
        <v>0.67069999999999996</v>
      </c>
      <c r="AW230" s="8">
        <v>1.3010000000000001E-3</v>
      </c>
      <c r="AX230" s="8">
        <v>0.5131</v>
      </c>
      <c r="AY230" s="8">
        <v>8.7480000000000001E-4</v>
      </c>
      <c r="AZ230" s="8">
        <v>71.2</v>
      </c>
      <c r="BA230" s="8">
        <v>0.12852</v>
      </c>
      <c r="BB230" s="8">
        <v>8.9114000000000001E-4</v>
      </c>
      <c r="BC230" s="8">
        <v>9.1002229999999997</v>
      </c>
      <c r="BD230" s="8">
        <v>2393.0808000000002</v>
      </c>
      <c r="BE230" s="8">
        <v>36.869</v>
      </c>
      <c r="BF230" s="8"/>
      <c r="BG230" s="8"/>
      <c r="BH230" s="8"/>
      <c r="BI230" s="8"/>
      <c r="BJ230" s="8"/>
      <c r="BK230" s="8"/>
      <c r="BL230" s="8"/>
      <c r="BM230" s="8"/>
      <c r="BN230" s="8"/>
      <c r="BO230" s="8"/>
    </row>
    <row r="231" spans="1:67" x14ac:dyDescent="0.55000000000000004">
      <c r="A231" s="6" t="s">
        <v>545</v>
      </c>
      <c r="B231" s="7" t="s">
        <v>546</v>
      </c>
      <c r="C231" s="8" t="s">
        <v>69</v>
      </c>
      <c r="D231" s="8">
        <v>1</v>
      </c>
      <c r="E231" s="8"/>
      <c r="F231" s="6" t="s">
        <v>545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>
        <v>119</v>
      </c>
      <c r="U231" s="8">
        <v>0.2</v>
      </c>
      <c r="V231" s="8">
        <v>2</v>
      </c>
      <c r="W231" s="8">
        <v>10</v>
      </c>
      <c r="X231" s="8" t="s">
        <v>70</v>
      </c>
      <c r="Y231" s="9"/>
      <c r="Z231" s="9"/>
      <c r="AA231" s="8"/>
      <c r="AB231" s="8">
        <v>76</v>
      </c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>
        <v>4</v>
      </c>
      <c r="AN231" s="8">
        <v>0</v>
      </c>
      <c r="AO231" s="8">
        <v>2</v>
      </c>
      <c r="AP231" s="8"/>
      <c r="AQ231" s="8"/>
      <c r="AR231" s="8"/>
      <c r="AS231" s="8"/>
      <c r="AT231" s="8"/>
      <c r="AU231" s="8"/>
      <c r="AV231" s="8">
        <v>1.6719999999999999</v>
      </c>
      <c r="AW231" s="8">
        <v>1.7600000000000001E-3</v>
      </c>
      <c r="AX231" s="8">
        <v>0.223</v>
      </c>
      <c r="AY231" s="10">
        <v>4.0999999999999999E-4</v>
      </c>
      <c r="AZ231" s="8">
        <v>68.5</v>
      </c>
      <c r="BA231" s="8">
        <v>0.108</v>
      </c>
      <c r="BB231" s="8"/>
      <c r="BC231" s="8">
        <v>11.218</v>
      </c>
      <c r="BD231" s="8">
        <v>3912.7</v>
      </c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</row>
    <row r="232" spans="1:67" x14ac:dyDescent="0.55000000000000004">
      <c r="A232" s="12" t="s">
        <v>547</v>
      </c>
      <c r="B232" s="8" t="s">
        <v>548</v>
      </c>
      <c r="C232" s="8" t="s">
        <v>69</v>
      </c>
      <c r="D232" s="8">
        <v>1</v>
      </c>
      <c r="E232" s="8"/>
      <c r="F232" s="12" t="s">
        <v>547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>
        <v>189.69</v>
      </c>
      <c r="U232" s="8">
        <v>0.64</v>
      </c>
      <c r="V232" s="8">
        <v>2.58</v>
      </c>
      <c r="W232" s="8">
        <v>12.89</v>
      </c>
      <c r="X232" s="8" t="s">
        <v>70</v>
      </c>
      <c r="Y232" s="9"/>
      <c r="Z232" s="9"/>
      <c r="AA232" s="8"/>
      <c r="AB232" s="8">
        <v>135.9</v>
      </c>
      <c r="AC232" s="8">
        <v>-24</v>
      </c>
      <c r="AD232" s="8"/>
      <c r="AE232" s="8"/>
      <c r="AF232" s="8"/>
      <c r="AG232" s="8"/>
      <c r="AH232" s="8"/>
      <c r="AI232" s="8"/>
      <c r="AJ232" s="8"/>
      <c r="AK232" s="8"/>
      <c r="AL232" s="8"/>
      <c r="AM232" s="8">
        <v>4</v>
      </c>
      <c r="AN232" s="8">
        <v>0</v>
      </c>
      <c r="AO232" s="8">
        <v>2</v>
      </c>
      <c r="AP232" s="8"/>
      <c r="AQ232" s="8"/>
      <c r="AR232" s="8"/>
      <c r="AS232" s="8"/>
      <c r="AT232" s="8"/>
      <c r="AU232" s="8"/>
      <c r="AV232" s="8">
        <v>1.758</v>
      </c>
      <c r="AW232" s="8">
        <v>1.7129999999999999E-3</v>
      </c>
      <c r="AX232" s="8">
        <v>0.183</v>
      </c>
      <c r="AY232" s="10">
        <v>1.2999999999999999E-5</v>
      </c>
      <c r="AZ232" s="8">
        <v>50.2</v>
      </c>
      <c r="BA232" s="8">
        <v>3.7499999999999999E-2</v>
      </c>
      <c r="BB232" s="18">
        <v>6.3E-5</v>
      </c>
      <c r="BC232" s="8">
        <v>8.6692999999999998</v>
      </c>
      <c r="BD232" s="8">
        <v>2932.95</v>
      </c>
      <c r="BE232" s="8">
        <v>70.430000000000007</v>
      </c>
      <c r="BF232" s="8"/>
      <c r="BG232" s="8"/>
      <c r="BH232" s="8"/>
      <c r="BI232" s="8"/>
      <c r="BJ232" s="8"/>
      <c r="BK232" s="8"/>
      <c r="BL232" s="8"/>
      <c r="BM232" s="8"/>
      <c r="BN232" s="8"/>
      <c r="BO232" s="8"/>
    </row>
    <row r="233" spans="1:67" x14ac:dyDescent="0.55000000000000004">
      <c r="A233" s="6" t="s">
        <v>549</v>
      </c>
      <c r="B233" s="7" t="s">
        <v>550</v>
      </c>
      <c r="C233" s="8" t="s">
        <v>69</v>
      </c>
      <c r="D233" s="8">
        <v>1</v>
      </c>
      <c r="E233" s="8"/>
      <c r="F233" s="6" t="s">
        <v>549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>
        <v>92.14</v>
      </c>
      <c r="U233" s="8">
        <v>50</v>
      </c>
      <c r="V233" s="8">
        <v>300</v>
      </c>
      <c r="W233" s="8">
        <v>1000</v>
      </c>
      <c r="X233" s="8" t="s">
        <v>70</v>
      </c>
      <c r="Y233" s="9">
        <v>2081</v>
      </c>
      <c r="Z233" s="9">
        <v>20435</v>
      </c>
      <c r="AA233" s="8">
        <v>2.5</v>
      </c>
      <c r="AB233" s="8">
        <v>110.6</v>
      </c>
      <c r="AC233" s="8">
        <v>-95</v>
      </c>
      <c r="AD233" s="8"/>
      <c r="AE233" s="8"/>
      <c r="AF233" s="8"/>
      <c r="AG233" s="8"/>
      <c r="AH233" s="8"/>
      <c r="AI233" s="8">
        <v>4</v>
      </c>
      <c r="AJ233" s="8">
        <v>1.1000000000000001</v>
      </c>
      <c r="AK233" s="8">
        <v>7.1</v>
      </c>
      <c r="AL233" s="8">
        <v>480</v>
      </c>
      <c r="AM233" s="8">
        <v>2</v>
      </c>
      <c r="AN233" s="8">
        <v>3</v>
      </c>
      <c r="AO233" s="8">
        <v>0</v>
      </c>
      <c r="AP233" s="8" t="s">
        <v>71</v>
      </c>
      <c r="AQ233" s="8" t="s">
        <v>72</v>
      </c>
      <c r="AR233" s="8"/>
      <c r="AS233" s="8"/>
      <c r="AT233" s="8"/>
      <c r="AU233" s="8" t="s">
        <v>120</v>
      </c>
      <c r="AV233" s="8">
        <v>0.89100000000000001</v>
      </c>
      <c r="AW233" s="8">
        <v>1.059E-3</v>
      </c>
      <c r="AX233" s="8">
        <v>0.35099999999999998</v>
      </c>
      <c r="AY233" s="10">
        <v>9.2800000000000001E-4</v>
      </c>
      <c r="AZ233" s="8">
        <v>98</v>
      </c>
      <c r="BA233" s="8">
        <v>9.4E-2</v>
      </c>
      <c r="BB233" s="8">
        <v>2.2000000000000001E-4</v>
      </c>
      <c r="BC233" s="8">
        <v>9.4437999999999995</v>
      </c>
      <c r="BD233" s="8">
        <v>3136.86</v>
      </c>
      <c r="BE233" s="8">
        <v>51.66</v>
      </c>
      <c r="BF233" s="8"/>
      <c r="BG233" s="8"/>
      <c r="BH233" s="8"/>
      <c r="BI233" s="8"/>
      <c r="BJ233" s="8"/>
      <c r="BK233" s="8"/>
      <c r="BL233" s="8"/>
      <c r="BM233" s="8"/>
      <c r="BN233" s="8"/>
      <c r="BO233" s="8"/>
    </row>
    <row r="234" spans="1:67" x14ac:dyDescent="0.55000000000000004">
      <c r="A234" s="12" t="s">
        <v>551</v>
      </c>
      <c r="B234" s="8" t="s">
        <v>552</v>
      </c>
      <c r="C234" s="8" t="s">
        <v>69</v>
      </c>
      <c r="D234" s="8">
        <v>1</v>
      </c>
      <c r="E234" s="8"/>
      <c r="F234" s="12" t="s">
        <v>551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>
        <v>174.16</v>
      </c>
      <c r="U234" s="8">
        <v>0.01</v>
      </c>
      <c r="V234" s="8">
        <v>0.15</v>
      </c>
      <c r="W234" s="8">
        <v>0.6</v>
      </c>
      <c r="X234" s="8" t="s">
        <v>70</v>
      </c>
      <c r="Y234" s="9"/>
      <c r="Z234" s="9"/>
      <c r="AA234" s="8"/>
      <c r="AB234" s="8">
        <v>252.9</v>
      </c>
      <c r="AC234" s="8">
        <v>21.8</v>
      </c>
      <c r="AD234" s="8"/>
      <c r="AE234" s="8"/>
      <c r="AF234" s="8"/>
      <c r="AG234" s="8"/>
      <c r="AH234" s="8"/>
      <c r="AI234" s="8">
        <v>127</v>
      </c>
      <c r="AJ234" s="8">
        <v>0.9</v>
      </c>
      <c r="AK234" s="8"/>
      <c r="AL234" s="8"/>
      <c r="AM234" s="8">
        <v>3</v>
      </c>
      <c r="AN234" s="8">
        <v>0</v>
      </c>
      <c r="AO234" s="8">
        <v>1</v>
      </c>
      <c r="AP234" s="8"/>
      <c r="AQ234" s="8"/>
      <c r="AR234" s="8"/>
      <c r="AS234" s="8" t="s">
        <v>84</v>
      </c>
      <c r="AT234" s="8"/>
      <c r="AU234" s="8"/>
      <c r="AV234" s="8">
        <v>1.248</v>
      </c>
      <c r="AW234" s="8">
        <v>1.103E-3</v>
      </c>
      <c r="AX234" s="8">
        <v>0.375</v>
      </c>
      <c r="AY234" s="10">
        <v>3.8999999999999999E-4</v>
      </c>
      <c r="AZ234" s="8">
        <v>97.1</v>
      </c>
      <c r="BA234" s="8">
        <v>0.112333</v>
      </c>
      <c r="BB234" s="8">
        <v>1.11E-5</v>
      </c>
      <c r="BC234" s="8">
        <v>10.4472</v>
      </c>
      <c r="BD234" s="8">
        <v>4733.58</v>
      </c>
      <c r="BE234" s="8">
        <v>74.31</v>
      </c>
      <c r="BF234" s="8"/>
      <c r="BG234" s="8"/>
      <c r="BH234" s="8"/>
      <c r="BI234" s="8"/>
      <c r="BJ234" s="8"/>
      <c r="BK234" s="8"/>
      <c r="BL234" s="8"/>
      <c r="BM234" s="8"/>
      <c r="BN234" s="8"/>
      <c r="BO234" s="8"/>
    </row>
    <row r="235" spans="1:67" x14ac:dyDescent="0.55000000000000004">
      <c r="A235" s="12" t="s">
        <v>553</v>
      </c>
      <c r="B235" s="8" t="s">
        <v>554</v>
      </c>
      <c r="C235" s="8" t="s">
        <v>69</v>
      </c>
      <c r="D235" s="8">
        <v>1</v>
      </c>
      <c r="E235" s="8"/>
      <c r="F235" s="12" t="s">
        <v>553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>
        <v>174.16</v>
      </c>
      <c r="U235" s="8">
        <v>0.01</v>
      </c>
      <c r="V235" s="8">
        <v>0.15</v>
      </c>
      <c r="W235" s="8">
        <v>0.6</v>
      </c>
      <c r="X235" s="8" t="s">
        <v>70</v>
      </c>
      <c r="Y235" s="9"/>
      <c r="Z235" s="9"/>
      <c r="AA235" s="8"/>
      <c r="AB235" s="8">
        <v>248.9</v>
      </c>
      <c r="AC235" s="8"/>
      <c r="AD235" s="8"/>
      <c r="AE235" s="8"/>
      <c r="AF235" s="8"/>
      <c r="AG235" s="8"/>
      <c r="AH235" s="8"/>
      <c r="AI235" s="8"/>
      <c r="AJ235" s="8">
        <v>0.9</v>
      </c>
      <c r="AK235" s="8"/>
      <c r="AL235" s="8"/>
      <c r="AM235" s="8">
        <v>3</v>
      </c>
      <c r="AN235" s="8">
        <v>0</v>
      </c>
      <c r="AO235" s="8">
        <v>1</v>
      </c>
      <c r="AP235" s="8"/>
      <c r="AQ235" s="8"/>
      <c r="AR235" s="8"/>
      <c r="AS235" s="8"/>
      <c r="AT235" s="8"/>
      <c r="AU235" s="8"/>
      <c r="AV235" s="8">
        <v>1.2569999999999999</v>
      </c>
      <c r="AW235" s="8">
        <v>1.1789999999999999E-3</v>
      </c>
      <c r="AX235" s="8">
        <v>0.36499999999999999</v>
      </c>
      <c r="AY235" s="10">
        <v>3.8620000000000001E-4</v>
      </c>
      <c r="AZ235" s="8">
        <v>99</v>
      </c>
      <c r="BA235" s="8">
        <v>0.100773</v>
      </c>
      <c r="BB235" s="8">
        <v>9.2700000000000004E-5</v>
      </c>
      <c r="BC235" s="8">
        <v>10.811</v>
      </c>
      <c r="BD235" s="8">
        <v>4911.1099999999997</v>
      </c>
      <c r="BE235" s="8">
        <v>67.900000000000006</v>
      </c>
      <c r="BF235" s="8"/>
      <c r="BG235" s="8"/>
      <c r="BH235" s="8"/>
      <c r="BI235" s="8"/>
      <c r="BJ235" s="8"/>
      <c r="BK235" s="8"/>
      <c r="BL235" s="8"/>
      <c r="BM235" s="8"/>
      <c r="BN235" s="8"/>
      <c r="BO235" s="8"/>
    </row>
    <row r="236" spans="1:67" x14ac:dyDescent="0.55000000000000004">
      <c r="A236" s="12" t="s">
        <v>555</v>
      </c>
      <c r="B236" s="8" t="s">
        <v>556</v>
      </c>
      <c r="C236" s="8" t="s">
        <v>69</v>
      </c>
      <c r="D236" s="8">
        <v>1</v>
      </c>
      <c r="E236" s="8"/>
      <c r="F236" s="12" t="s">
        <v>555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>
        <v>131.38999999999999</v>
      </c>
      <c r="U236" s="8">
        <v>100</v>
      </c>
      <c r="V236" s="8">
        <v>500</v>
      </c>
      <c r="W236" s="8">
        <v>5000</v>
      </c>
      <c r="X236" s="8" t="s">
        <v>70</v>
      </c>
      <c r="Y236" s="9"/>
      <c r="Z236" s="9"/>
      <c r="AA236" s="8"/>
      <c r="AB236" s="8">
        <v>87.3</v>
      </c>
      <c r="AC236" s="8">
        <v>-86.5</v>
      </c>
      <c r="AD236" s="8"/>
      <c r="AE236" s="8"/>
      <c r="AF236" s="8"/>
      <c r="AG236" s="8"/>
      <c r="AH236" s="8"/>
      <c r="AI236" s="8"/>
      <c r="AJ236" s="8">
        <v>8</v>
      </c>
      <c r="AK236" s="8"/>
      <c r="AL236" s="8"/>
      <c r="AM236" s="8">
        <v>2</v>
      </c>
      <c r="AN236" s="8">
        <v>0</v>
      </c>
      <c r="AO236" s="8">
        <v>1</v>
      </c>
      <c r="AP236" s="8"/>
      <c r="AQ236" s="8"/>
      <c r="AR236" s="8"/>
      <c r="AS236" s="8" t="s">
        <v>84</v>
      </c>
      <c r="AT236" s="8"/>
      <c r="AU236" s="8" t="s">
        <v>117</v>
      </c>
      <c r="AV236" s="8">
        <v>1.49</v>
      </c>
      <c r="AW236" s="8">
        <v>1.8699999999999999E-4</v>
      </c>
      <c r="AX236" s="8">
        <v>0.217</v>
      </c>
      <c r="AY236" s="10">
        <v>2.652E-4</v>
      </c>
      <c r="AZ236" s="8">
        <v>64.8</v>
      </c>
      <c r="BA236" s="8">
        <v>7.8146999999999994E-2</v>
      </c>
      <c r="BB236" s="8">
        <v>1.44E-4</v>
      </c>
      <c r="BC236" s="8">
        <v>9.8757000000000001</v>
      </c>
      <c r="BD236" s="8">
        <v>3163.58</v>
      </c>
      <c r="BE236" s="8">
        <v>43.4</v>
      </c>
      <c r="BF236" s="8"/>
      <c r="BG236" s="8"/>
      <c r="BH236" s="8"/>
      <c r="BI236" s="8"/>
      <c r="BJ236" s="8"/>
      <c r="BK236" s="8"/>
      <c r="BL236" s="8"/>
      <c r="BM236" s="8"/>
      <c r="BN236" s="8"/>
      <c r="BO236" s="8"/>
    </row>
    <row r="237" spans="1:67" x14ac:dyDescent="0.55000000000000004">
      <c r="A237" s="6" t="s">
        <v>557</v>
      </c>
      <c r="B237" s="8" t="s">
        <v>558</v>
      </c>
      <c r="C237" s="8" t="s">
        <v>69</v>
      </c>
      <c r="D237" s="8">
        <v>1</v>
      </c>
      <c r="E237" s="8"/>
      <c r="F237" s="6" t="s">
        <v>557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11">
        <v>147.43</v>
      </c>
      <c r="U237" s="11">
        <v>1.4999999999999999E-2</v>
      </c>
      <c r="V237" s="11">
        <v>165</v>
      </c>
      <c r="W237" s="11">
        <v>1000</v>
      </c>
      <c r="X237" s="11" t="s">
        <v>87</v>
      </c>
      <c r="Y237" s="11"/>
      <c r="Z237" s="11"/>
      <c r="AA237" s="11"/>
      <c r="AB237" s="11">
        <v>156.1</v>
      </c>
      <c r="AC237" s="11">
        <v>-14.7</v>
      </c>
      <c r="AD237" s="11"/>
      <c r="AE237" s="11"/>
      <c r="AF237" s="11"/>
      <c r="AG237" s="11"/>
      <c r="AH237" s="11"/>
      <c r="AI237" s="11">
        <v>71</v>
      </c>
      <c r="AJ237" s="11">
        <v>3.2</v>
      </c>
      <c r="AK237" s="11">
        <v>12.6</v>
      </c>
      <c r="AL237" s="11">
        <v>304</v>
      </c>
      <c r="AM237" s="11">
        <v>2</v>
      </c>
      <c r="AN237" s="11">
        <v>2</v>
      </c>
      <c r="AO237" s="11">
        <v>0</v>
      </c>
      <c r="AP237" s="11"/>
      <c r="AQ237" s="11"/>
      <c r="AR237" s="8"/>
      <c r="AS237" s="8"/>
      <c r="AT237" s="8"/>
      <c r="AU237" s="8"/>
      <c r="AV237" s="8">
        <v>1.42</v>
      </c>
      <c r="AW237" s="8">
        <v>1.555E-3</v>
      </c>
      <c r="AX237" s="8">
        <v>0.31900000000000001</v>
      </c>
      <c r="AY237" s="8">
        <v>7.4999999999999993E-5</v>
      </c>
      <c r="AZ237" s="8">
        <v>81.3</v>
      </c>
      <c r="BA237" s="8">
        <v>0.13100000000000001</v>
      </c>
      <c r="BB237" s="8">
        <v>0</v>
      </c>
      <c r="BC237" s="8">
        <v>9.3642000000000003</v>
      </c>
      <c r="BD237" s="8">
        <v>3335.49</v>
      </c>
      <c r="BE237" s="8">
        <v>73.42</v>
      </c>
      <c r="BF237" s="8"/>
      <c r="BG237" s="8"/>
      <c r="BH237" s="8"/>
      <c r="BI237" s="8"/>
      <c r="BJ237" s="8"/>
      <c r="BK237" s="8"/>
      <c r="BL237" s="8"/>
      <c r="BM237" s="8"/>
      <c r="BN237" s="8"/>
      <c r="BO237" s="8"/>
    </row>
    <row r="238" spans="1:67" x14ac:dyDescent="0.55000000000000004">
      <c r="A238" s="6" t="s">
        <v>559</v>
      </c>
      <c r="B238" s="8" t="s">
        <v>560</v>
      </c>
      <c r="C238" s="8" t="s">
        <v>69</v>
      </c>
      <c r="D238" s="8">
        <v>1</v>
      </c>
      <c r="E238" s="8"/>
      <c r="F238" s="6" t="s">
        <v>559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11">
        <v>149.19</v>
      </c>
      <c r="U238" s="11">
        <v>2.5</v>
      </c>
      <c r="V238" s="11">
        <v>39</v>
      </c>
      <c r="W238" s="11">
        <v>245</v>
      </c>
      <c r="X238" s="11" t="s">
        <v>87</v>
      </c>
      <c r="Y238" s="11"/>
      <c r="Z238" s="11"/>
      <c r="AA238" s="11"/>
      <c r="AB238" s="11">
        <v>336</v>
      </c>
      <c r="AC238" s="11">
        <v>21.6</v>
      </c>
      <c r="AD238" s="11"/>
      <c r="AE238" s="11"/>
      <c r="AF238" s="11"/>
      <c r="AG238" s="11"/>
      <c r="AH238" s="11"/>
      <c r="AI238" s="11">
        <v>179</v>
      </c>
      <c r="AJ238" s="11">
        <v>1.2</v>
      </c>
      <c r="AK238" s="11"/>
      <c r="AL238" s="11"/>
      <c r="AM238" s="11">
        <v>2</v>
      </c>
      <c r="AN238" s="11">
        <v>1</v>
      </c>
      <c r="AO238" s="11">
        <v>0</v>
      </c>
      <c r="AP238" s="11" t="s">
        <v>71</v>
      </c>
      <c r="AQ238" s="11" t="s">
        <v>72</v>
      </c>
      <c r="AR238" s="8"/>
      <c r="AS238" s="8"/>
      <c r="AT238" s="8"/>
      <c r="AU238" s="8"/>
      <c r="AV238" s="8">
        <v>1.161</v>
      </c>
      <c r="AW238" s="8">
        <v>7.4799999999999997E-4</v>
      </c>
      <c r="AX238" s="8">
        <v>0.49099999999999999</v>
      </c>
      <c r="AY238" s="8">
        <v>7.8720000000000005E-4</v>
      </c>
      <c r="AZ238" s="8">
        <v>168.4</v>
      </c>
      <c r="BA238" s="8">
        <v>0.115188</v>
      </c>
      <c r="BB238" s="8">
        <v>1.47E-4</v>
      </c>
      <c r="BC238" s="8">
        <v>12.8216</v>
      </c>
      <c r="BD238" s="8">
        <v>6654.53</v>
      </c>
      <c r="BE238" s="8">
        <v>90.89</v>
      </c>
      <c r="BF238" s="8"/>
      <c r="BG238" s="8"/>
      <c r="BH238" s="8"/>
      <c r="BI238" s="8"/>
      <c r="BJ238" s="8"/>
      <c r="BK238" s="8"/>
      <c r="BL238" s="8"/>
      <c r="BM238" s="8"/>
      <c r="BN238" s="8"/>
      <c r="BO238" s="8"/>
    </row>
    <row r="239" spans="1:67" x14ac:dyDescent="0.55000000000000004">
      <c r="A239" s="6" t="s">
        <v>561</v>
      </c>
      <c r="B239" s="8" t="s">
        <v>562</v>
      </c>
      <c r="C239" s="8" t="s">
        <v>69</v>
      </c>
      <c r="D239" s="8">
        <v>1</v>
      </c>
      <c r="E239" s="8"/>
      <c r="F239" s="6" t="s">
        <v>561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11">
        <v>114.17</v>
      </c>
      <c r="U239" s="11">
        <v>5.3</v>
      </c>
      <c r="V239" s="11">
        <v>60</v>
      </c>
      <c r="W239" s="11">
        <v>360</v>
      </c>
      <c r="X239" s="11" t="s">
        <v>87</v>
      </c>
      <c r="Y239" s="11"/>
      <c r="Z239" s="11"/>
      <c r="AA239" s="11"/>
      <c r="AB239" s="11">
        <v>191.8</v>
      </c>
      <c r="AC239" s="11">
        <v>-45.5</v>
      </c>
      <c r="AD239" s="11"/>
      <c r="AE239" s="11"/>
      <c r="AF239" s="11"/>
      <c r="AG239" s="11"/>
      <c r="AH239" s="11"/>
      <c r="AI239" s="11"/>
      <c r="AJ239" s="11">
        <v>0.5</v>
      </c>
      <c r="AK239" s="11"/>
      <c r="AL239" s="11"/>
      <c r="AM239" s="11">
        <v>3</v>
      </c>
      <c r="AN239" s="11">
        <v>4</v>
      </c>
      <c r="AO239" s="11">
        <v>3</v>
      </c>
      <c r="AP239" s="11" t="s">
        <v>89</v>
      </c>
      <c r="AQ239" s="11" t="s">
        <v>89</v>
      </c>
      <c r="AR239" s="8"/>
      <c r="AS239" s="8"/>
      <c r="AT239" s="8"/>
      <c r="AU239" s="8" t="s">
        <v>120</v>
      </c>
      <c r="AV239" s="8">
        <v>0.85199999999999998</v>
      </c>
      <c r="AW239" s="8">
        <v>7.2999999999999996E-4</v>
      </c>
      <c r="AX239" s="8">
        <v>0.51</v>
      </c>
      <c r="AY239" s="8">
        <v>1.4499999999999999E-3</v>
      </c>
      <c r="AZ239" s="8">
        <v>180.2</v>
      </c>
      <c r="BA239" s="8">
        <v>0.18729999999999999</v>
      </c>
      <c r="BB239" s="8">
        <v>3.3399999999999999E-4</v>
      </c>
      <c r="BC239" s="8">
        <v>15.526</v>
      </c>
      <c r="BD239" s="8">
        <v>6829.24</v>
      </c>
      <c r="BE239" s="8">
        <v>25.06</v>
      </c>
      <c r="BF239" s="8"/>
      <c r="BG239" s="8"/>
      <c r="BH239" s="8"/>
      <c r="BI239" s="8"/>
      <c r="BJ239" s="8"/>
      <c r="BK239" s="8"/>
      <c r="BL239" s="8"/>
      <c r="BM239" s="8"/>
      <c r="BN239" s="8"/>
      <c r="BO239" s="8"/>
    </row>
    <row r="240" spans="1:67" x14ac:dyDescent="0.55000000000000004">
      <c r="A240" s="6" t="s">
        <v>563</v>
      </c>
      <c r="B240" s="8" t="s">
        <v>564</v>
      </c>
      <c r="C240" s="8" t="s">
        <v>69</v>
      </c>
      <c r="D240" s="8">
        <v>1</v>
      </c>
      <c r="E240" s="8"/>
      <c r="F240" s="6" t="s">
        <v>563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11">
        <v>101.19</v>
      </c>
      <c r="U240" s="11">
        <v>1</v>
      </c>
      <c r="V240" s="11">
        <v>164</v>
      </c>
      <c r="W240" s="11">
        <v>1000</v>
      </c>
      <c r="X240" s="11" t="s">
        <v>87</v>
      </c>
      <c r="Y240" s="11"/>
      <c r="Z240" s="11"/>
      <c r="AA240" s="11"/>
      <c r="AB240" s="11">
        <v>89</v>
      </c>
      <c r="AC240" s="11">
        <v>-114.8</v>
      </c>
      <c r="AD240" s="11"/>
      <c r="AE240" s="11"/>
      <c r="AF240" s="11"/>
      <c r="AG240" s="11"/>
      <c r="AH240" s="11"/>
      <c r="AI240" s="11">
        <v>-12</v>
      </c>
      <c r="AJ240" s="11">
        <v>1.2</v>
      </c>
      <c r="AK240" s="11"/>
      <c r="AL240" s="11"/>
      <c r="AM240" s="11">
        <v>3</v>
      </c>
      <c r="AN240" s="11">
        <v>3</v>
      </c>
      <c r="AO240" s="11">
        <v>0</v>
      </c>
      <c r="AP240" s="11" t="s">
        <v>71</v>
      </c>
      <c r="AQ240" s="11" t="s">
        <v>72</v>
      </c>
      <c r="AR240" s="8"/>
      <c r="AS240" s="8"/>
      <c r="AT240" s="8"/>
      <c r="AU240" s="8" t="s">
        <v>120</v>
      </c>
      <c r="AV240" s="8">
        <v>0.746</v>
      </c>
      <c r="AW240" s="8">
        <v>9.1E-4</v>
      </c>
      <c r="AX240" s="8">
        <v>0.46899999999999997</v>
      </c>
      <c r="AY240" s="8">
        <v>1.1900000000000001E-3</v>
      </c>
      <c r="AZ240" s="8">
        <v>85.1</v>
      </c>
      <c r="BA240" s="8">
        <v>0.123</v>
      </c>
      <c r="BB240" s="8"/>
      <c r="BC240" s="8">
        <v>11.406000000000001</v>
      </c>
      <c r="BD240" s="8">
        <v>4122</v>
      </c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</row>
    <row r="241" spans="1:67" x14ac:dyDescent="0.55000000000000004">
      <c r="A241" s="6" t="s">
        <v>565</v>
      </c>
      <c r="B241" s="8" t="s">
        <v>566</v>
      </c>
      <c r="C241" s="8" t="s">
        <v>69</v>
      </c>
      <c r="D241" s="8">
        <v>1</v>
      </c>
      <c r="E241" s="8"/>
      <c r="F241" s="6" t="s">
        <v>567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11">
        <v>162.28</v>
      </c>
      <c r="U241" s="11">
        <v>3</v>
      </c>
      <c r="V241" s="11">
        <v>33</v>
      </c>
      <c r="W241" s="11">
        <v>195</v>
      </c>
      <c r="X241" s="11" t="s">
        <v>87</v>
      </c>
      <c r="Y241" s="11"/>
      <c r="Z241" s="11"/>
      <c r="AA241" s="11"/>
      <c r="AB241" s="11">
        <v>218.4</v>
      </c>
      <c r="AC241" s="11"/>
      <c r="AD241" s="11"/>
      <c r="AE241" s="11"/>
      <c r="AF241" s="11"/>
      <c r="AG241" s="11"/>
      <c r="AH241" s="11"/>
      <c r="AI241" s="11">
        <v>83</v>
      </c>
      <c r="AJ241" s="11">
        <v>1</v>
      </c>
      <c r="AK241" s="11">
        <v>5.6</v>
      </c>
      <c r="AL241" s="11"/>
      <c r="AM241" s="11">
        <v>0</v>
      </c>
      <c r="AN241" s="11">
        <v>2</v>
      </c>
      <c r="AO241" s="11">
        <v>0</v>
      </c>
      <c r="AP241" s="11"/>
      <c r="AQ241" s="11"/>
      <c r="AR241" s="8"/>
      <c r="AS241" s="8"/>
      <c r="AT241" s="8"/>
      <c r="AU241" s="8"/>
      <c r="AV241" s="8">
        <v>0.89</v>
      </c>
      <c r="AW241" s="8">
        <v>7.7999999999999999E-4</v>
      </c>
      <c r="AX241" s="8">
        <v>0.39600000000000002</v>
      </c>
      <c r="AY241" s="8">
        <v>1.0200000000000001E-3</v>
      </c>
      <c r="AZ241" s="8">
        <v>90.3</v>
      </c>
      <c r="BA241" s="8">
        <v>8.1000000000000003E-2</v>
      </c>
      <c r="BB241" s="8">
        <v>1E-4</v>
      </c>
      <c r="BC241" s="8">
        <v>10.638999999999999</v>
      </c>
      <c r="BD241" s="8">
        <v>4781.9399999999996</v>
      </c>
      <c r="BE241" s="8">
        <v>42.29</v>
      </c>
      <c r="BF241" s="8"/>
      <c r="BG241" s="8"/>
      <c r="BH241" s="8"/>
      <c r="BI241" s="8"/>
      <c r="BJ241" s="8"/>
      <c r="BK241" s="8"/>
      <c r="BL241" s="8"/>
      <c r="BM241" s="8"/>
      <c r="BN241" s="8"/>
      <c r="BO241" s="8"/>
    </row>
    <row r="242" spans="1:67" x14ac:dyDescent="0.55000000000000004">
      <c r="A242" s="6" t="s">
        <v>568</v>
      </c>
      <c r="B242" s="8" t="s">
        <v>569</v>
      </c>
      <c r="C242" s="8" t="s">
        <v>69</v>
      </c>
      <c r="D242" s="8">
        <v>1</v>
      </c>
      <c r="E242" s="8"/>
      <c r="F242" s="6" t="s">
        <v>568</v>
      </c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11">
        <v>146.24</v>
      </c>
      <c r="U242" s="11">
        <v>3</v>
      </c>
      <c r="V242" s="11">
        <v>14</v>
      </c>
      <c r="W242" s="11">
        <v>83</v>
      </c>
      <c r="X242" s="11" t="s">
        <v>87</v>
      </c>
      <c r="Y242" s="11"/>
      <c r="Z242" s="11"/>
      <c r="AA242" s="11"/>
      <c r="AB242" s="11">
        <v>276</v>
      </c>
      <c r="AC242" s="11">
        <v>-35.15</v>
      </c>
      <c r="AD242" s="11"/>
      <c r="AE242" s="11"/>
      <c r="AF242" s="11"/>
      <c r="AG242" s="11"/>
      <c r="AH242" s="11"/>
      <c r="AI242" s="11">
        <v>135</v>
      </c>
      <c r="AJ242" s="11"/>
      <c r="AK242" s="11"/>
      <c r="AL242" s="11"/>
      <c r="AM242" s="11">
        <v>3</v>
      </c>
      <c r="AN242" s="11">
        <v>1</v>
      </c>
      <c r="AO242" s="11">
        <v>0</v>
      </c>
      <c r="AP242" s="11"/>
      <c r="AQ242" s="11"/>
      <c r="AR242" s="8" t="s">
        <v>84</v>
      </c>
      <c r="AS242" s="8" t="s">
        <v>84</v>
      </c>
      <c r="AT242" s="8"/>
      <c r="AU242" s="8" t="s">
        <v>73</v>
      </c>
      <c r="AV242" s="8">
        <v>0.998</v>
      </c>
      <c r="AW242" s="8">
        <v>9.2800000000000001E-4</v>
      </c>
      <c r="AX242" s="8">
        <v>0.46800000000000003</v>
      </c>
      <c r="AY242" s="8">
        <v>8.5970000000000003E-4</v>
      </c>
      <c r="AZ242" s="8">
        <v>129.6</v>
      </c>
      <c r="BA242" s="8">
        <v>0.12919600000000001</v>
      </c>
      <c r="BB242" s="8">
        <v>7.5900000000000002E-5</v>
      </c>
      <c r="BC242" s="8">
        <v>10.948700000000001</v>
      </c>
      <c r="BD242" s="8">
        <v>5168.3999999999996</v>
      </c>
      <c r="BE242" s="8">
        <v>77.98</v>
      </c>
      <c r="BF242" s="8"/>
      <c r="BG242" s="8"/>
      <c r="BH242" s="8"/>
      <c r="BI242" s="8"/>
      <c r="BJ242" s="8"/>
      <c r="BK242" s="8"/>
      <c r="BL242" s="8"/>
      <c r="BM242" s="8"/>
      <c r="BN242" s="8"/>
      <c r="BO242" s="8"/>
    </row>
    <row r="243" spans="1:67" x14ac:dyDescent="0.55000000000000004">
      <c r="A243" s="6" t="s">
        <v>570</v>
      </c>
      <c r="B243" s="7" t="s">
        <v>571</v>
      </c>
      <c r="C243" s="8" t="s">
        <v>69</v>
      </c>
      <c r="D243" s="8">
        <v>1</v>
      </c>
      <c r="E243" s="8"/>
      <c r="F243" s="6" t="s">
        <v>570</v>
      </c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>
        <v>108.64</v>
      </c>
      <c r="U243" s="8">
        <v>3</v>
      </c>
      <c r="V243" s="8">
        <v>20</v>
      </c>
      <c r="W243" s="8">
        <v>150</v>
      </c>
      <c r="X243" s="8" t="s">
        <v>70</v>
      </c>
      <c r="Y243" s="9"/>
      <c r="Z243" s="9"/>
      <c r="AA243" s="8"/>
      <c r="AB243" s="8">
        <v>57.73</v>
      </c>
      <c r="AC243" s="8">
        <v>-55.2</v>
      </c>
      <c r="AD243" s="8"/>
      <c r="AE243" s="8"/>
      <c r="AF243" s="8"/>
      <c r="AG243" s="8"/>
      <c r="AH243" s="8"/>
      <c r="AI243" s="8">
        <v>-18</v>
      </c>
      <c r="AJ243" s="8">
        <v>2</v>
      </c>
      <c r="AK243" s="8">
        <v>6.4</v>
      </c>
      <c r="AL243" s="8">
        <v>395</v>
      </c>
      <c r="AM243" s="8">
        <v>3</v>
      </c>
      <c r="AN243" s="8">
        <v>3</v>
      </c>
      <c r="AO243" s="8">
        <v>0</v>
      </c>
      <c r="AP243" s="8"/>
      <c r="AQ243" s="8"/>
      <c r="AR243" s="8" t="s">
        <v>76</v>
      </c>
      <c r="AS243" s="8"/>
      <c r="AT243" s="8" t="s">
        <v>245</v>
      </c>
      <c r="AU243" s="8"/>
      <c r="AV243" s="8">
        <v>0.89129999999999998</v>
      </c>
      <c r="AW243" s="8">
        <v>1.5876E-3</v>
      </c>
      <c r="AX243" s="8">
        <v>0.27343000000000001</v>
      </c>
      <c r="AY243" s="10">
        <v>4.3689999999999999E-4</v>
      </c>
      <c r="AZ243" s="8">
        <v>68.904600000000002</v>
      </c>
      <c r="BA243" s="8">
        <v>0.10298</v>
      </c>
      <c r="BB243" s="8">
        <v>3.4769999999999999E-4</v>
      </c>
      <c r="BC243" s="8">
        <v>9.4422984000000003</v>
      </c>
      <c r="BD243" s="8">
        <v>2767.078</v>
      </c>
      <c r="BE243" s="8">
        <v>37.999000000000002</v>
      </c>
      <c r="BF243" s="8"/>
      <c r="BG243" s="8"/>
      <c r="BH243" s="8"/>
      <c r="BI243" s="8"/>
      <c r="BJ243" s="8"/>
      <c r="BK243" s="8"/>
      <c r="BL243" s="8"/>
      <c r="BM243" s="8"/>
      <c r="BN243" s="8"/>
      <c r="BO243" s="8"/>
    </row>
    <row r="244" spans="1:67" x14ac:dyDescent="0.55000000000000004">
      <c r="A244" s="6" t="s">
        <v>572</v>
      </c>
      <c r="B244" s="7" t="s">
        <v>573</v>
      </c>
      <c r="C244" s="8" t="s">
        <v>69</v>
      </c>
      <c r="D244" s="8">
        <v>1</v>
      </c>
      <c r="E244" s="8"/>
      <c r="F244" s="6" t="s">
        <v>572</v>
      </c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>
        <v>59.1</v>
      </c>
      <c r="U244" s="8">
        <v>0.1</v>
      </c>
      <c r="V244" s="8">
        <v>100</v>
      </c>
      <c r="W244" s="8">
        <v>500</v>
      </c>
      <c r="X244" s="8" t="s">
        <v>70</v>
      </c>
      <c r="Y244" s="9"/>
      <c r="Z244" s="9"/>
      <c r="AA244" s="8"/>
      <c r="AB244" s="8">
        <v>2.7</v>
      </c>
      <c r="AC244" s="8">
        <v>-117</v>
      </c>
      <c r="AD244" s="8"/>
      <c r="AE244" s="8"/>
      <c r="AF244" s="8"/>
      <c r="AG244" s="8"/>
      <c r="AH244" s="8"/>
      <c r="AI244" s="8">
        <v>-71</v>
      </c>
      <c r="AJ244" s="8">
        <v>2</v>
      </c>
      <c r="AK244" s="8"/>
      <c r="AL244" s="8"/>
      <c r="AM244" s="8">
        <v>3</v>
      </c>
      <c r="AN244" s="8">
        <v>4</v>
      </c>
      <c r="AO244" s="8">
        <v>0</v>
      </c>
      <c r="AP244" s="8" t="s">
        <v>71</v>
      </c>
      <c r="AQ244" s="8" t="s">
        <v>72</v>
      </c>
      <c r="AR244" s="8"/>
      <c r="AS244" s="8"/>
      <c r="AT244" s="8"/>
      <c r="AU244" s="8" t="s">
        <v>73</v>
      </c>
      <c r="AV244" s="8">
        <v>0.65600000000000003</v>
      </c>
      <c r="AW244" s="8">
        <v>1.25E-3</v>
      </c>
      <c r="AX244" s="8">
        <v>0.52700000000000002</v>
      </c>
      <c r="AY244" s="10">
        <v>1.0399999999999999E-3</v>
      </c>
      <c r="AZ244" s="8">
        <v>93.8</v>
      </c>
      <c r="BA244" s="8">
        <v>0.21879999999999999</v>
      </c>
      <c r="BB244" s="8">
        <v>4.06E-4</v>
      </c>
      <c r="BC244" s="8">
        <v>8.9728999999999992</v>
      </c>
      <c r="BD244" s="8">
        <v>2102.5300000000002</v>
      </c>
      <c r="BE244" s="8">
        <v>41.42</v>
      </c>
      <c r="BF244" s="8"/>
      <c r="BG244" s="8"/>
      <c r="BH244" s="8"/>
      <c r="BI244" s="8"/>
      <c r="BJ244" s="8"/>
      <c r="BK244" s="8"/>
      <c r="BL244" s="8"/>
      <c r="BM244" s="8"/>
      <c r="BN244" s="8"/>
      <c r="BO244" s="8"/>
    </row>
    <row r="245" spans="1:67" x14ac:dyDescent="0.55000000000000004">
      <c r="A245" s="6" t="s">
        <v>574</v>
      </c>
      <c r="B245" s="8" t="s">
        <v>575</v>
      </c>
      <c r="C245" s="8" t="s">
        <v>69</v>
      </c>
      <c r="D245" s="8">
        <v>1</v>
      </c>
      <c r="E245" s="8"/>
      <c r="F245" s="6" t="s">
        <v>574</v>
      </c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11">
        <v>192.3</v>
      </c>
      <c r="U245" s="11">
        <v>1.1000000000000001</v>
      </c>
      <c r="V245" s="11">
        <v>13</v>
      </c>
      <c r="W245" s="11">
        <v>75</v>
      </c>
      <c r="X245" s="11" t="s">
        <v>87</v>
      </c>
      <c r="Y245" s="11"/>
      <c r="Z245" s="11"/>
      <c r="AA245" s="11"/>
      <c r="AB245" s="11">
        <v>265.10000000000002</v>
      </c>
      <c r="AC245" s="11"/>
      <c r="AD245" s="11"/>
      <c r="AE245" s="11"/>
      <c r="AF245" s="11"/>
      <c r="AG245" s="11"/>
      <c r="AH245" s="11"/>
      <c r="AI245" s="11">
        <v>141</v>
      </c>
      <c r="AJ245" s="11"/>
      <c r="AK245" s="11"/>
      <c r="AL245" s="11"/>
      <c r="AM245" s="11">
        <v>1</v>
      </c>
      <c r="AN245" s="11">
        <v>1</v>
      </c>
      <c r="AO245" s="11">
        <v>0</v>
      </c>
      <c r="AP245" s="11" t="s">
        <v>71</v>
      </c>
      <c r="AQ245" s="11" t="s">
        <v>72</v>
      </c>
      <c r="AR245" s="8"/>
      <c r="AS245" s="8"/>
      <c r="AT245" s="8"/>
      <c r="AU245" s="8"/>
      <c r="AV245" s="8">
        <v>1.0780000000000001</v>
      </c>
      <c r="AW245" s="8">
        <v>1.1479999999999999E-3</v>
      </c>
      <c r="AX245" s="8">
        <v>0.442</v>
      </c>
      <c r="AY245" s="8">
        <v>9.6500000000000004E-4</v>
      </c>
      <c r="AZ245" s="8">
        <v>111.3</v>
      </c>
      <c r="BA245" s="8">
        <v>6.3600000000000004E-2</v>
      </c>
      <c r="BB245" s="8">
        <v>2.6499999999999999E-4</v>
      </c>
      <c r="BC245" s="8">
        <v>13.1913</v>
      </c>
      <c r="BD245" s="8">
        <v>6420.49</v>
      </c>
      <c r="BE245" s="8">
        <v>51.58</v>
      </c>
      <c r="BF245" s="8"/>
      <c r="BG245" s="8"/>
      <c r="BH245" s="8"/>
      <c r="BI245" s="8"/>
      <c r="BJ245" s="8"/>
      <c r="BK245" s="8"/>
      <c r="BL245" s="8"/>
      <c r="BM245" s="8"/>
      <c r="BN245" s="8"/>
      <c r="BO245" s="8"/>
    </row>
    <row r="246" spans="1:67" x14ac:dyDescent="0.55000000000000004">
      <c r="A246" s="6" t="s">
        <v>576</v>
      </c>
      <c r="B246" s="7" t="s">
        <v>577</v>
      </c>
      <c r="C246" s="8" t="s">
        <v>69</v>
      </c>
      <c r="D246" s="8">
        <v>1</v>
      </c>
      <c r="E246" s="8"/>
      <c r="F246" s="6" t="s">
        <v>576</v>
      </c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>
        <v>86.1</v>
      </c>
      <c r="U246" s="8">
        <v>5</v>
      </c>
      <c r="V246" s="8">
        <v>75</v>
      </c>
      <c r="W246" s="8">
        <v>500</v>
      </c>
      <c r="X246" s="8" t="s">
        <v>70</v>
      </c>
      <c r="Y246" s="9"/>
      <c r="Z246" s="9"/>
      <c r="AA246" s="17"/>
      <c r="AB246" s="8">
        <v>72.8</v>
      </c>
      <c r="AC246" s="8">
        <v>-93.2</v>
      </c>
      <c r="AD246" s="8"/>
      <c r="AE246" s="8"/>
      <c r="AF246" s="8"/>
      <c r="AG246" s="8"/>
      <c r="AH246" s="8"/>
      <c r="AI246" s="8">
        <v>-8</v>
      </c>
      <c r="AJ246" s="8">
        <v>2.6</v>
      </c>
      <c r="AK246" s="8"/>
      <c r="AL246" s="8"/>
      <c r="AM246" s="8">
        <v>2</v>
      </c>
      <c r="AN246" s="8">
        <v>3</v>
      </c>
      <c r="AO246" s="8">
        <v>0</v>
      </c>
      <c r="AP246" s="8" t="s">
        <v>71</v>
      </c>
      <c r="AQ246" s="8" t="s">
        <v>72</v>
      </c>
      <c r="AR246" s="8"/>
      <c r="AS246" s="8"/>
      <c r="AT246" s="8"/>
      <c r="AU246" s="8" t="s">
        <v>73</v>
      </c>
      <c r="AV246" s="8">
        <v>0.96199999999999997</v>
      </c>
      <c r="AW246" s="8">
        <v>1.531E-3</v>
      </c>
      <c r="AX246" s="8">
        <v>0.46700000000000003</v>
      </c>
      <c r="AY246" s="10">
        <v>3.2600000000000001E-4</v>
      </c>
      <c r="AZ246" s="8">
        <v>101.9</v>
      </c>
      <c r="BA246" s="8">
        <v>0.19363</v>
      </c>
      <c r="BB246" s="8">
        <v>1.37E-4</v>
      </c>
      <c r="BC246" s="8">
        <v>9.9389000000000003</v>
      </c>
      <c r="BD246" s="8">
        <v>2965.22</v>
      </c>
      <c r="BE246" s="8">
        <v>47.73</v>
      </c>
      <c r="BF246" s="8"/>
      <c r="BG246" s="8"/>
      <c r="BH246" s="8"/>
      <c r="BI246" s="8"/>
      <c r="BJ246" s="8"/>
      <c r="BK246" s="8"/>
      <c r="BL246" s="8"/>
      <c r="BM246" s="8"/>
      <c r="BN246" s="8"/>
      <c r="BO246" s="8"/>
    </row>
    <row r="247" spans="1:67" x14ac:dyDescent="0.55000000000000004">
      <c r="A247" s="6" t="s">
        <v>578</v>
      </c>
      <c r="B247" s="24" t="s">
        <v>579</v>
      </c>
      <c r="C247" s="8" t="s">
        <v>69</v>
      </c>
      <c r="D247" s="8">
        <v>1</v>
      </c>
      <c r="E247" s="8"/>
      <c r="F247" s="6" t="s">
        <v>578</v>
      </c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>
        <v>62.5</v>
      </c>
      <c r="U247" s="8">
        <v>500</v>
      </c>
      <c r="V247" s="8">
        <v>5000</v>
      </c>
      <c r="W247" s="8">
        <v>20000</v>
      </c>
      <c r="X247" s="8" t="s">
        <v>70</v>
      </c>
      <c r="Y247" s="9"/>
      <c r="Z247" s="9"/>
      <c r="AA247" s="8"/>
      <c r="AB247" s="8">
        <v>-13.8</v>
      </c>
      <c r="AC247" s="8">
        <v>-153.69999999999999</v>
      </c>
      <c r="AD247" s="8"/>
      <c r="AE247" s="8"/>
      <c r="AF247" s="8"/>
      <c r="AG247" s="8"/>
      <c r="AH247" s="8"/>
      <c r="AI247" s="8">
        <v>-77.2</v>
      </c>
      <c r="AJ247" s="8">
        <v>3.6</v>
      </c>
      <c r="AK247" s="8"/>
      <c r="AL247" s="8"/>
      <c r="AM247" s="8">
        <v>2</v>
      </c>
      <c r="AN247" s="8">
        <v>4</v>
      </c>
      <c r="AO247" s="8">
        <v>2</v>
      </c>
      <c r="AP247" s="8" t="s">
        <v>71</v>
      </c>
      <c r="AQ247" s="8" t="s">
        <v>72</v>
      </c>
      <c r="AR247" s="8"/>
      <c r="AS247" s="8"/>
      <c r="AT247" s="8"/>
      <c r="AU247" s="8"/>
      <c r="AV247" s="8">
        <v>0.93700000000000006</v>
      </c>
      <c r="AW247" s="8">
        <v>1.7049999999999999E-3</v>
      </c>
      <c r="AX247" s="8">
        <v>0.36299999999999999</v>
      </c>
      <c r="AY247" s="10">
        <v>5.0940000000000002E-4</v>
      </c>
      <c r="AZ247" s="8">
        <v>81.8</v>
      </c>
      <c r="BA247" s="8">
        <v>0.21029999999999999</v>
      </c>
      <c r="BB247" s="8">
        <v>3.6299999999999999E-4</v>
      </c>
      <c r="BC247" s="8">
        <v>9.3853000000000009</v>
      </c>
      <c r="BD247" s="8">
        <v>2146.73</v>
      </c>
      <c r="BE247" s="8">
        <v>30.6</v>
      </c>
      <c r="BF247" s="8"/>
      <c r="BG247" s="8"/>
      <c r="BH247" s="8"/>
      <c r="BI247" s="8"/>
      <c r="BJ247" s="8"/>
      <c r="BK247" s="8"/>
      <c r="BL247" s="8"/>
      <c r="BM247" s="8"/>
      <c r="BN247" s="8"/>
      <c r="BO247" s="8"/>
    </row>
    <row r="248" spans="1:67" x14ac:dyDescent="0.55000000000000004">
      <c r="A248" s="6" t="s">
        <v>580</v>
      </c>
      <c r="B248" s="7" t="s">
        <v>581</v>
      </c>
      <c r="C248" s="8" t="s">
        <v>69</v>
      </c>
      <c r="D248" s="8">
        <v>1</v>
      </c>
      <c r="E248" s="8"/>
      <c r="F248" s="6" t="s">
        <v>580</v>
      </c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>
        <v>96.97</v>
      </c>
      <c r="U248" s="8"/>
      <c r="V248" s="8">
        <v>500</v>
      </c>
      <c r="W248" s="8">
        <v>1000</v>
      </c>
      <c r="X248" s="8" t="s">
        <v>70</v>
      </c>
      <c r="Y248" s="9"/>
      <c r="Z248" s="9"/>
      <c r="AA248" s="8"/>
      <c r="AB248" s="8">
        <v>32</v>
      </c>
      <c r="AC248" s="8"/>
      <c r="AD248" s="8"/>
      <c r="AE248" s="8"/>
      <c r="AF248" s="8"/>
      <c r="AG248" s="8"/>
      <c r="AH248" s="8"/>
      <c r="AI248" s="8">
        <v>-28</v>
      </c>
      <c r="AJ248" s="8">
        <v>6.6</v>
      </c>
      <c r="AK248" s="8"/>
      <c r="AL248" s="8"/>
      <c r="AM248" s="8">
        <v>2</v>
      </c>
      <c r="AN248" s="8">
        <v>4</v>
      </c>
      <c r="AO248" s="8">
        <v>2</v>
      </c>
      <c r="AP248" s="8" t="s">
        <v>71</v>
      </c>
      <c r="AQ248" s="8" t="s">
        <v>72</v>
      </c>
      <c r="AR248" s="8"/>
      <c r="AS248" s="8"/>
      <c r="AT248" s="8"/>
      <c r="AU248" s="8" t="s">
        <v>73</v>
      </c>
      <c r="AV248" s="8">
        <v>1.252</v>
      </c>
      <c r="AW248" s="8">
        <v>1.97E-3</v>
      </c>
      <c r="AX248" s="8">
        <v>0.26900000000000002</v>
      </c>
      <c r="AY248" s="10">
        <v>3.2499999999999999E-4</v>
      </c>
      <c r="AZ248" s="8">
        <v>68.5</v>
      </c>
      <c r="BA248" s="8">
        <v>0.124</v>
      </c>
      <c r="BB248" s="8"/>
      <c r="BC248" s="8">
        <v>10.801</v>
      </c>
      <c r="BD248" s="8">
        <v>3291</v>
      </c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</row>
    <row r="249" spans="1:67" x14ac:dyDescent="0.55000000000000004">
      <c r="A249" s="6" t="s">
        <v>113</v>
      </c>
      <c r="B249" s="8" t="s">
        <v>582</v>
      </c>
      <c r="C249" s="8" t="s">
        <v>69</v>
      </c>
      <c r="D249" s="8">
        <v>1</v>
      </c>
      <c r="E249" s="8"/>
      <c r="F249" s="6" t="s">
        <v>113</v>
      </c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>
        <v>18.02</v>
      </c>
      <c r="U249" s="8"/>
      <c r="V249" s="8"/>
      <c r="W249" s="8"/>
      <c r="X249" s="8"/>
      <c r="Y249" s="9"/>
      <c r="Z249" s="9"/>
      <c r="AA249" s="8"/>
      <c r="AB249" s="8">
        <v>100</v>
      </c>
      <c r="AC249" s="8">
        <v>0</v>
      </c>
      <c r="AD249" s="8"/>
      <c r="AE249" s="8"/>
      <c r="AF249" s="8"/>
      <c r="AG249" s="8"/>
      <c r="AH249" s="8"/>
      <c r="AI249" s="8"/>
      <c r="AJ249" s="8"/>
      <c r="AK249" s="8"/>
      <c r="AL249" s="8"/>
      <c r="AM249" s="8">
        <v>0</v>
      </c>
      <c r="AN249" s="8">
        <v>0</v>
      </c>
      <c r="AO249" s="8">
        <v>0</v>
      </c>
      <c r="AP249" s="8"/>
      <c r="AQ249" s="8"/>
      <c r="AR249" s="8"/>
      <c r="AS249" s="8"/>
      <c r="AT249" s="8"/>
      <c r="AU249" s="8" t="s">
        <v>73</v>
      </c>
      <c r="AV249" s="8">
        <v>1.0169999999999999</v>
      </c>
      <c r="AW249" s="8">
        <v>7.7999999999999999E-4</v>
      </c>
      <c r="AX249" s="8">
        <v>0.98299999999999998</v>
      </c>
      <c r="AY249" s="10">
        <v>5.6700000000000001E-4</v>
      </c>
      <c r="AZ249" s="8">
        <v>596.29999999999995</v>
      </c>
      <c r="BA249" s="8">
        <v>0.45500000000000002</v>
      </c>
      <c r="BB249" s="8">
        <v>1.0349999999999999E-3</v>
      </c>
      <c r="BC249" s="8">
        <v>11.712400000000001</v>
      </c>
      <c r="BD249" s="8">
        <v>3853.28</v>
      </c>
      <c r="BE249" s="8">
        <v>44.13</v>
      </c>
      <c r="BF249" s="8"/>
      <c r="BG249" s="8"/>
      <c r="BH249" s="8"/>
      <c r="BI249" s="8"/>
      <c r="BJ249" s="8"/>
      <c r="BK249" s="8"/>
      <c r="BL249" s="8"/>
      <c r="BM249" s="8"/>
      <c r="BN249" s="8"/>
      <c r="BO249" s="8"/>
    </row>
    <row r="250" spans="1:67" x14ac:dyDescent="0.55000000000000004">
      <c r="A250" s="14" t="s">
        <v>517</v>
      </c>
      <c r="B250" s="8"/>
      <c r="C250" s="8" t="s">
        <v>69</v>
      </c>
      <c r="D250" s="8">
        <v>1</v>
      </c>
      <c r="E250" s="8" t="s">
        <v>583</v>
      </c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>
        <v>18.02</v>
      </c>
      <c r="U250" s="8"/>
      <c r="V250" s="8"/>
      <c r="W250" s="8"/>
      <c r="X250" s="8"/>
      <c r="Y250" s="9"/>
      <c r="Z250" s="9"/>
      <c r="AA250" s="8"/>
      <c r="AB250" s="8">
        <v>100</v>
      </c>
      <c r="AC250" s="8">
        <v>0</v>
      </c>
      <c r="AD250" s="8"/>
      <c r="AE250" s="8"/>
      <c r="AF250" s="8"/>
      <c r="AG250" s="8"/>
      <c r="AH250" s="8"/>
      <c r="AI250" s="8"/>
      <c r="AJ250" s="8"/>
      <c r="AK250" s="8"/>
      <c r="AL250" s="8"/>
      <c r="AM250" s="8">
        <v>0</v>
      </c>
      <c r="AN250" s="8">
        <v>0</v>
      </c>
      <c r="AO250" s="8">
        <v>0</v>
      </c>
      <c r="AP250" s="8"/>
      <c r="AQ250" s="8"/>
      <c r="AR250" s="8"/>
      <c r="AS250" s="8"/>
      <c r="AT250" s="8"/>
      <c r="AU250" s="8" t="s">
        <v>73</v>
      </c>
      <c r="AV250" s="8">
        <v>1.2</v>
      </c>
      <c r="AW250" s="8">
        <v>7.7999999999999999E-4</v>
      </c>
      <c r="AX250" s="8">
        <v>0.98299999999999998</v>
      </c>
      <c r="AY250" s="10">
        <v>5.6700000000000001E-4</v>
      </c>
      <c r="AZ250" s="8">
        <v>596.29999999999995</v>
      </c>
      <c r="BA250" s="8">
        <v>0.45500000000000002</v>
      </c>
      <c r="BB250" s="8">
        <v>1.0349999999999999E-3</v>
      </c>
      <c r="BC250" s="8">
        <v>11.712400000000001</v>
      </c>
      <c r="BD250" s="23">
        <f>IF(Chemical="Sulfuric Acid - 90% aqueous",5077.43,3853.28+EXP(7.9*Fract_Sulfuric^0.5)-1)</f>
        <v>3853.28</v>
      </c>
      <c r="BE250" s="8">
        <v>44.13</v>
      </c>
      <c r="BF250" s="8"/>
      <c r="BG250" s="8"/>
      <c r="BH250" s="8"/>
      <c r="BI250" s="8"/>
      <c r="BJ250" s="8"/>
      <c r="BK250" s="8"/>
      <c r="BL250" s="8"/>
      <c r="BM250" s="8"/>
      <c r="BN250" s="8"/>
      <c r="BO250" s="8"/>
    </row>
    <row r="251" spans="1:67" x14ac:dyDescent="0.55000000000000004">
      <c r="A251" s="12" t="s">
        <v>584</v>
      </c>
      <c r="B251" s="8" t="s">
        <v>585</v>
      </c>
      <c r="C251" s="8" t="s">
        <v>69</v>
      </c>
      <c r="D251" s="8">
        <v>1</v>
      </c>
      <c r="E251" s="8"/>
      <c r="F251" s="12" t="s">
        <v>584</v>
      </c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>
        <v>106.17</v>
      </c>
      <c r="U251" s="11">
        <v>130</v>
      </c>
      <c r="V251" s="11">
        <v>920</v>
      </c>
      <c r="W251" s="11">
        <v>2500</v>
      </c>
      <c r="X251" s="8" t="s">
        <v>87</v>
      </c>
      <c r="Y251" s="9"/>
      <c r="Z251" s="9"/>
      <c r="AA251" s="8"/>
      <c r="AB251" s="8">
        <v>139.1</v>
      </c>
      <c r="AC251" s="8">
        <v>-47.9</v>
      </c>
      <c r="AD251" s="8"/>
      <c r="AE251" s="8"/>
      <c r="AF251" s="8"/>
      <c r="AG251" s="8"/>
      <c r="AH251" s="8"/>
      <c r="AI251" s="8">
        <v>29</v>
      </c>
      <c r="AJ251" s="8">
        <v>1.1000000000000001</v>
      </c>
      <c r="AK251" s="8"/>
      <c r="AL251" s="8"/>
      <c r="AM251" s="8">
        <v>2</v>
      </c>
      <c r="AN251" s="8">
        <v>3</v>
      </c>
      <c r="AO251" s="8">
        <v>0</v>
      </c>
      <c r="AP251" s="8"/>
      <c r="AQ251" s="8"/>
      <c r="AR251" s="8" t="s">
        <v>84</v>
      </c>
      <c r="AS251" s="8"/>
      <c r="AT251" s="8"/>
      <c r="AU251" s="8" t="s">
        <v>120</v>
      </c>
      <c r="AV251" s="8">
        <v>0.88200000000000001</v>
      </c>
      <c r="AW251" s="8">
        <v>9.7599999999999998E-4</v>
      </c>
      <c r="AX251" s="8">
        <v>0.37</v>
      </c>
      <c r="AY251" s="10">
        <v>9.6400000000000001E-4</v>
      </c>
      <c r="AZ251" s="8">
        <v>98.6</v>
      </c>
      <c r="BA251" s="8">
        <v>0.1</v>
      </c>
      <c r="BB251" s="8">
        <v>1.92E-4</v>
      </c>
      <c r="BC251" s="8">
        <v>9.6419999999999995</v>
      </c>
      <c r="BD251" s="8">
        <v>3453.31</v>
      </c>
      <c r="BE251" s="8">
        <v>54.28</v>
      </c>
      <c r="BF251" s="8"/>
      <c r="BG251" s="8"/>
      <c r="BH251" s="8"/>
      <c r="BI251" s="8"/>
      <c r="BJ251" s="8"/>
      <c r="BK251" s="8"/>
      <c r="BL251" s="8"/>
      <c r="BM251" s="8"/>
      <c r="BN251" s="8"/>
      <c r="BO251" s="8"/>
    </row>
    <row r="252" spans="1:67" x14ac:dyDescent="0.55000000000000004">
      <c r="A252" s="25"/>
      <c r="B252" s="25"/>
      <c r="C252" s="26" t="s">
        <v>586</v>
      </c>
      <c r="D252" s="26">
        <v>1</v>
      </c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1">
        <v>130.19</v>
      </c>
      <c r="U252" s="21"/>
      <c r="V252" s="21">
        <v>100</v>
      </c>
      <c r="W252" s="21">
        <v>1000</v>
      </c>
      <c r="X252" s="21"/>
      <c r="Y252" s="21"/>
      <c r="Z252" s="21"/>
      <c r="AA252" s="21"/>
      <c r="AB252" s="21">
        <v>149.30000000000001</v>
      </c>
      <c r="AC252" s="21">
        <v>-71</v>
      </c>
      <c r="AD252" s="21"/>
      <c r="AE252" s="21"/>
      <c r="AF252" s="21"/>
      <c r="AG252" s="21"/>
      <c r="AH252" s="21"/>
      <c r="AI252" s="21">
        <v>25</v>
      </c>
      <c r="AJ252" s="21">
        <v>1</v>
      </c>
      <c r="AK252" s="21"/>
      <c r="AL252" s="21"/>
      <c r="AM252" s="21">
        <v>2</v>
      </c>
      <c r="AN252" s="21">
        <v>2</v>
      </c>
      <c r="AO252" s="21">
        <v>0</v>
      </c>
      <c r="AP252" s="21"/>
      <c r="AQ252" s="21"/>
      <c r="AR252" s="21"/>
      <c r="AS252" s="21"/>
      <c r="AT252" s="21"/>
      <c r="AU252" s="21" t="s">
        <v>117</v>
      </c>
      <c r="AV252" s="21">
        <v>0.89300000000000002</v>
      </c>
      <c r="AW252" s="21">
        <v>1.0460000000000001E-3</v>
      </c>
      <c r="AX252" s="21">
        <v>0.439</v>
      </c>
      <c r="AY252" s="27">
        <v>9.4169999999999996E-4</v>
      </c>
      <c r="AZ252" s="21">
        <v>92.7</v>
      </c>
      <c r="BA252" s="21">
        <v>0.11861099999999999</v>
      </c>
      <c r="BB252" s="21">
        <v>1.8100000000000001E-4</v>
      </c>
      <c r="BC252" s="21">
        <v>10.5116</v>
      </c>
      <c r="BD252" s="21">
        <v>3932.03</v>
      </c>
      <c r="BE252" s="21">
        <v>49.59</v>
      </c>
      <c r="BF252" s="21"/>
      <c r="BG252" s="21">
        <v>0</v>
      </c>
      <c r="BH252" s="21">
        <v>0</v>
      </c>
      <c r="BI252" s="21">
        <v>0</v>
      </c>
      <c r="BJ252" s="21">
        <v>0</v>
      </c>
      <c r="BK252" s="21">
        <v>0</v>
      </c>
      <c r="BL252" s="25"/>
      <c r="BM252" s="21"/>
      <c r="BN252" s="21"/>
      <c r="BO252" s="2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elete_User_Chemicals">
              <controlPr defaultSize="0" print="0" autoFill="0" autoPict="0" macro="[1]!Clear_User_Chemicals">
                <anchor moveWithCells="1">
                  <from>
                    <xdr:col>1</xdr:col>
                    <xdr:colOff>0</xdr:colOff>
                    <xdr:row>0</xdr:row>
                    <xdr:rowOff>121920</xdr:rowOff>
                  </from>
                  <to>
                    <xdr:col>3</xdr:col>
                    <xdr:colOff>255270</xdr:colOff>
                    <xdr:row>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1]!Delete_Selected_User_Chemical">
                <anchor moveWithCells="1">
                  <from>
                    <xdr:col>0</xdr:col>
                    <xdr:colOff>304800</xdr:colOff>
                    <xdr:row>0</xdr:row>
                    <xdr:rowOff>121920</xdr:rowOff>
                  </from>
                  <to>
                    <xdr:col>3</xdr:col>
                    <xdr:colOff>106680</xdr:colOff>
                    <xdr:row>0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1]!Go_To_New_Chemical_from_Chemical_Table">
                <anchor moveWithCells="1">
                  <from>
                    <xdr:col>0</xdr:col>
                    <xdr:colOff>121920</xdr:colOff>
                    <xdr:row>0</xdr:row>
                    <xdr:rowOff>45720</xdr:rowOff>
                  </from>
                  <to>
                    <xdr:col>0</xdr:col>
                    <xdr:colOff>121920</xdr:colOff>
                    <xdr:row>0</xdr:row>
                    <xdr:rowOff>45720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</dc:creator>
  <cp:lastModifiedBy>abhijit</cp:lastModifiedBy>
  <dcterms:created xsi:type="dcterms:W3CDTF">2019-08-26T19:33:29Z</dcterms:created>
  <dcterms:modified xsi:type="dcterms:W3CDTF">2020-04-08T03:25:43Z</dcterms:modified>
</cp:coreProperties>
</file>