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hebert/Desktop/"/>
    </mc:Choice>
  </mc:AlternateContent>
  <xr:revisionPtr revIDLastSave="0" documentId="8_{C2EABDFF-EBBC-4543-B480-FFF3920FAC4B}" xr6:coauthVersionLast="47" xr6:coauthVersionMax="47" xr10:uidLastSave="{00000000-0000-0000-0000-000000000000}"/>
  <bookViews>
    <workbookView xWindow="0" yWindow="500" windowWidth="38400" windowHeight="19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2" i="1" l="1"/>
  <c r="F32" i="1"/>
  <c r="K26" i="1"/>
  <c r="E26" i="1"/>
  <c r="L25" i="1"/>
  <c r="K25" i="1"/>
  <c r="F25" i="1"/>
  <c r="E25" i="1"/>
  <c r="L24" i="1"/>
  <c r="K24" i="1"/>
  <c r="F24" i="1"/>
  <c r="E24" i="1"/>
  <c r="E30" i="1" s="1"/>
  <c r="L23" i="1"/>
  <c r="K23" i="1"/>
  <c r="F23" i="1"/>
  <c r="E23" i="1"/>
  <c r="L22" i="1"/>
  <c r="K22" i="1"/>
  <c r="F22" i="1"/>
  <c r="E22" i="1"/>
  <c r="L21" i="1"/>
  <c r="L28" i="1" s="1"/>
  <c r="K21" i="1"/>
  <c r="K28" i="1" s="1"/>
  <c r="K32" i="1" s="1"/>
  <c r="F21" i="1"/>
  <c r="F28" i="1" s="1"/>
  <c r="E21" i="1"/>
  <c r="E28" i="1" s="1"/>
  <c r="L20" i="1"/>
  <c r="K20" i="1"/>
  <c r="F20" i="1"/>
  <c r="E20" i="1"/>
  <c r="L19" i="1"/>
  <c r="K19" i="1"/>
  <c r="F19" i="1"/>
  <c r="E19" i="1"/>
  <c r="L18" i="1"/>
  <c r="L29" i="1" s="1"/>
  <c r="K18" i="1"/>
  <c r="K29" i="1" s="1"/>
  <c r="F18" i="1"/>
  <c r="F29" i="1" s="1"/>
  <c r="E18" i="1"/>
  <c r="E29" i="1" s="1"/>
  <c r="L17" i="1"/>
  <c r="L30" i="1" s="1"/>
  <c r="K17" i="1"/>
  <c r="K30" i="1" s="1"/>
  <c r="F17" i="1"/>
  <c r="F30" i="1" s="1"/>
  <c r="E17" i="1"/>
  <c r="E32" i="1" l="1"/>
  <c r="F26" i="1"/>
  <c r="L26" i="1"/>
</calcChain>
</file>

<file path=xl/sharedStrings.xml><?xml version="1.0" encoding="utf-8"?>
<sst xmlns="http://schemas.openxmlformats.org/spreadsheetml/2006/main" count="67" uniqueCount="38">
  <si>
    <t>System</t>
  </si>
  <si>
    <t>VDWaals</t>
  </si>
  <si>
    <t>EEL</t>
  </si>
  <si>
    <t>EGB</t>
  </si>
  <si>
    <t>ESURF</t>
  </si>
  <si>
    <t>Bond</t>
  </si>
  <si>
    <t>Angl</t>
  </si>
  <si>
    <t>Dihed</t>
  </si>
  <si>
    <t>1-4 VDW</t>
  </si>
  <si>
    <t>1-4 EEL</t>
  </si>
  <si>
    <t>Delta Total</t>
  </si>
  <si>
    <t>Error vdw</t>
  </si>
  <si>
    <t>error eel</t>
  </si>
  <si>
    <t>error egb</t>
  </si>
  <si>
    <t>error esurf</t>
  </si>
  <si>
    <t>error delta total</t>
  </si>
  <si>
    <t>error bond</t>
  </si>
  <si>
    <t>error angle</t>
  </si>
  <si>
    <t>error dihed</t>
  </si>
  <si>
    <t>error 1-4 VDW</t>
  </si>
  <si>
    <t>error 1-4 EEL</t>
  </si>
  <si>
    <t>NucE 1</t>
  </si>
  <si>
    <t>EnoB 1</t>
  </si>
  <si>
    <t>Quantity</t>
  </si>
  <si>
    <t>Quantity Avg</t>
  </si>
  <si>
    <t>Std Error of mean</t>
  </si>
  <si>
    <t>NucE</t>
  </si>
  <si>
    <t>VDW</t>
  </si>
  <si>
    <t>EnoB</t>
  </si>
  <si>
    <t>Angle</t>
  </si>
  <si>
    <t>Delta total</t>
  </si>
  <si>
    <t>bond + angle + dihedral</t>
  </si>
  <si>
    <t>internal</t>
  </si>
  <si>
    <t>EEL + EGB + 1-4 EEL</t>
  </si>
  <si>
    <t>elec</t>
  </si>
  <si>
    <t>VDW + ESURF + 1-4 VDW</t>
  </si>
  <si>
    <t>VdW</t>
  </si>
  <si>
    <t>Sum (check)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</si>
</sst>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0" fontId="1" fillId="2" borderId="0" xfId="0" applyFont="1" applyFill="1"/>
    <xf numFmtId="2" fontId="1" fillId="2" borderId="0" xfId="0" applyNumberFormat="1" applyFont="1" applyFill="1"/>
    <xf numFmtId="0" fontId="1" fillId="2" borderId="1" xfId="0" applyFont="1" applyFill="1" applyBorder="1"/>
    <xf numFmtId="2" fontId="1" fillId="2" borderId="1" xfId="0" applyNumberFormat="1" applyFont="1" applyFill="1" applyBorder="1"/>
    <xf numFmtId="0" fontId="0" fillId="0" borderId="1" xfId="0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32"/>
  <sheetViews>
    <sheetView tabSelected="1" workbookViewId="0">
      <selection activeCell="G34" sqref="G34"/>
    </sheetView>
  </sheetViews>
  <sheetFormatPr baseColWidth="10" defaultColWidth="12.6640625" defaultRowHeight="15.75" customHeight="1" x14ac:dyDescent="0.15"/>
  <cols>
    <col min="10" max="10" width="20" customWidth="1"/>
  </cols>
  <sheetData>
    <row r="1" spans="1:2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customHeight="1" x14ac:dyDescent="0.15">
      <c r="A2" s="2" t="s">
        <v>21</v>
      </c>
      <c r="B2" s="1">
        <v>-379.33769999999998</v>
      </c>
      <c r="C2" s="1">
        <v>6675.7201999999997</v>
      </c>
      <c r="D2" s="1">
        <v>-6596.8456999999999</v>
      </c>
      <c r="E2" s="1">
        <v>-18.301600000000001</v>
      </c>
      <c r="F2" s="1">
        <v>-4.1680000000000001</v>
      </c>
      <c r="G2" s="1">
        <v>62.4086</v>
      </c>
      <c r="H2" s="1">
        <v>0.55710000000000004</v>
      </c>
      <c r="I2" s="1">
        <v>-174.55119999999999</v>
      </c>
      <c r="J2" s="1">
        <v>-49.317500000000003</v>
      </c>
      <c r="K2" s="1">
        <v>-483.83589999999998</v>
      </c>
      <c r="M2" s="1">
        <v>4.4271000000000003</v>
      </c>
      <c r="N2" s="1">
        <v>58.2029</v>
      </c>
      <c r="O2" s="1">
        <v>56.774000000000001</v>
      </c>
      <c r="P2" s="1">
        <v>0.46310000000000001</v>
      </c>
      <c r="Q2" s="1">
        <v>8.0998000000000001</v>
      </c>
      <c r="R2" s="1">
        <v>4.2133000000000003</v>
      </c>
      <c r="S2" s="1">
        <v>5.3407</v>
      </c>
      <c r="T2" s="1">
        <v>2.8841999999999999</v>
      </c>
      <c r="U2" s="1">
        <v>1.7632000000000001</v>
      </c>
      <c r="V2" s="1">
        <v>6.1940999999999997</v>
      </c>
    </row>
    <row r="3" spans="1:22" ht="15.75" customHeight="1" x14ac:dyDescent="0.15">
      <c r="A3" s="2">
        <v>2</v>
      </c>
      <c r="B3" s="3">
        <v>-340.33699999999999</v>
      </c>
      <c r="C3" s="1">
        <v>8419.2736999999997</v>
      </c>
      <c r="D3" s="1">
        <v>-8297.4292999999998</v>
      </c>
      <c r="E3" s="1">
        <v>-16.248999999999999</v>
      </c>
      <c r="F3" s="1">
        <v>1.6517999999999999</v>
      </c>
      <c r="G3" s="1">
        <v>40.665500000000002</v>
      </c>
      <c r="H3" s="1">
        <v>13.8301</v>
      </c>
      <c r="I3" s="1">
        <v>-176.2466</v>
      </c>
      <c r="J3" s="1">
        <v>-71.986400000000003</v>
      </c>
      <c r="K3" s="1">
        <v>-426.82709999999997</v>
      </c>
      <c r="M3" s="1">
        <v>3.8296000000000001</v>
      </c>
      <c r="N3" s="1">
        <v>55.529899999999998</v>
      </c>
      <c r="O3" s="1">
        <v>55.483800000000002</v>
      </c>
      <c r="P3" s="1">
        <v>0.4098</v>
      </c>
      <c r="Q3" s="1">
        <v>7.6462000000000003</v>
      </c>
      <c r="R3" s="1">
        <v>4.2443</v>
      </c>
      <c r="S3" s="1">
        <v>5.3734999999999999</v>
      </c>
      <c r="T3" s="1">
        <v>2.8142999999999998</v>
      </c>
      <c r="U3" s="1">
        <v>1.7824</v>
      </c>
      <c r="V3" s="1">
        <v>6.1063000000000001</v>
      </c>
    </row>
    <row r="4" spans="1:22" ht="15.75" customHeight="1" x14ac:dyDescent="0.15">
      <c r="A4" s="2">
        <v>3</v>
      </c>
      <c r="B4" s="1">
        <v>-304.1585</v>
      </c>
      <c r="C4" s="1">
        <v>8278.5020999999997</v>
      </c>
      <c r="D4" s="1">
        <v>-8074.49</v>
      </c>
      <c r="E4" s="1">
        <v>-8.8940000000000001</v>
      </c>
      <c r="F4" s="1">
        <v>0.56910000000000005</v>
      </c>
      <c r="G4" s="1">
        <v>27.7972</v>
      </c>
      <c r="H4" s="1">
        <v>13.7697</v>
      </c>
      <c r="I4" s="1">
        <v>-75.0749</v>
      </c>
      <c r="J4" s="1">
        <v>-31.486000000000001</v>
      </c>
      <c r="K4" s="1">
        <v>-173.46629999999999</v>
      </c>
      <c r="M4" s="1">
        <v>3.9759000000000002</v>
      </c>
      <c r="N4" s="1">
        <v>56.875</v>
      </c>
      <c r="O4" s="1">
        <v>57.007800000000003</v>
      </c>
      <c r="P4" s="1">
        <v>0.46960000000000002</v>
      </c>
      <c r="Q4" s="1">
        <v>9.3300999999999998</v>
      </c>
      <c r="R4" s="1">
        <v>4.2960000000000003</v>
      </c>
      <c r="S4" s="1">
        <v>5.5319000000000003</v>
      </c>
      <c r="T4" s="1">
        <v>2.9319999999999999</v>
      </c>
      <c r="U4" s="1">
        <v>3.1150000000000002</v>
      </c>
      <c r="V4" s="1">
        <v>6.1597999999999997</v>
      </c>
    </row>
    <row r="5" spans="1:22" ht="15.75" customHeight="1" x14ac:dyDescent="0.15">
      <c r="A5" s="2">
        <v>4</v>
      </c>
      <c r="B5" s="1">
        <v>-364.7944</v>
      </c>
      <c r="C5" s="1">
        <v>5697.4372000000003</v>
      </c>
      <c r="D5" s="1">
        <v>-5381.8897999999999</v>
      </c>
      <c r="E5" s="1">
        <v>-13.2691</v>
      </c>
      <c r="F5" s="1">
        <v>4.6912000000000003</v>
      </c>
      <c r="G5" s="1">
        <v>10.7654</v>
      </c>
      <c r="H5" s="1">
        <v>20.2546</v>
      </c>
      <c r="I5" s="1">
        <v>-15.193199999999999</v>
      </c>
      <c r="J5" s="1">
        <v>-89.987200000000001</v>
      </c>
      <c r="K5" s="1">
        <v>-131.98509999999999</v>
      </c>
      <c r="M5" s="1">
        <v>3.9632999999999998</v>
      </c>
      <c r="N5" s="1">
        <v>54.719200000000001</v>
      </c>
      <c r="O5" s="1">
        <v>54.691499999999998</v>
      </c>
      <c r="P5" s="1">
        <v>0.43020000000000003</v>
      </c>
      <c r="Q5" s="1">
        <v>7.6585000000000001</v>
      </c>
      <c r="R5" s="1">
        <v>4.1413000000000002</v>
      </c>
      <c r="S5" s="1">
        <v>5.5252999999999997</v>
      </c>
      <c r="T5" s="1">
        <v>2.8285</v>
      </c>
      <c r="U5" s="1">
        <v>1.7773000000000001</v>
      </c>
      <c r="V5" s="1">
        <v>6.1661000000000001</v>
      </c>
    </row>
    <row r="6" spans="1:22" ht="15.75" customHeight="1" x14ac:dyDescent="0.15">
      <c r="A6" s="2">
        <v>5</v>
      </c>
      <c r="B6" s="1">
        <v>-321.16750000000002</v>
      </c>
      <c r="C6" s="1">
        <v>7192.6575000000003</v>
      </c>
      <c r="D6" s="1">
        <v>-6911.4722000000002</v>
      </c>
      <c r="E6" s="1">
        <v>-11.4132</v>
      </c>
      <c r="F6" s="1">
        <v>2.0282</v>
      </c>
      <c r="G6" s="1">
        <v>13.7841</v>
      </c>
      <c r="H6" s="1">
        <v>24.2028</v>
      </c>
      <c r="I6" s="1">
        <v>-18.321000000000002</v>
      </c>
      <c r="J6" s="1">
        <v>-86.857500000000002</v>
      </c>
      <c r="K6" s="1">
        <v>-116.5586</v>
      </c>
      <c r="M6" s="1">
        <v>4.2396000000000003</v>
      </c>
      <c r="N6" s="1">
        <v>52.133600000000001</v>
      </c>
      <c r="O6" s="1">
        <v>51.573700000000002</v>
      </c>
      <c r="P6" s="1">
        <v>0.5212</v>
      </c>
      <c r="Q6" s="1">
        <v>7.9352999999999998</v>
      </c>
      <c r="R6" s="1">
        <v>4.1957000000000004</v>
      </c>
      <c r="S6" s="1">
        <v>5.4680999999999997</v>
      </c>
      <c r="T6" s="1">
        <v>2.8534999999999999</v>
      </c>
      <c r="U6" s="1">
        <v>1.7756000000000001</v>
      </c>
      <c r="V6" s="1">
        <v>6.3989000000000003</v>
      </c>
    </row>
    <row r="7" spans="1:22" ht="15.75" customHeight="1" x14ac:dyDescent="0.15">
      <c r="A7" s="2"/>
    </row>
    <row r="8" spans="1:22" ht="15.75" customHeight="1" x14ac:dyDescent="0.15">
      <c r="A8" s="2" t="s">
        <v>22</v>
      </c>
      <c r="B8" s="1">
        <v>-331.1669</v>
      </c>
      <c r="C8" s="1">
        <v>5765.4579000000003</v>
      </c>
      <c r="D8" s="1">
        <v>-5477.6840000000002</v>
      </c>
      <c r="E8" s="1">
        <v>-14.095800000000001</v>
      </c>
      <c r="F8" s="1">
        <v>1.3368</v>
      </c>
      <c r="G8" s="1">
        <v>35.974499999999999</v>
      </c>
      <c r="H8" s="1">
        <v>17.5105</v>
      </c>
      <c r="I8" s="1">
        <v>-87.822699999999998</v>
      </c>
      <c r="J8" s="1">
        <v>-65.935500000000005</v>
      </c>
      <c r="K8" s="1">
        <v>-156.42529999999999</v>
      </c>
      <c r="M8" s="1">
        <v>4.2481</v>
      </c>
      <c r="N8" s="1">
        <v>56.614800000000002</v>
      </c>
      <c r="O8" s="1">
        <v>55.927700000000002</v>
      </c>
      <c r="P8" s="1">
        <v>0.53900000000000003</v>
      </c>
      <c r="Q8" s="1">
        <v>9.8123000000000005</v>
      </c>
      <c r="R8" s="1">
        <v>4.0945999999999998</v>
      </c>
      <c r="S8" s="1">
        <v>5.1885000000000003</v>
      </c>
      <c r="T8" s="1">
        <v>2.7610000000000001</v>
      </c>
      <c r="U8" s="1">
        <v>3.0085000000000002</v>
      </c>
      <c r="V8" s="1">
        <v>5.8940999999999999</v>
      </c>
    </row>
    <row r="9" spans="1:22" ht="15.75" customHeight="1" x14ac:dyDescent="0.15">
      <c r="A9" s="2">
        <v>2</v>
      </c>
      <c r="B9" s="1">
        <v>-303.17439999999999</v>
      </c>
      <c r="C9" s="1">
        <v>5545.3873000000003</v>
      </c>
      <c r="D9" s="1">
        <v>-5291.3541999999998</v>
      </c>
      <c r="E9" s="1">
        <v>-11.820399999999999</v>
      </c>
      <c r="F9" s="1">
        <v>-1.8119000000000001</v>
      </c>
      <c r="G9" s="1">
        <v>36.539499999999997</v>
      </c>
      <c r="H9" s="1">
        <v>3.4771000000000001</v>
      </c>
      <c r="I9" s="1">
        <v>-86.280799999999999</v>
      </c>
      <c r="J9" s="1">
        <v>-87.548000000000002</v>
      </c>
      <c r="K9" s="1">
        <v>-196.5857</v>
      </c>
      <c r="M9" s="1">
        <v>3.7464</v>
      </c>
      <c r="N9" s="1">
        <v>48.046599999999998</v>
      </c>
      <c r="O9" s="1">
        <v>47.4482</v>
      </c>
      <c r="P9" s="1">
        <v>0.41349999999999998</v>
      </c>
      <c r="Q9" s="1">
        <v>8.9954999999999998</v>
      </c>
      <c r="R9" s="1">
        <v>4.1147999999999998</v>
      </c>
      <c r="S9" s="1">
        <v>5.2647000000000004</v>
      </c>
      <c r="T9" s="1">
        <v>2.7624</v>
      </c>
      <c r="U9" s="1">
        <v>3.1768999999999998</v>
      </c>
      <c r="V9" s="1">
        <v>5.8419999999999996</v>
      </c>
    </row>
    <row r="10" spans="1:22" ht="15.75" customHeight="1" x14ac:dyDescent="0.15">
      <c r="A10" s="2">
        <v>3</v>
      </c>
      <c r="B10" s="1">
        <v>-305.73509999999999</v>
      </c>
      <c r="C10" s="1">
        <v>4721.0244000000002</v>
      </c>
      <c r="D10" s="1">
        <v>-4464.3753999999999</v>
      </c>
      <c r="E10" s="1">
        <v>-8.5358999999999998</v>
      </c>
      <c r="F10" s="1">
        <v>9.6388999999999996</v>
      </c>
      <c r="G10" s="1">
        <v>28.9405</v>
      </c>
      <c r="H10" s="1">
        <v>36.290500000000002</v>
      </c>
      <c r="I10" s="1">
        <v>-40.309199999999997</v>
      </c>
      <c r="J10" s="1">
        <v>-63.674100000000003</v>
      </c>
      <c r="K10" s="1">
        <v>-86.735399999999998</v>
      </c>
      <c r="M10" s="1">
        <v>3.6755</v>
      </c>
      <c r="N10" s="1">
        <v>50.665999999999997</v>
      </c>
      <c r="O10" s="1">
        <v>50.701900000000002</v>
      </c>
      <c r="P10" s="1">
        <v>0.40439999999999998</v>
      </c>
      <c r="Q10" s="1">
        <v>7.3445999999999998</v>
      </c>
      <c r="R10" s="1">
        <v>4.0702999999999996</v>
      </c>
      <c r="S10" s="1">
        <v>5.1768999999999998</v>
      </c>
      <c r="T10" s="1">
        <v>2.7056</v>
      </c>
      <c r="U10" s="1">
        <v>1.7513000000000001</v>
      </c>
      <c r="V10" s="1">
        <v>6.0949999999999998</v>
      </c>
    </row>
    <row r="11" spans="1:22" ht="15.75" customHeight="1" x14ac:dyDescent="0.15">
      <c r="A11" s="2">
        <v>4</v>
      </c>
      <c r="B11" s="1">
        <v>-261.46879999999999</v>
      </c>
      <c r="C11" s="1">
        <v>6492.1866</v>
      </c>
      <c r="D11" s="1">
        <v>-6326.0630000000001</v>
      </c>
      <c r="E11" s="1">
        <v>-0.99790000000000001</v>
      </c>
      <c r="F11" s="1">
        <v>4.1500000000000004</v>
      </c>
      <c r="G11" s="1">
        <v>34.356200000000001</v>
      </c>
      <c r="H11" s="1">
        <v>15.842499999999999</v>
      </c>
      <c r="I11" s="1">
        <v>-32.394399999999997</v>
      </c>
      <c r="J11" s="1">
        <v>-45.148299999999999</v>
      </c>
      <c r="K11" s="1">
        <v>-119.53700000000001</v>
      </c>
      <c r="M11" s="1">
        <v>4.1414999999999997</v>
      </c>
      <c r="N11" s="1">
        <v>64.307100000000005</v>
      </c>
      <c r="O11" s="1">
        <v>64.412300000000002</v>
      </c>
      <c r="P11" s="1">
        <v>0.48199999999999998</v>
      </c>
      <c r="Q11" s="1">
        <v>7.4039999999999999</v>
      </c>
      <c r="R11" s="1">
        <v>4.0629</v>
      </c>
      <c r="S11" s="1">
        <v>5.3041</v>
      </c>
      <c r="T11" s="1">
        <v>2.7216</v>
      </c>
      <c r="U11" s="1">
        <v>1.7163999999999999</v>
      </c>
      <c r="V11" s="1">
        <v>6.0202999999999998</v>
      </c>
    </row>
    <row r="12" spans="1:22" ht="15.75" customHeight="1" x14ac:dyDescent="0.15">
      <c r="A12" s="2">
        <v>5</v>
      </c>
      <c r="B12" s="1">
        <v>-339.15539999999999</v>
      </c>
      <c r="C12" s="1">
        <v>6335.9816000000001</v>
      </c>
      <c r="D12" s="1">
        <v>-6125.9760999999999</v>
      </c>
      <c r="E12" s="1">
        <v>-14.6774</v>
      </c>
      <c r="F12" s="1">
        <v>3.5323000000000002</v>
      </c>
      <c r="G12" s="1">
        <v>41.338500000000003</v>
      </c>
      <c r="H12" s="1">
        <v>11.164199999999999</v>
      </c>
      <c r="I12" s="1">
        <v>-80.877499999999998</v>
      </c>
      <c r="J12" s="1">
        <v>-79.892300000000006</v>
      </c>
      <c r="K12" s="1">
        <v>-248.56209999999999</v>
      </c>
      <c r="M12" s="1">
        <v>3.8656999999999999</v>
      </c>
      <c r="N12" s="1">
        <v>50.021900000000002</v>
      </c>
      <c r="O12" s="1">
        <v>48.883699999999997</v>
      </c>
      <c r="P12" s="1">
        <v>0.41799999999999998</v>
      </c>
      <c r="Q12" s="1">
        <v>8.2269000000000005</v>
      </c>
      <c r="R12" s="1">
        <v>4.0717999999999996</v>
      </c>
      <c r="S12" s="1">
        <v>5.2746000000000004</v>
      </c>
      <c r="T12" s="3">
        <v>2.7629999999999999</v>
      </c>
      <c r="U12" s="1">
        <v>3.073</v>
      </c>
      <c r="V12" s="1">
        <v>5.8875999999999999</v>
      </c>
    </row>
    <row r="16" spans="1:22" ht="15.75" customHeight="1" x14ac:dyDescent="0.15">
      <c r="C16" s="1" t="s">
        <v>0</v>
      </c>
      <c r="D16" s="1" t="s">
        <v>23</v>
      </c>
      <c r="E16" s="1" t="s">
        <v>24</v>
      </c>
      <c r="F16" s="1" t="s">
        <v>25</v>
      </c>
      <c r="I16" s="1" t="s">
        <v>0</v>
      </c>
      <c r="J16" s="1" t="s">
        <v>23</v>
      </c>
      <c r="K16" s="1" t="s">
        <v>24</v>
      </c>
      <c r="L16" s="1" t="s">
        <v>25</v>
      </c>
    </row>
    <row r="17" spans="2:12" ht="15.75" customHeight="1" x14ac:dyDescent="0.15">
      <c r="C17" s="1" t="s">
        <v>26</v>
      </c>
      <c r="D17" s="1" t="s">
        <v>27</v>
      </c>
      <c r="E17" s="4">
        <f>AVERAGE(B2:B6)</f>
        <v>-341.95902000000001</v>
      </c>
      <c r="F17" s="4">
        <f>1/5*SQRT(SUMSQ(M2:M6))</f>
        <v>1.8303528231464012</v>
      </c>
      <c r="I17" s="1" t="s">
        <v>28</v>
      </c>
      <c r="J17" s="1" t="s">
        <v>27</v>
      </c>
      <c r="K17" s="4">
        <f>AVERAGE(B8:B12)</f>
        <v>-308.14012000000002</v>
      </c>
      <c r="L17" s="4">
        <f>1/5*SQRT(SUMSQ(M8:M12))</f>
        <v>1.7628026044909284</v>
      </c>
    </row>
    <row r="18" spans="2:12" ht="15.75" customHeight="1" x14ac:dyDescent="0.15">
      <c r="D18" s="1" t="s">
        <v>2</v>
      </c>
      <c r="E18" s="4">
        <f>AVERAGE(C2:C6)</f>
        <v>7252.7181399999999</v>
      </c>
      <c r="F18" s="4">
        <f>1/5*SQRT(SUMSQ(N2:N6))</f>
        <v>24.833860823496618</v>
      </c>
      <c r="J18" s="1" t="s">
        <v>2</v>
      </c>
      <c r="K18" s="4">
        <f>AVERAGE(C8:C12)</f>
        <v>5772.00756</v>
      </c>
      <c r="L18" s="4">
        <f>1/5*SQRT(SUMSQ(N8:N12))</f>
        <v>24.263840171432058</v>
      </c>
    </row>
    <row r="19" spans="2:12" ht="15.75" customHeight="1" x14ac:dyDescent="0.15">
      <c r="D19" s="1" t="s">
        <v>3</v>
      </c>
      <c r="E19" s="4">
        <f>AVERAGE(D2:D6)</f>
        <v>-7052.4254000000001</v>
      </c>
      <c r="F19" s="4">
        <f>1/5*SQRT(SUMSQ(O2:O6))</f>
        <v>24.659793270195919</v>
      </c>
      <c r="J19" s="1" t="s">
        <v>3</v>
      </c>
      <c r="K19" s="4">
        <f>AVERAGE(D8:D12)</f>
        <v>-5537.0905400000001</v>
      </c>
      <c r="L19" s="4">
        <f>1/5*SQRT(SUMSQ(O8:O12))</f>
        <v>24.07362248696278</v>
      </c>
    </row>
    <row r="20" spans="2:12" ht="15.75" customHeight="1" x14ac:dyDescent="0.15">
      <c r="D20" s="1" t="s">
        <v>4</v>
      </c>
      <c r="E20" s="4">
        <f>AVERAGE(E2:E6)</f>
        <v>-13.625380000000002</v>
      </c>
      <c r="F20" s="4">
        <f>1/5*SQRT(SUMSQ(P2:P6))</f>
        <v>0.20587795316643304</v>
      </c>
      <c r="J20" s="1" t="s">
        <v>4</v>
      </c>
      <c r="K20" s="4">
        <f>AVERAGE(E8:E12)</f>
        <v>-10.02548</v>
      </c>
      <c r="L20" s="4">
        <f>1/5*SQRT(SUMSQ(P8:P12))</f>
        <v>0.20318372080459596</v>
      </c>
    </row>
    <row r="21" spans="2:12" ht="15.75" customHeight="1" x14ac:dyDescent="0.15">
      <c r="D21" s="1" t="s">
        <v>5</v>
      </c>
      <c r="E21" s="4">
        <f>AVERAGE(F2:F6)</f>
        <v>0.95445999999999986</v>
      </c>
      <c r="F21" s="4">
        <f>1/5*SQRT(SUMSQ(R2:R6))</f>
        <v>1.8865403209049099</v>
      </c>
      <c r="J21" s="1" t="s">
        <v>5</v>
      </c>
      <c r="K21" s="4">
        <f>AVERAGE(F8:F12)</f>
        <v>3.3692199999999999</v>
      </c>
      <c r="L21" s="4">
        <f>1/5*SQRT(SUMSQ(R8:R12))</f>
        <v>1.8259395602264605</v>
      </c>
    </row>
    <row r="22" spans="2:12" ht="15.75" customHeight="1" x14ac:dyDescent="0.15">
      <c r="D22" s="1" t="s">
        <v>29</v>
      </c>
      <c r="E22" s="4">
        <f>AVERAGE(G2:G6)</f>
        <v>31.084159999999997</v>
      </c>
      <c r="F22" s="4">
        <f>1/5*SQRT(SUMSQ(S2:S6))</f>
        <v>2.4366251582875855</v>
      </c>
      <c r="J22" s="1" t="s">
        <v>29</v>
      </c>
      <c r="K22" s="4">
        <f>AVERAGE(G8:G12)</f>
        <v>35.429839999999999</v>
      </c>
      <c r="L22" s="4">
        <f>1/5*SQRT(SUMSQ(S8:S12))</f>
        <v>2.3442932744859379</v>
      </c>
    </row>
    <row r="23" spans="2:12" ht="15.75" customHeight="1" x14ac:dyDescent="0.15">
      <c r="D23" s="1" t="s">
        <v>7</v>
      </c>
      <c r="E23" s="4">
        <f>AVERAGE(H2:H6)</f>
        <v>14.52286</v>
      </c>
      <c r="F23" s="5">
        <f>1/5*SQRT(SUMSQ(T2:T6))</f>
        <v>1.2802873525892537</v>
      </c>
      <c r="J23" s="1" t="s">
        <v>7</v>
      </c>
      <c r="K23" s="4">
        <f>AVERAGE(H8:H12)</f>
        <v>16.856959999999997</v>
      </c>
      <c r="L23" s="4">
        <f>1/5*SQRT(SUMSQ(T8:T12))</f>
        <v>1.2266298819122254</v>
      </c>
    </row>
    <row r="24" spans="2:12" ht="15.75" customHeight="1" x14ac:dyDescent="0.15">
      <c r="D24" s="1" t="s">
        <v>8</v>
      </c>
      <c r="E24" s="4">
        <f>AVERAGE(I2:I6)</f>
        <v>-91.877380000000002</v>
      </c>
      <c r="F24" s="5">
        <f>1/5*SQRT(SUMSQ(U2:U6))</f>
        <v>0.94447021445887869</v>
      </c>
      <c r="J24" s="1" t="s">
        <v>8</v>
      </c>
      <c r="K24" s="4">
        <f>AVERAGE(I8:I12)</f>
        <v>-65.536919999999995</v>
      </c>
      <c r="L24" s="4">
        <f>1/5*SQRT(SUMSQ(U8:U12))</f>
        <v>1.1764382773439497</v>
      </c>
    </row>
    <row r="25" spans="2:12" ht="15.75" customHeight="1" x14ac:dyDescent="0.15">
      <c r="D25" s="1" t="s">
        <v>9</v>
      </c>
      <c r="E25" s="4">
        <f>AVERAGE(J2:J6)</f>
        <v>-65.926919999999996</v>
      </c>
      <c r="F25" s="4">
        <f>1/5*SQRT(SUMSQ(V2:V6))</f>
        <v>2.7753458952714345</v>
      </c>
      <c r="J25" s="1" t="s">
        <v>9</v>
      </c>
      <c r="K25" s="4">
        <f>AVERAGE(J8:J12)</f>
        <v>-68.439640000000011</v>
      </c>
      <c r="L25" s="4">
        <f>1/5*SQRT(SUMSQ(V8:V12))</f>
        <v>2.66027253987256</v>
      </c>
    </row>
    <row r="26" spans="2:12" ht="15.75" customHeight="1" x14ac:dyDescent="0.15">
      <c r="D26" s="8" t="s">
        <v>30</v>
      </c>
      <c r="E26" s="9">
        <f>AVERAGE(K2:K6)</f>
        <v>-266.53460000000001</v>
      </c>
      <c r="F26" s="9">
        <f>SQRT(SUMSQ(F17:F25))</f>
        <v>35.326314636434979</v>
      </c>
      <c r="J26" s="8" t="s">
        <v>30</v>
      </c>
      <c r="K26" s="9">
        <f>AVERAGE(K8:K12)</f>
        <v>-161.56909999999999</v>
      </c>
      <c r="L26" s="9">
        <f>SQRT(SUMSQ(L17:L25))</f>
        <v>34.499528116552547</v>
      </c>
    </row>
    <row r="27" spans="2:12" ht="15.75" customHeight="1" x14ac:dyDescent="0.15">
      <c r="E27" s="4"/>
      <c r="F27" s="4"/>
      <c r="J27" s="10"/>
      <c r="K27" s="11"/>
      <c r="L27" s="11"/>
    </row>
    <row r="28" spans="2:12" ht="15.75" customHeight="1" x14ac:dyDescent="0.15">
      <c r="B28" s="1" t="s">
        <v>31</v>
      </c>
      <c r="D28" s="8" t="s">
        <v>32</v>
      </c>
      <c r="E28" s="9">
        <f>SUM(E21:E23)</f>
        <v>46.561479999999996</v>
      </c>
      <c r="F28" s="9">
        <f>SQRT(SUMSQ(F21:F23))</f>
        <v>3.3369615295355146</v>
      </c>
      <c r="H28" s="1" t="s">
        <v>31</v>
      </c>
      <c r="J28" s="8" t="s">
        <v>32</v>
      </c>
      <c r="K28" s="9">
        <f>SUM(K21:K23)</f>
        <v>55.656019999999998</v>
      </c>
      <c r="L28" s="9">
        <f>SQRT(SUMSQ(L21:L23))</f>
        <v>3.214714155504343</v>
      </c>
    </row>
    <row r="29" spans="2:12" ht="15.75" customHeight="1" x14ac:dyDescent="0.15">
      <c r="B29" s="1" t="s">
        <v>33</v>
      </c>
      <c r="D29" s="8" t="s">
        <v>34</v>
      </c>
      <c r="E29" s="9">
        <f>SUM(E18:E19,E25)</f>
        <v>134.36581999999987</v>
      </c>
      <c r="F29" s="9">
        <f>SQRT(SUMSQ(F18:F19,F25))</f>
        <v>35.107386578439588</v>
      </c>
      <c r="H29" s="1" t="s">
        <v>33</v>
      </c>
      <c r="J29" s="8" t="s">
        <v>34</v>
      </c>
      <c r="K29" s="9">
        <f>SUM(K18:K19,K25)</f>
        <v>166.47737999999987</v>
      </c>
      <c r="L29" s="9">
        <f>SQRT(SUMSQ(L18:L19,L25))</f>
        <v>34.283382118688351</v>
      </c>
    </row>
    <row r="30" spans="2:12" ht="15.75" customHeight="1" x14ac:dyDescent="0.15">
      <c r="B30" s="1" t="s">
        <v>35</v>
      </c>
      <c r="D30" s="8" t="s">
        <v>36</v>
      </c>
      <c r="E30" s="9">
        <f>SUM(E17,E20,E24)</f>
        <v>-447.46178000000003</v>
      </c>
      <c r="F30" s="9">
        <f>SQRT(SUMSQ(F17,F20,F24))</f>
        <v>2.069927818741514</v>
      </c>
      <c r="H30" s="1" t="s">
        <v>35</v>
      </c>
      <c r="J30" s="8" t="s">
        <v>36</v>
      </c>
      <c r="K30" s="9">
        <f>SUM(K17,K20,K24)</f>
        <v>-383.70252000000005</v>
      </c>
      <c r="L30" s="9">
        <f>SQRT(SUMSQ(L17,L20,L24))</f>
        <v>2.1290288084476456</v>
      </c>
    </row>
    <row r="31" spans="2:12" ht="15.75" customHeight="1" x14ac:dyDescent="0.15">
      <c r="F31" s="4"/>
      <c r="J31" s="10"/>
      <c r="K31" s="11"/>
      <c r="L31" s="11"/>
    </row>
    <row r="32" spans="2:12" ht="15.75" customHeight="1" x14ac:dyDescent="0.15">
      <c r="D32" s="6" t="s">
        <v>37</v>
      </c>
      <c r="E32" s="7">
        <f>SUM(E28:E30)</f>
        <v>-266.53448000000014</v>
      </c>
      <c r="F32" s="7">
        <f>SQRT(SUMSQ(F28:F30))</f>
        <v>35.326314636434979</v>
      </c>
      <c r="J32" s="8" t="s">
        <v>37</v>
      </c>
      <c r="K32" s="9">
        <f>SUM(K28:K30)</f>
        <v>-161.56912000000017</v>
      </c>
      <c r="L32" s="9">
        <f>SQRT(SUMSQ(L28:L30))</f>
        <v>34.499528116552554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2023-08-23T20:28:25Z</dcterms:created>
  <dcterms:modified xsi:type="dcterms:W3CDTF">2023-08-23T20:28:25Z</dcterms:modified>
</cp:coreProperties>
</file>