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hony\School\BIT 3444\Project\"/>
    </mc:Choice>
  </mc:AlternateContent>
  <xr:revisionPtr revIDLastSave="0" documentId="13_ncr:1_{54213B97-CAA0-48AB-9DAB-3732FDDE484D}" xr6:coauthVersionLast="41" xr6:coauthVersionMax="41" xr10:uidLastSave="{00000000-0000-0000-0000-000000000000}"/>
  <bookViews>
    <workbookView xWindow="-108" yWindow="-108" windowWidth="30936" windowHeight="16896" activeTab="7" xr2:uid="{00000000-000D-0000-FFFF-FFFF00000000}"/>
  </bookViews>
  <sheets>
    <sheet name="Performance Analysis" sheetId="1" r:id="rId1"/>
    <sheet name="Parameter database" sheetId="3" r:id="rId2"/>
    <sheet name="Handling" sheetId="4" r:id="rId3"/>
    <sheet name="Speed" sheetId="5" r:id="rId4"/>
    <sheet name="Acceleration" sheetId="8" r:id="rId5"/>
    <sheet name="Capacity" sheetId="9" r:id="rId6"/>
    <sheet name="Braking" sheetId="6" r:id="rId7"/>
    <sheet name="Safety" sheetId="7" r:id="rId8"/>
  </sheets>
  <definedNames>
    <definedName name="solver_adj" localSheetId="0" hidden="1">'Performance Analysis'!$C$3:$C$12,'Performance Analysis'!$G$7:$H$11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'Performance Analysis'!$C$3:$C$12</definedName>
    <definedName name="solver_lhs2" localSheetId="0" hidden="1">'Performance Analysis'!$K$3</definedName>
    <definedName name="solver_lhs3" localSheetId="0" hidden="1">'Performance Analysis'!$K$4</definedName>
    <definedName name="solver_lhs4" localSheetId="0" hidden="1">'Performance Analysis'!$K$7:$K$11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'Performance Analysis'!$K$11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10" i="1"/>
  <c r="K11" i="1"/>
  <c r="K13" i="1" l="1"/>
  <c r="K9" i="1" l="1"/>
  <c r="K4" i="1"/>
  <c r="K3" i="1" l="1"/>
</calcChain>
</file>

<file path=xl/sharedStrings.xml><?xml version="1.0" encoding="utf-8"?>
<sst xmlns="http://schemas.openxmlformats.org/spreadsheetml/2006/main" count="165" uniqueCount="63">
  <si>
    <t>Decision Variables</t>
  </si>
  <si>
    <t>Name</t>
  </si>
  <si>
    <t>U/M</t>
  </si>
  <si>
    <t>Value</t>
  </si>
  <si>
    <t>binary</t>
  </si>
  <si>
    <t>$</t>
  </si>
  <si>
    <t>Performance Measures</t>
  </si>
  <si>
    <t>Parameter DB</t>
  </si>
  <si>
    <t>Customer DB</t>
  </si>
  <si>
    <t>Dplus</t>
  </si>
  <si>
    <t>Goal</t>
  </si>
  <si>
    <t>Goal - Performance Balance</t>
  </si>
  <si>
    <t>Weight on Dplus</t>
  </si>
  <si>
    <t>Weight on Dminus</t>
  </si>
  <si>
    <t>Dminus</t>
  </si>
  <si>
    <t>Product Catalog</t>
  </si>
  <si>
    <t>Budget</t>
  </si>
  <si>
    <t>Surplus</t>
  </si>
  <si>
    <t>Objective Function</t>
  </si>
  <si>
    <t>Cost</t>
  </si>
  <si>
    <t>%</t>
  </si>
  <si>
    <t>Number of items purchased</t>
  </si>
  <si>
    <t>units</t>
  </si>
  <si>
    <t>Fuel efficency</t>
  </si>
  <si>
    <t>Transmission</t>
  </si>
  <si>
    <t>Engine type</t>
  </si>
  <si>
    <t>$thousands/unit</t>
  </si>
  <si>
    <t>2014 Ford F-150</t>
  </si>
  <si>
    <t>2012 Honda Civic</t>
  </si>
  <si>
    <t>2011 Corvette Stingray</t>
  </si>
  <si>
    <t>2013 Cadillac Escalade</t>
  </si>
  <si>
    <t>2012 Range Rover</t>
  </si>
  <si>
    <t>2015 Ford Mustang</t>
  </si>
  <si>
    <t>2014 Dodge Dart</t>
  </si>
  <si>
    <t>2010 Chevrolet Silverado</t>
  </si>
  <si>
    <t>2007 Volkswagon Jetta</t>
  </si>
  <si>
    <t>2016 Nissan Leaf</t>
  </si>
  <si>
    <t>$ in thousands</t>
  </si>
  <si>
    <t>New/Used</t>
  </si>
  <si>
    <t>Body type</t>
  </si>
  <si>
    <t>Engine Type</t>
  </si>
  <si>
    <t>Fuel Efficency</t>
  </si>
  <si>
    <t>Engine tType</t>
  </si>
  <si>
    <t>Body Type</t>
  </si>
  <si>
    <t>Transmission:</t>
  </si>
  <si>
    <t>Engine Type:</t>
  </si>
  <si>
    <t>Fuel Efficency:</t>
  </si>
  <si>
    <t>Body Type:</t>
  </si>
  <si>
    <t>New Used:</t>
  </si>
  <si>
    <t>4 = 5-Speed, 4 = 6-Speed, 10 = Automatic</t>
  </si>
  <si>
    <t>6 = Gas, 8 = Hybrid, 10 = Electric</t>
  </si>
  <si>
    <t>The number is equal to the car's miles per gallon divided by 5</t>
  </si>
  <si>
    <t>3 = SUV, 6 = Truck, 8 = Sedan, 10 = Sports</t>
  </si>
  <si>
    <t>5 = Used, 10 = New</t>
  </si>
  <si>
    <t>Handling</t>
  </si>
  <si>
    <t>NHTSA Safety Rating</t>
  </si>
  <si>
    <t>(Performance - US News Scorecard)</t>
  </si>
  <si>
    <t>Braking</t>
  </si>
  <si>
    <t>(Based of Edmunds' reviews)</t>
  </si>
  <si>
    <t>Top Speed (mph)</t>
  </si>
  <si>
    <t>Acceleration (0 - 60 in seconds)</t>
  </si>
  <si>
    <t>Capacity</t>
  </si>
  <si>
    <t>(people)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</si>
</sst>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/>
    <xf numFmtId="1" fontId="0" fillId="3" borderId="1" xfId="0" applyNumberFormat="1" applyFill="1" applyBorder="1"/>
    <xf numFmtId="2" fontId="0" fillId="2" borderId="1" xfId="0" applyNumberFormat="1" applyFill="1" applyBorder="1"/>
    <xf numFmtId="2" fontId="2" fillId="5" borderId="1" xfId="0" applyNumberFormat="1" applyFont="1" applyFill="1" applyBorder="1"/>
    <xf numFmtId="0" fontId="0" fillId="6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Normal="100" workbookViewId="0">
      <selection activeCell="K6" sqref="K6"/>
    </sheetView>
  </sheetViews>
  <sheetFormatPr defaultRowHeight="14.4" x14ac:dyDescent="0.3"/>
  <cols>
    <col min="1" max="1" width="23" customWidth="1"/>
    <col min="2" max="2" width="13.109375" customWidth="1"/>
    <col min="3" max="3" width="14.88671875" customWidth="1"/>
    <col min="4" max="4" width="15.44140625" customWidth="1"/>
    <col min="5" max="5" width="15" customWidth="1"/>
    <col min="6" max="6" width="13.44140625" bestFit="1" customWidth="1"/>
    <col min="7" max="7" width="10.44140625" customWidth="1"/>
    <col min="8" max="8" width="12.109375" bestFit="1" customWidth="1"/>
    <col min="9" max="9" width="24.5546875" customWidth="1"/>
    <col min="10" max="10" width="13.33203125" bestFit="1" customWidth="1"/>
  </cols>
  <sheetData>
    <row r="1" spans="1:11" s="1" customFormat="1" x14ac:dyDescent="0.3">
      <c r="A1" s="1" t="s">
        <v>0</v>
      </c>
      <c r="I1" s="1" t="s">
        <v>6</v>
      </c>
    </row>
    <row r="2" spans="1:11" x14ac:dyDescent="0.3">
      <c r="A2" t="s">
        <v>1</v>
      </c>
      <c r="B2" t="s">
        <v>2</v>
      </c>
      <c r="C2" s="6" t="s">
        <v>3</v>
      </c>
      <c r="I2" t="s">
        <v>1</v>
      </c>
      <c r="J2" t="s">
        <v>2</v>
      </c>
      <c r="K2" t="s">
        <v>3</v>
      </c>
    </row>
    <row r="3" spans="1:11" x14ac:dyDescent="0.3">
      <c r="A3" s="11" t="s">
        <v>27</v>
      </c>
      <c r="B3" t="s">
        <v>4</v>
      </c>
      <c r="C3" s="5">
        <v>0</v>
      </c>
      <c r="I3" t="s">
        <v>17</v>
      </c>
      <c r="J3" t="s">
        <v>37</v>
      </c>
      <c r="K3" s="2">
        <f>C32-SUMPRODUCT(B20:B29,C3:C12)</f>
        <v>10</v>
      </c>
    </row>
    <row r="4" spans="1:11" x14ac:dyDescent="0.3">
      <c r="A4" s="11" t="s">
        <v>28</v>
      </c>
      <c r="B4" t="s">
        <v>4</v>
      </c>
      <c r="C4" s="5">
        <v>0</v>
      </c>
      <c r="I4" t="s">
        <v>21</v>
      </c>
      <c r="J4" t="s">
        <v>22</v>
      </c>
      <c r="K4" s="8">
        <f>SUM(C3:C12)</f>
        <v>1</v>
      </c>
    </row>
    <row r="5" spans="1:11" x14ac:dyDescent="0.3">
      <c r="A5" s="11" t="s">
        <v>29</v>
      </c>
      <c r="B5" t="s">
        <v>4</v>
      </c>
      <c r="C5" s="5">
        <v>0</v>
      </c>
    </row>
    <row r="6" spans="1:11" x14ac:dyDescent="0.3">
      <c r="A6" s="11" t="s">
        <v>30</v>
      </c>
      <c r="B6" t="s">
        <v>4</v>
      </c>
      <c r="C6" s="5">
        <v>1</v>
      </c>
      <c r="G6" t="s">
        <v>9</v>
      </c>
      <c r="H6" t="s">
        <v>14</v>
      </c>
      <c r="I6" t="s">
        <v>11</v>
      </c>
    </row>
    <row r="7" spans="1:11" x14ac:dyDescent="0.3">
      <c r="A7" s="11" t="s">
        <v>32</v>
      </c>
      <c r="B7" t="s">
        <v>4</v>
      </c>
      <c r="C7" s="5">
        <v>0</v>
      </c>
      <c r="G7" s="9">
        <v>66.666666666666572</v>
      </c>
      <c r="H7" s="9">
        <v>0</v>
      </c>
      <c r="I7" t="s">
        <v>24</v>
      </c>
      <c r="J7" s="12" t="s">
        <v>20</v>
      </c>
      <c r="K7" s="7">
        <f>100*SUMPRODUCT(C20:C29,C3:C12)/C34-G7+H7-100</f>
        <v>0</v>
      </c>
    </row>
    <row r="8" spans="1:11" x14ac:dyDescent="0.3">
      <c r="A8" s="11" t="s">
        <v>31</v>
      </c>
      <c r="B8" t="s">
        <v>4</v>
      </c>
      <c r="C8" s="5">
        <v>0</v>
      </c>
      <c r="G8" s="9">
        <v>14.285714285714217</v>
      </c>
      <c r="H8" s="9">
        <v>0</v>
      </c>
      <c r="I8" t="s">
        <v>40</v>
      </c>
      <c r="J8" s="12" t="s">
        <v>20</v>
      </c>
      <c r="K8" s="7">
        <f>100*SUMPRODUCT(D20:D29,C3:C12)/C35-G8+H8-100</f>
        <v>45.714285714285779</v>
      </c>
    </row>
    <row r="9" spans="1:11" x14ac:dyDescent="0.3">
      <c r="A9" s="11" t="s">
        <v>36</v>
      </c>
      <c r="B9" t="s">
        <v>4</v>
      </c>
      <c r="C9" s="5">
        <v>0</v>
      </c>
      <c r="G9" s="9">
        <v>19.999999999999854</v>
      </c>
      <c r="H9" s="9">
        <v>0</v>
      </c>
      <c r="I9" t="s">
        <v>41</v>
      </c>
      <c r="J9" s="12" t="s">
        <v>20</v>
      </c>
      <c r="K9" s="7">
        <f>100*SUMPRODUCT(E20:E29,C3:C12)/C36-G9+H9-100</f>
        <v>-34.28571428571415</v>
      </c>
    </row>
    <row r="10" spans="1:11" x14ac:dyDescent="0.3">
      <c r="A10" s="11" t="s">
        <v>33</v>
      </c>
      <c r="B10" t="s">
        <v>4</v>
      </c>
      <c r="C10" s="5">
        <v>0</v>
      </c>
      <c r="G10" s="9">
        <v>49.999999999999773</v>
      </c>
      <c r="H10" s="9">
        <v>0</v>
      </c>
      <c r="I10" t="s">
        <v>39</v>
      </c>
      <c r="J10" s="12" t="s">
        <v>20</v>
      </c>
      <c r="K10" s="7">
        <f>100*SUMPRODUCT(F20:F29,C3:C12)/C37-G10+H10-100</f>
        <v>2.2737367544323206E-13</v>
      </c>
    </row>
    <row r="11" spans="1:11" x14ac:dyDescent="0.3">
      <c r="A11" s="11" t="s">
        <v>34</v>
      </c>
      <c r="B11" t="s">
        <v>4</v>
      </c>
      <c r="C11" s="5">
        <v>0</v>
      </c>
      <c r="G11" s="9">
        <v>66.666666666666572</v>
      </c>
      <c r="H11" s="9">
        <v>0</v>
      </c>
      <c r="I11" t="s">
        <v>38</v>
      </c>
      <c r="J11" s="12" t="s">
        <v>20</v>
      </c>
      <c r="K11" s="7">
        <f>100*SUMPRODUCT(G20:G29,C3:C12)/C38-G11+H11-100</f>
        <v>166.66666666666674</v>
      </c>
    </row>
    <row r="12" spans="1:11" x14ac:dyDescent="0.3">
      <c r="A12" s="11" t="s">
        <v>35</v>
      </c>
      <c r="B12" t="s">
        <v>4</v>
      </c>
      <c r="C12" s="5">
        <v>0</v>
      </c>
    </row>
    <row r="13" spans="1:11" x14ac:dyDescent="0.3">
      <c r="I13" t="s">
        <v>18</v>
      </c>
      <c r="J13" s="12" t="s">
        <v>20</v>
      </c>
      <c r="K13" s="10">
        <f>SUMPRODUCT(D34:E38,G7:H11)</f>
        <v>751.90476190476011</v>
      </c>
    </row>
    <row r="16" spans="1:11" x14ac:dyDescent="0.3">
      <c r="A16" s="1" t="s">
        <v>7</v>
      </c>
    </row>
    <row r="17" spans="1:8" x14ac:dyDescent="0.3">
      <c r="A17" t="s">
        <v>15</v>
      </c>
    </row>
    <row r="18" spans="1:8" x14ac:dyDescent="0.3">
      <c r="A18" t="s">
        <v>2</v>
      </c>
      <c r="B18" t="s">
        <v>26</v>
      </c>
    </row>
    <row r="19" spans="1:8" x14ac:dyDescent="0.3">
      <c r="A19" t="s">
        <v>1</v>
      </c>
      <c r="B19" t="s">
        <v>19</v>
      </c>
      <c r="C19" t="s">
        <v>24</v>
      </c>
      <c r="D19" t="s">
        <v>25</v>
      </c>
      <c r="E19" t="s">
        <v>23</v>
      </c>
      <c r="F19" t="s">
        <v>39</v>
      </c>
      <c r="G19" t="s">
        <v>38</v>
      </c>
    </row>
    <row r="20" spans="1:8" x14ac:dyDescent="0.3">
      <c r="A20" s="11" t="s">
        <v>27</v>
      </c>
      <c r="B20" s="3">
        <v>21</v>
      </c>
      <c r="C20" s="3">
        <v>7</v>
      </c>
      <c r="D20" s="3">
        <v>6</v>
      </c>
      <c r="E20" s="3">
        <v>5</v>
      </c>
      <c r="F20" s="3">
        <v>6</v>
      </c>
      <c r="G20" s="3">
        <v>10</v>
      </c>
    </row>
    <row r="21" spans="1:8" x14ac:dyDescent="0.3">
      <c r="A21" s="11" t="s">
        <v>28</v>
      </c>
      <c r="B21" s="3">
        <v>20</v>
      </c>
      <c r="C21" s="3">
        <v>4</v>
      </c>
      <c r="D21" s="3">
        <v>6</v>
      </c>
      <c r="E21" s="3">
        <v>7</v>
      </c>
      <c r="F21" s="3">
        <v>8</v>
      </c>
      <c r="G21" s="3">
        <v>5</v>
      </c>
      <c r="H21" s="13"/>
    </row>
    <row r="22" spans="1:8" x14ac:dyDescent="0.3">
      <c r="A22" s="11" t="s">
        <v>29</v>
      </c>
      <c r="B22" s="3">
        <v>15</v>
      </c>
      <c r="C22" s="3">
        <v>7</v>
      </c>
      <c r="D22" s="3">
        <v>6</v>
      </c>
      <c r="E22" s="3">
        <v>7</v>
      </c>
      <c r="F22" s="3">
        <v>10</v>
      </c>
      <c r="G22" s="3">
        <v>5</v>
      </c>
    </row>
    <row r="23" spans="1:8" x14ac:dyDescent="0.3">
      <c r="A23" s="11" t="s">
        <v>30</v>
      </c>
      <c r="B23" s="3">
        <v>20</v>
      </c>
      <c r="C23" s="3">
        <v>10</v>
      </c>
      <c r="D23" s="3">
        <v>8</v>
      </c>
      <c r="E23" s="3">
        <v>6</v>
      </c>
      <c r="F23" s="3">
        <v>6</v>
      </c>
      <c r="G23" s="3">
        <v>10</v>
      </c>
    </row>
    <row r="24" spans="1:8" x14ac:dyDescent="0.3">
      <c r="A24" s="11" t="s">
        <v>32</v>
      </c>
      <c r="B24" s="3">
        <v>25</v>
      </c>
      <c r="C24" s="3">
        <v>10</v>
      </c>
      <c r="D24" s="3">
        <v>8</v>
      </c>
      <c r="E24" s="3">
        <v>7</v>
      </c>
      <c r="F24" s="3">
        <v>10</v>
      </c>
      <c r="G24" s="3">
        <v>10</v>
      </c>
    </row>
    <row r="25" spans="1:8" x14ac:dyDescent="0.3">
      <c r="A25" s="11" t="s">
        <v>31</v>
      </c>
      <c r="B25" s="3">
        <v>15</v>
      </c>
      <c r="C25" s="3">
        <v>4</v>
      </c>
      <c r="D25" s="3">
        <v>6</v>
      </c>
      <c r="E25" s="3">
        <v>4</v>
      </c>
      <c r="F25" s="3">
        <v>3</v>
      </c>
      <c r="G25" s="3">
        <v>5</v>
      </c>
    </row>
    <row r="26" spans="1:8" x14ac:dyDescent="0.3">
      <c r="A26" s="11" t="s">
        <v>36</v>
      </c>
      <c r="B26" s="3">
        <v>18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</row>
    <row r="27" spans="1:8" x14ac:dyDescent="0.3">
      <c r="A27" s="11" t="s">
        <v>33</v>
      </c>
      <c r="B27" s="3">
        <v>14</v>
      </c>
      <c r="C27" s="3">
        <v>7</v>
      </c>
      <c r="D27" s="3">
        <v>8</v>
      </c>
      <c r="E27" s="3">
        <v>8</v>
      </c>
      <c r="F27" s="3">
        <v>8</v>
      </c>
      <c r="G27" s="3">
        <v>10</v>
      </c>
    </row>
    <row r="28" spans="1:8" x14ac:dyDescent="0.3">
      <c r="A28" s="11" t="s">
        <v>34</v>
      </c>
      <c r="B28" s="3">
        <v>12</v>
      </c>
      <c r="C28" s="3">
        <v>10</v>
      </c>
      <c r="D28" s="3">
        <v>10</v>
      </c>
      <c r="E28" s="3">
        <v>10</v>
      </c>
      <c r="F28" s="3">
        <v>10</v>
      </c>
      <c r="G28" s="3">
        <v>5</v>
      </c>
    </row>
    <row r="29" spans="1:8" x14ac:dyDescent="0.3">
      <c r="A29" s="11" t="s">
        <v>35</v>
      </c>
      <c r="B29" s="3">
        <v>8</v>
      </c>
      <c r="C29" s="3">
        <v>4</v>
      </c>
      <c r="D29" s="3">
        <v>6</v>
      </c>
      <c r="E29" s="3">
        <v>5</v>
      </c>
      <c r="F29" s="3">
        <v>8</v>
      </c>
      <c r="G29" s="3">
        <v>5</v>
      </c>
    </row>
    <row r="31" spans="1:8" x14ac:dyDescent="0.3">
      <c r="A31" t="s">
        <v>8</v>
      </c>
      <c r="B31" t="s">
        <v>2</v>
      </c>
    </row>
    <row r="32" spans="1:8" x14ac:dyDescent="0.3">
      <c r="A32" t="s">
        <v>16</v>
      </c>
      <c r="B32" t="s">
        <v>5</v>
      </c>
      <c r="C32" s="3">
        <v>30</v>
      </c>
    </row>
    <row r="33" spans="1:5" x14ac:dyDescent="0.3">
      <c r="C33" s="4" t="s">
        <v>10</v>
      </c>
      <c r="D33" t="s">
        <v>12</v>
      </c>
      <c r="E33" t="s">
        <v>13</v>
      </c>
    </row>
    <row r="34" spans="1:5" x14ac:dyDescent="0.3">
      <c r="A34" t="s">
        <v>19</v>
      </c>
      <c r="C34" s="3">
        <v>6</v>
      </c>
      <c r="D34" s="3">
        <v>1</v>
      </c>
      <c r="E34" s="3">
        <v>2</v>
      </c>
    </row>
    <row r="35" spans="1:5" x14ac:dyDescent="0.3">
      <c r="A35" t="s">
        <v>24</v>
      </c>
      <c r="C35" s="3">
        <v>5</v>
      </c>
      <c r="D35" s="3">
        <v>2</v>
      </c>
      <c r="E35" s="3">
        <v>3</v>
      </c>
    </row>
    <row r="36" spans="1:5" x14ac:dyDescent="0.3">
      <c r="A36" t="s">
        <v>42</v>
      </c>
      <c r="C36" s="3">
        <v>7</v>
      </c>
      <c r="D36" s="3">
        <v>2</v>
      </c>
      <c r="E36" s="3">
        <v>2</v>
      </c>
    </row>
    <row r="37" spans="1:5" x14ac:dyDescent="0.3">
      <c r="A37" t="s">
        <v>41</v>
      </c>
      <c r="C37" s="3">
        <v>4</v>
      </c>
      <c r="D37" s="3">
        <v>3</v>
      </c>
      <c r="E37" s="3">
        <v>4</v>
      </c>
    </row>
    <row r="38" spans="1:5" x14ac:dyDescent="0.3">
      <c r="A38" t="s">
        <v>43</v>
      </c>
      <c r="C38" s="3">
        <v>3</v>
      </c>
      <c r="D38" s="3">
        <v>7</v>
      </c>
      <c r="E38" s="3">
        <v>8</v>
      </c>
    </row>
    <row r="39" spans="1:5" x14ac:dyDescent="0.3">
      <c r="C3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394-A9C7-4B63-88D1-AA6B23236A44}">
  <dimension ref="B6:C10"/>
  <sheetViews>
    <sheetView workbookViewId="0">
      <selection activeCell="C10" sqref="C10"/>
    </sheetView>
  </sheetViews>
  <sheetFormatPr defaultRowHeight="14.4" x14ac:dyDescent="0.3"/>
  <cols>
    <col min="2" max="2" width="20.6640625" bestFit="1" customWidth="1"/>
    <col min="5" max="5" width="15" bestFit="1" customWidth="1"/>
    <col min="6" max="6" width="16.5546875" bestFit="1" customWidth="1"/>
  </cols>
  <sheetData>
    <row r="6" spans="2:3" x14ac:dyDescent="0.3">
      <c r="B6" t="s">
        <v>44</v>
      </c>
      <c r="C6" t="s">
        <v>49</v>
      </c>
    </row>
    <row r="7" spans="2:3" x14ac:dyDescent="0.3">
      <c r="B7" t="s">
        <v>45</v>
      </c>
      <c r="C7" t="s">
        <v>50</v>
      </c>
    </row>
    <row r="8" spans="2:3" x14ac:dyDescent="0.3">
      <c r="B8" t="s">
        <v>46</v>
      </c>
      <c r="C8" t="s">
        <v>51</v>
      </c>
    </row>
    <row r="9" spans="2:3" x14ac:dyDescent="0.3">
      <c r="B9" t="s">
        <v>47</v>
      </c>
      <c r="C9" t="s">
        <v>52</v>
      </c>
    </row>
    <row r="10" spans="2:3" x14ac:dyDescent="0.3">
      <c r="B10" t="s">
        <v>48</v>
      </c>
      <c r="C1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C91-042F-4E30-B745-DB5A691F8F13}">
  <dimension ref="A2:C12"/>
  <sheetViews>
    <sheetView workbookViewId="0">
      <selection activeCell="D44" sqref="D44"/>
    </sheetView>
  </sheetViews>
  <sheetFormatPr defaultRowHeight="14.4" x14ac:dyDescent="0.3"/>
  <cols>
    <col min="1" max="1" width="21.33203125" customWidth="1"/>
    <col min="2" max="2" width="13.44140625" customWidth="1"/>
    <col min="3" max="3" width="29.88671875" customWidth="1"/>
  </cols>
  <sheetData>
    <row r="2" spans="1:3" x14ac:dyDescent="0.3">
      <c r="A2" t="s">
        <v>1</v>
      </c>
      <c r="B2" t="s">
        <v>54</v>
      </c>
      <c r="C2" t="s">
        <v>56</v>
      </c>
    </row>
    <row r="3" spans="1:3" x14ac:dyDescent="0.3">
      <c r="A3" s="11" t="s">
        <v>27</v>
      </c>
      <c r="B3">
        <v>8.3000000000000007</v>
      </c>
    </row>
    <row r="4" spans="1:3" x14ac:dyDescent="0.3">
      <c r="A4" s="11" t="s">
        <v>28</v>
      </c>
      <c r="B4">
        <v>8.1999999999999993</v>
      </c>
    </row>
    <row r="5" spans="1:3" x14ac:dyDescent="0.3">
      <c r="A5" s="11" t="s">
        <v>29</v>
      </c>
      <c r="B5">
        <v>9.1999999999999993</v>
      </c>
    </row>
    <row r="6" spans="1:3" x14ac:dyDescent="0.3">
      <c r="A6" s="11" t="s">
        <v>30</v>
      </c>
      <c r="B6">
        <v>8.6999999999999993</v>
      </c>
    </row>
    <row r="7" spans="1:3" x14ac:dyDescent="0.3">
      <c r="A7" s="11" t="s">
        <v>32</v>
      </c>
      <c r="B7">
        <v>9.1</v>
      </c>
    </row>
    <row r="8" spans="1:3" x14ac:dyDescent="0.3">
      <c r="A8" s="11" t="s">
        <v>31</v>
      </c>
      <c r="B8">
        <v>8.8000000000000007</v>
      </c>
    </row>
    <row r="9" spans="1:3" x14ac:dyDescent="0.3">
      <c r="A9" s="11" t="s">
        <v>36</v>
      </c>
      <c r="B9">
        <v>7.5</v>
      </c>
    </row>
    <row r="10" spans="1:3" x14ac:dyDescent="0.3">
      <c r="A10" s="11" t="s">
        <v>33</v>
      </c>
      <c r="B10">
        <v>7.7</v>
      </c>
    </row>
    <row r="11" spans="1:3" x14ac:dyDescent="0.3">
      <c r="A11" s="11" t="s">
        <v>34</v>
      </c>
      <c r="B11">
        <v>8.8000000000000007</v>
      </c>
    </row>
    <row r="12" spans="1:3" x14ac:dyDescent="0.3">
      <c r="A12" s="11" t="s">
        <v>35</v>
      </c>
      <c r="B12">
        <v>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31BB-8263-4A46-B97C-C7152DA2DBDD}">
  <dimension ref="A2:B12"/>
  <sheetViews>
    <sheetView workbookViewId="0">
      <selection activeCell="B12" sqref="B12"/>
    </sheetView>
  </sheetViews>
  <sheetFormatPr defaultRowHeight="14.4" x14ac:dyDescent="0.3"/>
  <cols>
    <col min="1" max="1" width="20.77734375" customWidth="1"/>
    <col min="2" max="2" width="16.21875" customWidth="1"/>
  </cols>
  <sheetData>
    <row r="2" spans="1:2" x14ac:dyDescent="0.3">
      <c r="A2" t="s">
        <v>1</v>
      </c>
      <c r="B2" t="s">
        <v>59</v>
      </c>
    </row>
    <row r="3" spans="1:2" x14ac:dyDescent="0.3">
      <c r="A3" s="11" t="s">
        <v>27</v>
      </c>
      <c r="B3">
        <v>130</v>
      </c>
    </row>
    <row r="4" spans="1:2" x14ac:dyDescent="0.3">
      <c r="A4" s="11" t="s">
        <v>28</v>
      </c>
      <c r="B4">
        <v>125</v>
      </c>
    </row>
    <row r="5" spans="1:2" x14ac:dyDescent="0.3">
      <c r="A5" s="11" t="s">
        <v>29</v>
      </c>
      <c r="B5">
        <v>190</v>
      </c>
    </row>
    <row r="6" spans="1:2" x14ac:dyDescent="0.3">
      <c r="A6" s="11" t="s">
        <v>30</v>
      </c>
      <c r="B6">
        <v>143</v>
      </c>
    </row>
    <row r="7" spans="1:2" x14ac:dyDescent="0.3">
      <c r="A7" s="11" t="s">
        <v>32</v>
      </c>
      <c r="B7">
        <v>149</v>
      </c>
    </row>
    <row r="8" spans="1:2" x14ac:dyDescent="0.3">
      <c r="A8" s="11" t="s">
        <v>31</v>
      </c>
      <c r="B8">
        <v>141</v>
      </c>
    </row>
    <row r="9" spans="1:2" x14ac:dyDescent="0.3">
      <c r="A9" s="11" t="s">
        <v>36</v>
      </c>
      <c r="B9">
        <v>100</v>
      </c>
    </row>
    <row r="10" spans="1:2" x14ac:dyDescent="0.3">
      <c r="A10" s="11" t="s">
        <v>33</v>
      </c>
      <c r="B10">
        <v>130</v>
      </c>
    </row>
    <row r="11" spans="1:2" x14ac:dyDescent="0.3">
      <c r="A11" s="11" t="s">
        <v>34</v>
      </c>
      <c r="B11">
        <v>125</v>
      </c>
    </row>
    <row r="12" spans="1:2" x14ac:dyDescent="0.3">
      <c r="A12" s="11" t="s">
        <v>35</v>
      </c>
      <c r="B12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4BEE-C955-4DD2-9929-C8C331B19293}">
  <dimension ref="A2:B12"/>
  <sheetViews>
    <sheetView workbookViewId="0">
      <selection activeCell="C20" sqref="C20"/>
    </sheetView>
  </sheetViews>
  <sheetFormatPr defaultRowHeight="14.4" x14ac:dyDescent="0.3"/>
  <cols>
    <col min="1" max="1" width="21.88671875" customWidth="1"/>
    <col min="2" max="2" width="26.77734375" customWidth="1"/>
  </cols>
  <sheetData>
    <row r="2" spans="1:2" x14ac:dyDescent="0.3">
      <c r="A2" t="s">
        <v>1</v>
      </c>
      <c r="B2" t="s">
        <v>60</v>
      </c>
    </row>
    <row r="3" spans="1:2" x14ac:dyDescent="0.3">
      <c r="A3" s="11" t="s">
        <v>27</v>
      </c>
      <c r="B3">
        <v>7.5</v>
      </c>
    </row>
    <row r="4" spans="1:2" x14ac:dyDescent="0.3">
      <c r="A4" s="11" t="s">
        <v>28</v>
      </c>
      <c r="B4">
        <v>9</v>
      </c>
    </row>
    <row r="5" spans="1:2" x14ac:dyDescent="0.3">
      <c r="A5" s="11" t="s">
        <v>29</v>
      </c>
      <c r="B5">
        <v>4.2</v>
      </c>
    </row>
    <row r="6" spans="1:2" x14ac:dyDescent="0.3">
      <c r="A6" s="11" t="s">
        <v>30</v>
      </c>
      <c r="B6">
        <v>6.7</v>
      </c>
    </row>
    <row r="7" spans="1:2" x14ac:dyDescent="0.3">
      <c r="A7" s="11" t="s">
        <v>32</v>
      </c>
      <c r="B7">
        <v>5.6</v>
      </c>
    </row>
    <row r="8" spans="1:2" x14ac:dyDescent="0.3">
      <c r="A8" s="11" t="s">
        <v>31</v>
      </c>
      <c r="B8">
        <v>6</v>
      </c>
    </row>
    <row r="9" spans="1:2" x14ac:dyDescent="0.3">
      <c r="A9" s="11" t="s">
        <v>36</v>
      </c>
      <c r="B9">
        <v>6</v>
      </c>
    </row>
    <row r="10" spans="1:2" x14ac:dyDescent="0.3">
      <c r="A10" s="11" t="s">
        <v>33</v>
      </c>
      <c r="B10">
        <v>7.6</v>
      </c>
    </row>
    <row r="11" spans="1:2" x14ac:dyDescent="0.3">
      <c r="A11" s="11" t="s">
        <v>34</v>
      </c>
      <c r="B11">
        <v>8</v>
      </c>
    </row>
    <row r="12" spans="1:2" x14ac:dyDescent="0.3">
      <c r="A12" s="11" t="s">
        <v>35</v>
      </c>
      <c r="B12">
        <v>9.1999999999999993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1E6F-1644-482C-B241-71402473BDA0}">
  <dimension ref="A2:C12"/>
  <sheetViews>
    <sheetView workbookViewId="0">
      <selection activeCell="C3" sqref="C3"/>
    </sheetView>
  </sheetViews>
  <sheetFormatPr defaultRowHeight="14.4" x14ac:dyDescent="0.3"/>
  <cols>
    <col min="1" max="1" width="21.44140625" customWidth="1"/>
    <col min="2" max="2" width="12.44140625" customWidth="1"/>
  </cols>
  <sheetData>
    <row r="2" spans="1:3" x14ac:dyDescent="0.3">
      <c r="A2" t="s">
        <v>1</v>
      </c>
      <c r="B2" t="s">
        <v>61</v>
      </c>
      <c r="C2" t="s">
        <v>62</v>
      </c>
    </row>
    <row r="3" spans="1:3" x14ac:dyDescent="0.3">
      <c r="A3" t="s">
        <v>27</v>
      </c>
      <c r="B3">
        <v>5</v>
      </c>
    </row>
    <row r="4" spans="1:3" x14ac:dyDescent="0.3">
      <c r="A4" t="s">
        <v>28</v>
      </c>
      <c r="B4">
        <v>5</v>
      </c>
    </row>
    <row r="5" spans="1:3" x14ac:dyDescent="0.3">
      <c r="A5" t="s">
        <v>29</v>
      </c>
      <c r="B5">
        <v>2</v>
      </c>
    </row>
    <row r="6" spans="1:3" x14ac:dyDescent="0.3">
      <c r="A6" t="s">
        <v>30</v>
      </c>
      <c r="B6">
        <v>8</v>
      </c>
    </row>
    <row r="7" spans="1:3" x14ac:dyDescent="0.3">
      <c r="A7" t="s">
        <v>32</v>
      </c>
      <c r="B7">
        <v>4</v>
      </c>
    </row>
    <row r="8" spans="1:3" x14ac:dyDescent="0.3">
      <c r="A8" t="s">
        <v>31</v>
      </c>
      <c r="B8">
        <v>5</v>
      </c>
    </row>
    <row r="9" spans="1:3" x14ac:dyDescent="0.3">
      <c r="A9" t="s">
        <v>36</v>
      </c>
      <c r="B9">
        <v>5</v>
      </c>
    </row>
    <row r="10" spans="1:3" x14ac:dyDescent="0.3">
      <c r="A10" t="s">
        <v>33</v>
      </c>
      <c r="B10">
        <v>5</v>
      </c>
    </row>
    <row r="11" spans="1:3" x14ac:dyDescent="0.3">
      <c r="A11" t="s">
        <v>34</v>
      </c>
      <c r="B11">
        <v>5</v>
      </c>
    </row>
    <row r="12" spans="1:3" x14ac:dyDescent="0.3">
      <c r="A12" t="s">
        <v>35</v>
      </c>
      <c r="B1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18A9-B7FD-4760-A699-F2013DC88283}">
  <dimension ref="A2:C12"/>
  <sheetViews>
    <sheetView workbookViewId="0">
      <selection activeCell="C15" sqref="C15"/>
    </sheetView>
  </sheetViews>
  <sheetFormatPr defaultRowHeight="14.4" x14ac:dyDescent="0.3"/>
  <cols>
    <col min="1" max="1" width="20.88671875" customWidth="1"/>
    <col min="2" max="2" width="19" customWidth="1"/>
    <col min="3" max="3" width="24.33203125" customWidth="1"/>
  </cols>
  <sheetData>
    <row r="2" spans="1:3" x14ac:dyDescent="0.3">
      <c r="A2" t="s">
        <v>1</v>
      </c>
      <c r="B2" t="s">
        <v>57</v>
      </c>
      <c r="C2" t="s">
        <v>58</v>
      </c>
    </row>
    <row r="3" spans="1:3" x14ac:dyDescent="0.3">
      <c r="A3" s="11" t="s">
        <v>27</v>
      </c>
      <c r="B3">
        <v>3.5</v>
      </c>
    </row>
    <row r="4" spans="1:3" x14ac:dyDescent="0.3">
      <c r="A4" s="11" t="s">
        <v>28</v>
      </c>
      <c r="B4">
        <v>4</v>
      </c>
    </row>
    <row r="5" spans="1:3" x14ac:dyDescent="0.3">
      <c r="A5" s="11" t="s">
        <v>29</v>
      </c>
      <c r="B5">
        <v>5</v>
      </c>
    </row>
    <row r="6" spans="1:3" x14ac:dyDescent="0.3">
      <c r="A6" s="11" t="s">
        <v>30</v>
      </c>
      <c r="B6">
        <v>3</v>
      </c>
    </row>
    <row r="7" spans="1:3" x14ac:dyDescent="0.3">
      <c r="A7" s="11" t="s">
        <v>32</v>
      </c>
      <c r="B7">
        <v>4.5</v>
      </c>
    </row>
    <row r="8" spans="1:3" x14ac:dyDescent="0.3">
      <c r="A8" s="11" t="s">
        <v>31</v>
      </c>
      <c r="B8">
        <v>4.5</v>
      </c>
    </row>
    <row r="9" spans="1:3" x14ac:dyDescent="0.3">
      <c r="A9" s="11" t="s">
        <v>36</v>
      </c>
      <c r="B9">
        <v>4</v>
      </c>
    </row>
    <row r="10" spans="1:3" x14ac:dyDescent="0.3">
      <c r="A10" s="11" t="s">
        <v>33</v>
      </c>
      <c r="B10">
        <v>5</v>
      </c>
    </row>
    <row r="11" spans="1:3" x14ac:dyDescent="0.3">
      <c r="A11" s="11" t="s">
        <v>34</v>
      </c>
      <c r="B11">
        <v>4</v>
      </c>
    </row>
    <row r="12" spans="1:3" x14ac:dyDescent="0.3">
      <c r="A12" s="11" t="s">
        <v>35</v>
      </c>
      <c r="B12">
        <v>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8DCF-6D0A-49BF-A3D2-0117489E11AF}">
  <dimension ref="A2:B12"/>
  <sheetViews>
    <sheetView tabSelected="1" workbookViewId="0">
      <selection activeCell="D17" sqref="D17"/>
    </sheetView>
  </sheetViews>
  <sheetFormatPr defaultRowHeight="14.4" x14ac:dyDescent="0.3"/>
  <cols>
    <col min="1" max="1" width="21.44140625" customWidth="1"/>
    <col min="2" max="2" width="24.33203125" customWidth="1"/>
  </cols>
  <sheetData>
    <row r="2" spans="1:2" x14ac:dyDescent="0.3">
      <c r="A2" t="s">
        <v>1</v>
      </c>
      <c r="B2" t="s">
        <v>55</v>
      </c>
    </row>
    <row r="3" spans="1:2" x14ac:dyDescent="0.3">
      <c r="A3" s="11" t="s">
        <v>27</v>
      </c>
      <c r="B3">
        <v>4</v>
      </c>
    </row>
    <row r="4" spans="1:2" x14ac:dyDescent="0.3">
      <c r="A4" s="11" t="s">
        <v>28</v>
      </c>
      <c r="B4">
        <v>5</v>
      </c>
    </row>
    <row r="5" spans="1:2" x14ac:dyDescent="0.3">
      <c r="A5" s="11" t="s">
        <v>29</v>
      </c>
      <c r="B5">
        <v>3.5</v>
      </c>
    </row>
    <row r="6" spans="1:2" x14ac:dyDescent="0.3">
      <c r="A6" s="11" t="s">
        <v>30</v>
      </c>
      <c r="B6">
        <v>4</v>
      </c>
    </row>
    <row r="7" spans="1:2" x14ac:dyDescent="0.3">
      <c r="A7" s="11" t="s">
        <v>32</v>
      </c>
      <c r="B7">
        <v>5</v>
      </c>
    </row>
    <row r="8" spans="1:2" x14ac:dyDescent="0.3">
      <c r="A8" s="11" t="s">
        <v>31</v>
      </c>
      <c r="B8">
        <v>4</v>
      </c>
    </row>
    <row r="9" spans="1:2" x14ac:dyDescent="0.3">
      <c r="A9" s="11" t="s">
        <v>36</v>
      </c>
      <c r="B9">
        <v>4</v>
      </c>
    </row>
    <row r="10" spans="1:2" x14ac:dyDescent="0.3">
      <c r="A10" s="11" t="s">
        <v>33</v>
      </c>
      <c r="B10">
        <v>5</v>
      </c>
    </row>
    <row r="11" spans="1:2" x14ac:dyDescent="0.3">
      <c r="A11" s="11" t="s">
        <v>34</v>
      </c>
      <c r="B11">
        <v>4.5</v>
      </c>
    </row>
    <row r="12" spans="1:2" x14ac:dyDescent="0.3">
      <c r="A12" s="11" t="s">
        <v>35</v>
      </c>
      <c r="B12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 M o d e l [ 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1DEF414-6DBC-4034-B9E7-9B52853DE37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8A5B967-5060-4750-A80C-8E90B0309782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Performance Analysis</vt:lpstr>
      <vt:lpstr>Parameter database</vt:lpstr>
      <vt:lpstr>Handling</vt:lpstr>
      <vt:lpstr>Speed</vt:lpstr>
      <vt:lpstr>Acceleration</vt:lpstr>
      <vt:lpstr>Capacity</vt:lpstr>
      <vt:lpstr>Braking</vt:lpstr>
      <vt:lpstr>Safety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Badinelli, Ralph</dc:creator>
  <cp:lastModifiedBy>Anthony</cp:lastModifiedBy>
  <dcterms:created xsi:type="dcterms:W3CDTF">2018-10-01T17:04:34Z</dcterms:created>
  <dcterms:modified xsi:type="dcterms:W3CDTF">2019-04-03T18:13:27Z</dcterms:modified>
</cp:coreProperties>
</file>