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activeTab="3"/>
  </bookViews>
  <sheets>
    <sheet name="Chart1" sheetId="6" r:id="rId1"/>
    <sheet name="Controls" sheetId="1" r:id="rId2"/>
    <sheet name="Baseline" sheetId="4" r:id="rId3"/>
    <sheet name="AD Flare (No Treatment)" sheetId="2" r:id="rId4"/>
    <sheet name="AD Flare (Treatment)" sheetId="3" r:id="rId5"/>
    <sheet name="Post Flare" sheetId="5" r:id="rId6"/>
  </sheets>
  <calcPr calcId="125725"/>
</workbook>
</file>

<file path=xl/calcChain.xml><?xml version="1.0" encoding="utf-8"?>
<calcChain xmlns="http://schemas.openxmlformats.org/spreadsheetml/2006/main">
  <c r="C109" i="2"/>
  <c r="D109"/>
  <c r="E109"/>
  <c r="F109"/>
  <c r="G109"/>
  <c r="H109"/>
  <c r="C108"/>
  <c r="D108"/>
  <c r="E108"/>
  <c r="F108"/>
  <c r="G108"/>
  <c r="H108"/>
  <c r="C107"/>
  <c r="D107"/>
  <c r="E107"/>
  <c r="F107"/>
  <c r="G107"/>
  <c r="H107"/>
  <c r="B109"/>
  <c r="B108"/>
  <c r="B107"/>
  <c r="C106"/>
  <c r="D106"/>
  <c r="E106"/>
  <c r="F106"/>
  <c r="G106"/>
  <c r="H106"/>
  <c r="B106"/>
  <c r="I94"/>
  <c r="I89"/>
  <c r="I87"/>
  <c r="I85"/>
  <c r="I78"/>
  <c r="C94"/>
  <c r="D94"/>
  <c r="E94"/>
  <c r="F94"/>
  <c r="G94"/>
  <c r="H94"/>
  <c r="B94"/>
  <c r="C85"/>
  <c r="D85"/>
  <c r="E85"/>
  <c r="F85"/>
  <c r="G85"/>
  <c r="H85"/>
  <c r="B85"/>
  <c r="C78"/>
  <c r="D78"/>
  <c r="E78"/>
  <c r="F78"/>
  <c r="G78"/>
  <c r="H78"/>
  <c r="B78"/>
  <c r="C70"/>
  <c r="D70"/>
  <c r="E70"/>
  <c r="F70"/>
  <c r="G70"/>
  <c r="H70"/>
  <c r="B70"/>
  <c r="C69"/>
  <c r="D69"/>
  <c r="E69"/>
  <c r="F69"/>
  <c r="G69"/>
  <c r="H69"/>
  <c r="B69"/>
  <c r="C68"/>
  <c r="D68"/>
  <c r="E68"/>
  <c r="F68"/>
  <c r="G68"/>
  <c r="H68"/>
  <c r="B68"/>
  <c r="C66"/>
  <c r="D66"/>
  <c r="E66"/>
  <c r="F66"/>
  <c r="G66"/>
  <c r="H66"/>
  <c r="B66"/>
  <c r="C67"/>
  <c r="D67"/>
  <c r="E67"/>
  <c r="F67"/>
  <c r="G67"/>
  <c r="H67"/>
  <c r="B67"/>
  <c r="J59"/>
  <c r="J60"/>
  <c r="J61"/>
  <c r="J62"/>
  <c r="J58"/>
  <c r="C88" i="1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B88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B87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B86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B76"/>
  <c r="B85"/>
  <c r="Y61"/>
  <c r="Y62"/>
  <c r="Y63"/>
  <c r="Y64"/>
  <c r="Y60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B75"/>
  <c r="M20" i="4"/>
  <c r="M21"/>
  <c r="M22"/>
  <c r="M23"/>
  <c r="M24"/>
  <c r="M25"/>
  <c r="M26"/>
  <c r="M27"/>
  <c r="M28"/>
  <c r="M29"/>
  <c r="M30"/>
  <c r="M31"/>
  <c r="M32"/>
  <c r="M19"/>
  <c r="C57" i="5"/>
  <c r="D57"/>
  <c r="E57"/>
  <c r="F57"/>
  <c r="G57"/>
  <c r="H57"/>
  <c r="I57"/>
  <c r="J57"/>
  <c r="K57"/>
  <c r="L57"/>
  <c r="M57"/>
  <c r="B57"/>
  <c r="C48"/>
  <c r="D48"/>
  <c r="E48"/>
  <c r="F48"/>
  <c r="G48"/>
  <c r="H48"/>
  <c r="I48"/>
  <c r="J48"/>
  <c r="K48"/>
  <c r="L48"/>
  <c r="M48"/>
  <c r="B48"/>
  <c r="C41"/>
  <c r="D41"/>
  <c r="E41"/>
  <c r="F41"/>
  <c r="G41"/>
  <c r="H41"/>
  <c r="I41"/>
  <c r="J41"/>
  <c r="K41"/>
  <c r="L41"/>
  <c r="M41"/>
  <c r="B41"/>
  <c r="B21"/>
  <c r="M21" s="1"/>
  <c r="C21"/>
  <c r="D21"/>
  <c r="E21"/>
  <c r="F21"/>
  <c r="G21"/>
  <c r="H21"/>
  <c r="I21"/>
  <c r="J21"/>
  <c r="K21"/>
  <c r="L21"/>
  <c r="B22"/>
  <c r="M22" s="1"/>
  <c r="C22"/>
  <c r="D22"/>
  <c r="E22"/>
  <c r="F22"/>
  <c r="G22"/>
  <c r="H22"/>
  <c r="I22"/>
  <c r="J22"/>
  <c r="K22"/>
  <c r="L22"/>
  <c r="B23"/>
  <c r="M23" s="1"/>
  <c r="C23"/>
  <c r="D23"/>
  <c r="E23"/>
  <c r="F23"/>
  <c r="G23"/>
  <c r="H23"/>
  <c r="I23"/>
  <c r="J23"/>
  <c r="K23"/>
  <c r="L23"/>
  <c r="B24"/>
  <c r="M24" s="1"/>
  <c r="C24"/>
  <c r="D24"/>
  <c r="E24"/>
  <c r="F24"/>
  <c r="G24"/>
  <c r="H24"/>
  <c r="I24"/>
  <c r="J24"/>
  <c r="K24"/>
  <c r="L24"/>
  <c r="B25"/>
  <c r="M25" s="1"/>
  <c r="C25"/>
  <c r="D25"/>
  <c r="E25"/>
  <c r="F25"/>
  <c r="G25"/>
  <c r="H25"/>
  <c r="I25"/>
  <c r="J25"/>
  <c r="K25"/>
  <c r="L25"/>
  <c r="B26"/>
  <c r="M26" s="1"/>
  <c r="C26"/>
  <c r="D26"/>
  <c r="E26"/>
  <c r="F26"/>
  <c r="G26"/>
  <c r="H26"/>
  <c r="I26"/>
  <c r="J26"/>
  <c r="K26"/>
  <c r="L26"/>
  <c r="B27"/>
  <c r="M27" s="1"/>
  <c r="C27"/>
  <c r="D27"/>
  <c r="E27"/>
  <c r="F27"/>
  <c r="G27"/>
  <c r="H27"/>
  <c r="I27"/>
  <c r="J27"/>
  <c r="K27"/>
  <c r="L27"/>
  <c r="B28"/>
  <c r="M28" s="1"/>
  <c r="C28"/>
  <c r="D28"/>
  <c r="E28"/>
  <c r="F28"/>
  <c r="G28"/>
  <c r="H28"/>
  <c r="I28"/>
  <c r="J28"/>
  <c r="K28"/>
  <c r="L28"/>
  <c r="B29"/>
  <c r="M29" s="1"/>
  <c r="C29"/>
  <c r="D29"/>
  <c r="E29"/>
  <c r="F29"/>
  <c r="G29"/>
  <c r="H29"/>
  <c r="I29"/>
  <c r="J29"/>
  <c r="K29"/>
  <c r="L29"/>
  <c r="B30"/>
  <c r="M30" s="1"/>
  <c r="C30"/>
  <c r="D30"/>
  <c r="E30"/>
  <c r="F30"/>
  <c r="G30"/>
  <c r="H30"/>
  <c r="I30"/>
  <c r="J30"/>
  <c r="K30"/>
  <c r="L30"/>
  <c r="B31"/>
  <c r="M31" s="1"/>
  <c r="C31"/>
  <c r="D31"/>
  <c r="E31"/>
  <c r="F31"/>
  <c r="G31"/>
  <c r="H31"/>
  <c r="I31"/>
  <c r="J31"/>
  <c r="K31"/>
  <c r="L31"/>
  <c r="B32"/>
  <c r="M32" s="1"/>
  <c r="C32"/>
  <c r="D32"/>
  <c r="E32"/>
  <c r="F32"/>
  <c r="G32"/>
  <c r="H32"/>
  <c r="I32"/>
  <c r="J32"/>
  <c r="K32"/>
  <c r="L32"/>
  <c r="B33"/>
  <c r="M33" s="1"/>
  <c r="C33"/>
  <c r="D33"/>
  <c r="E33"/>
  <c r="F33"/>
  <c r="G33"/>
  <c r="H33"/>
  <c r="I33"/>
  <c r="J33"/>
  <c r="K33"/>
  <c r="L33"/>
  <c r="C20"/>
  <c r="D20"/>
  <c r="E20"/>
  <c r="F20"/>
  <c r="G20"/>
  <c r="H20"/>
  <c r="I20"/>
  <c r="J20"/>
  <c r="K20"/>
  <c r="L20"/>
  <c r="B20"/>
  <c r="M20" s="1"/>
  <c r="C57" i="3"/>
  <c r="D57"/>
  <c r="E57"/>
  <c r="F57"/>
  <c r="G57"/>
  <c r="B57"/>
  <c r="C48"/>
  <c r="D48"/>
  <c r="E48"/>
  <c r="F48"/>
  <c r="G48"/>
  <c r="B48"/>
  <c r="C41"/>
  <c r="D41"/>
  <c r="E41"/>
  <c r="F41"/>
  <c r="G41"/>
  <c r="B41"/>
  <c r="G21"/>
  <c r="G22"/>
  <c r="G23"/>
  <c r="G24"/>
  <c r="G25"/>
  <c r="G26"/>
  <c r="G27"/>
  <c r="G28"/>
  <c r="G29"/>
  <c r="G30"/>
  <c r="G31"/>
  <c r="G32"/>
  <c r="G33"/>
  <c r="G20"/>
  <c r="B33"/>
  <c r="C33"/>
  <c r="D33"/>
  <c r="E33"/>
  <c r="F33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C20"/>
  <c r="D20"/>
  <c r="E20"/>
  <c r="F20"/>
  <c r="B20"/>
  <c r="I55" i="2"/>
  <c r="H55"/>
  <c r="G55"/>
  <c r="F55"/>
  <c r="E55"/>
  <c r="D55"/>
  <c r="C55"/>
  <c r="B55"/>
  <c r="I46"/>
  <c r="H46"/>
  <c r="G46"/>
  <c r="F46"/>
  <c r="E46"/>
  <c r="D46"/>
  <c r="C46"/>
  <c r="B46"/>
  <c r="C39"/>
  <c r="D39"/>
  <c r="E39"/>
  <c r="F39"/>
  <c r="G39"/>
  <c r="H39"/>
  <c r="I39"/>
  <c r="B39"/>
  <c r="B32"/>
  <c r="C32"/>
  <c r="D32"/>
  <c r="E32"/>
  <c r="F32"/>
  <c r="G32"/>
  <c r="H32"/>
  <c r="B20"/>
  <c r="C20"/>
  <c r="D20"/>
  <c r="E20"/>
  <c r="F20"/>
  <c r="G20"/>
  <c r="H20"/>
  <c r="B21"/>
  <c r="C21"/>
  <c r="D21"/>
  <c r="E21"/>
  <c r="F21"/>
  <c r="G21"/>
  <c r="H21"/>
  <c r="B22"/>
  <c r="C22"/>
  <c r="D22"/>
  <c r="E22"/>
  <c r="F22"/>
  <c r="G22"/>
  <c r="H22"/>
  <c r="B23"/>
  <c r="C23"/>
  <c r="D23"/>
  <c r="E23"/>
  <c r="F23"/>
  <c r="G23"/>
  <c r="H23"/>
  <c r="B24"/>
  <c r="C24"/>
  <c r="D24"/>
  <c r="E24"/>
  <c r="F24"/>
  <c r="G24"/>
  <c r="H24"/>
  <c r="B25"/>
  <c r="C25"/>
  <c r="D25"/>
  <c r="E25"/>
  <c r="F25"/>
  <c r="G25"/>
  <c r="H25"/>
  <c r="B26"/>
  <c r="C26"/>
  <c r="D26"/>
  <c r="E26"/>
  <c r="F26"/>
  <c r="G26"/>
  <c r="H26"/>
  <c r="B27"/>
  <c r="C27"/>
  <c r="D27"/>
  <c r="E27"/>
  <c r="F27"/>
  <c r="G27"/>
  <c r="H27"/>
  <c r="B28"/>
  <c r="C28"/>
  <c r="D28"/>
  <c r="E28"/>
  <c r="F28"/>
  <c r="G28"/>
  <c r="H28"/>
  <c r="B29"/>
  <c r="C29"/>
  <c r="D29"/>
  <c r="E29"/>
  <c r="F29"/>
  <c r="G29"/>
  <c r="H29"/>
  <c r="B30"/>
  <c r="C30"/>
  <c r="D30"/>
  <c r="E30"/>
  <c r="F30"/>
  <c r="G30"/>
  <c r="H30"/>
  <c r="B31"/>
  <c r="C31"/>
  <c r="D31"/>
  <c r="E31"/>
  <c r="F31"/>
  <c r="G31"/>
  <c r="H31"/>
  <c r="C19"/>
  <c r="D19"/>
  <c r="E19"/>
  <c r="F19"/>
  <c r="G19"/>
  <c r="H19"/>
  <c r="B19"/>
  <c r="I19" s="1"/>
  <c r="M60" i="4"/>
  <c r="M61"/>
  <c r="M62"/>
  <c r="M63"/>
  <c r="M59"/>
  <c r="M50"/>
  <c r="M48"/>
  <c r="C39"/>
  <c r="D39"/>
  <c r="E39"/>
  <c r="F39"/>
  <c r="G39"/>
  <c r="H39"/>
  <c r="I39"/>
  <c r="J39"/>
  <c r="K39"/>
  <c r="L39"/>
  <c r="B39"/>
  <c r="M39" s="1"/>
  <c r="C46"/>
  <c r="D46"/>
  <c r="E46"/>
  <c r="F46"/>
  <c r="G46"/>
  <c r="H46"/>
  <c r="I46"/>
  <c r="J46"/>
  <c r="K46"/>
  <c r="L46"/>
  <c r="B46"/>
  <c r="M46" s="1"/>
  <c r="C55"/>
  <c r="M55" s="1"/>
  <c r="D55"/>
  <c r="E55"/>
  <c r="F55"/>
  <c r="G55"/>
  <c r="H55"/>
  <c r="I55"/>
  <c r="J55"/>
  <c r="K55"/>
  <c r="L55"/>
  <c r="B55"/>
  <c r="X51" i="1"/>
  <c r="X49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B56"/>
  <c r="X56" s="1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B47"/>
  <c r="X47" s="1"/>
  <c r="C40"/>
  <c r="D40"/>
  <c r="E40"/>
  <c r="X40" s="1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B40"/>
  <c r="M4" i="4"/>
  <c r="M5"/>
  <c r="M6"/>
  <c r="M7"/>
  <c r="M8"/>
  <c r="M9"/>
  <c r="M10"/>
  <c r="M11"/>
  <c r="M12"/>
  <c r="M13"/>
  <c r="M14"/>
  <c r="M15"/>
  <c r="M16"/>
  <c r="M3"/>
  <c r="C19"/>
  <c r="D19"/>
  <c r="E19"/>
  <c r="F19"/>
  <c r="G19"/>
  <c r="H19"/>
  <c r="I19"/>
  <c r="J19"/>
  <c r="K19"/>
  <c r="L19"/>
  <c r="C20"/>
  <c r="D20"/>
  <c r="E20"/>
  <c r="F20"/>
  <c r="G20"/>
  <c r="H20"/>
  <c r="I20"/>
  <c r="J20"/>
  <c r="K20"/>
  <c r="L20"/>
  <c r="C21"/>
  <c r="D21"/>
  <c r="E21"/>
  <c r="F21"/>
  <c r="G21"/>
  <c r="H21"/>
  <c r="I21"/>
  <c r="J21"/>
  <c r="K21"/>
  <c r="L21"/>
  <c r="C22"/>
  <c r="D22"/>
  <c r="E22"/>
  <c r="F22"/>
  <c r="G22"/>
  <c r="H22"/>
  <c r="I22"/>
  <c r="J22"/>
  <c r="K22"/>
  <c r="L22"/>
  <c r="C23"/>
  <c r="D23"/>
  <c r="E23"/>
  <c r="F23"/>
  <c r="G23"/>
  <c r="H23"/>
  <c r="I23"/>
  <c r="J23"/>
  <c r="K23"/>
  <c r="L23"/>
  <c r="C24"/>
  <c r="D24"/>
  <c r="E24"/>
  <c r="F24"/>
  <c r="G24"/>
  <c r="H24"/>
  <c r="I24"/>
  <c r="J24"/>
  <c r="K24"/>
  <c r="L24"/>
  <c r="C25"/>
  <c r="D25"/>
  <c r="E25"/>
  <c r="F25"/>
  <c r="G25"/>
  <c r="H25"/>
  <c r="I25"/>
  <c r="J25"/>
  <c r="K25"/>
  <c r="L25"/>
  <c r="C26"/>
  <c r="D26"/>
  <c r="E26"/>
  <c r="F26"/>
  <c r="G26"/>
  <c r="H26"/>
  <c r="I26"/>
  <c r="J26"/>
  <c r="K26"/>
  <c r="L26"/>
  <c r="C27"/>
  <c r="D27"/>
  <c r="E27"/>
  <c r="F27"/>
  <c r="G27"/>
  <c r="H27"/>
  <c r="I27"/>
  <c r="J27"/>
  <c r="K27"/>
  <c r="L27"/>
  <c r="C28"/>
  <c r="D28"/>
  <c r="E28"/>
  <c r="F28"/>
  <c r="G28"/>
  <c r="H28"/>
  <c r="I28"/>
  <c r="J28"/>
  <c r="K28"/>
  <c r="L28"/>
  <c r="C29"/>
  <c r="D29"/>
  <c r="E29"/>
  <c r="F29"/>
  <c r="G29"/>
  <c r="H29"/>
  <c r="I29"/>
  <c r="J29"/>
  <c r="K29"/>
  <c r="L29"/>
  <c r="C30"/>
  <c r="D30"/>
  <c r="E30"/>
  <c r="F30"/>
  <c r="G30"/>
  <c r="H30"/>
  <c r="I30"/>
  <c r="J30"/>
  <c r="K30"/>
  <c r="L30"/>
  <c r="C31"/>
  <c r="D31"/>
  <c r="E31"/>
  <c r="F31"/>
  <c r="G31"/>
  <c r="H31"/>
  <c r="I31"/>
  <c r="J31"/>
  <c r="K31"/>
  <c r="L31"/>
  <c r="C32"/>
  <c r="D32"/>
  <c r="E32"/>
  <c r="F32"/>
  <c r="G32"/>
  <c r="H32"/>
  <c r="I32"/>
  <c r="J32"/>
  <c r="K32"/>
  <c r="L32"/>
  <c r="B20"/>
  <c r="B21"/>
  <c r="B22"/>
  <c r="B23"/>
  <c r="B24"/>
  <c r="B25"/>
  <c r="B26"/>
  <c r="B27"/>
  <c r="B28"/>
  <c r="B29"/>
  <c r="B30"/>
  <c r="B31"/>
  <c r="B32"/>
  <c r="B19"/>
  <c r="C20" i="1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B31"/>
  <c r="B32"/>
  <c r="B21"/>
  <c r="B22"/>
  <c r="B23"/>
  <c r="B24"/>
  <c r="B25"/>
  <c r="B26"/>
  <c r="B27"/>
  <c r="B28"/>
  <c r="B29"/>
  <c r="B30"/>
  <c r="B20"/>
  <c r="B19"/>
  <c r="X4"/>
  <c r="Y4" s="1"/>
  <c r="X5"/>
  <c r="Y5" s="1"/>
  <c r="X6"/>
  <c r="Y6" s="1"/>
  <c r="X7"/>
  <c r="Y7" s="1"/>
  <c r="X8"/>
  <c r="Y8" s="1"/>
  <c r="X9"/>
  <c r="Y9" s="1"/>
  <c r="X10"/>
  <c r="Y10" s="1"/>
  <c r="X11"/>
  <c r="Y11" s="1"/>
  <c r="X12"/>
  <c r="Y12" s="1"/>
  <c r="X13"/>
  <c r="Y13" s="1"/>
  <c r="X14"/>
  <c r="Y14" s="1"/>
  <c r="X15"/>
  <c r="Y15" s="1"/>
  <c r="X16"/>
  <c r="Y16" s="1"/>
  <c r="X3"/>
  <c r="Y3" s="1"/>
  <c r="I21" i="2" l="1"/>
  <c r="I30"/>
  <c r="I26"/>
  <c r="I22"/>
  <c r="I31"/>
  <c r="I27"/>
  <c r="I23"/>
  <c r="I32"/>
  <c r="I28"/>
  <c r="I24"/>
  <c r="I20"/>
  <c r="I29"/>
  <c r="I25"/>
</calcChain>
</file>

<file path=xl/sharedStrings.xml><?xml version="1.0" encoding="utf-8"?>
<sst xmlns="http://schemas.openxmlformats.org/spreadsheetml/2006/main" count="568" uniqueCount="58">
  <si>
    <t>Controls</t>
  </si>
  <si>
    <t>AD Flare No Treatment</t>
  </si>
  <si>
    <t>AD Flare Treatment</t>
  </si>
  <si>
    <t>Baseline</t>
  </si>
  <si>
    <t>Firmicutes_Bacilli_Staphylococcaceae</t>
  </si>
  <si>
    <t>Firmicutes_Bacilli_Streptococcaceae</t>
  </si>
  <si>
    <t>Firmicutes_Clostridia</t>
  </si>
  <si>
    <t>Firmicutes</t>
  </si>
  <si>
    <t>Proteobacteria_Gammaproteobacteria</t>
  </si>
  <si>
    <t>Proteobacteria_Betaproteobacteria_Comamonadaceae</t>
  </si>
  <si>
    <t>Proteobacteria_Betaproteobacteria</t>
  </si>
  <si>
    <t>Proteobacteria_Alphaproteobacteria</t>
  </si>
  <si>
    <t>Proteobacteria</t>
  </si>
  <si>
    <t>Other</t>
  </si>
  <si>
    <t>Bacteroidetes</t>
  </si>
  <si>
    <t>Actinobacteria_Actinobacteria_Propionibacteriaceae</t>
  </si>
  <si>
    <t>Actinobacteria_Actinobacteria_Corynebacteriaceae</t>
  </si>
  <si>
    <t>Actinobacteria</t>
  </si>
  <si>
    <t>AD01</t>
  </si>
  <si>
    <t>AD02</t>
  </si>
  <si>
    <t>AD03</t>
  </si>
  <si>
    <t>AD04</t>
  </si>
  <si>
    <t>AD05</t>
  </si>
  <si>
    <t>AD06</t>
  </si>
  <si>
    <t>AD07</t>
  </si>
  <si>
    <t>AD08</t>
  </si>
  <si>
    <t>AD09</t>
  </si>
  <si>
    <t>AD10</t>
  </si>
  <si>
    <t>AD11</t>
  </si>
  <si>
    <t>AD12</t>
  </si>
  <si>
    <t>HC01_1</t>
  </si>
  <si>
    <t>HC01_2</t>
  </si>
  <si>
    <t>HC02_1</t>
  </si>
  <si>
    <t>HC02_2</t>
  </si>
  <si>
    <t>HC01_3</t>
  </si>
  <si>
    <t>HC01_4</t>
  </si>
  <si>
    <t>HC03_1</t>
  </si>
  <si>
    <t>HC03_2</t>
  </si>
  <si>
    <t>HC03_3</t>
  </si>
  <si>
    <t>HC04_1</t>
  </si>
  <si>
    <t>HC04_2</t>
  </si>
  <si>
    <t>HC04_3</t>
  </si>
  <si>
    <t>HC05_1</t>
  </si>
  <si>
    <t>HC05_4</t>
  </si>
  <si>
    <t>HC06_1</t>
  </si>
  <si>
    <t>HC06_2</t>
  </si>
  <si>
    <t>HC07_1</t>
  </si>
  <si>
    <t>HC07_2</t>
  </si>
  <si>
    <t>HC08_1</t>
  </si>
  <si>
    <t>HC09_1</t>
  </si>
  <si>
    <t>HC10_1</t>
  </si>
  <si>
    <t>HC11_1</t>
  </si>
  <si>
    <t>Post Flare</t>
  </si>
  <si>
    <t>SUM_Firmicutes</t>
  </si>
  <si>
    <t>SUM_Proteobacteria</t>
  </si>
  <si>
    <t>SUM_Actinobacteria</t>
  </si>
  <si>
    <t>AVG</t>
  </si>
  <si>
    <t>SUM</t>
  </si>
</sst>
</file>

<file path=xl/styles.xml><?xml version="1.0" encoding="utf-8"?>
<styleSheet xmlns="http://schemas.openxmlformats.org/spreadsheetml/2006/main">
  <numFmts count="1">
    <numFmt numFmtId="164" formatCode="0.00000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164" fontId="0" fillId="0" borderId="0" xfId="0" applyNumberFormat="1"/>
    <xf numFmtId="0" fontId="0" fillId="0" borderId="1" xfId="0" applyBorder="1"/>
    <xf numFmtId="164" fontId="2" fillId="2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3" fillId="0" borderId="1" xfId="1" applyFont="1" applyFill="1" applyBorder="1"/>
    <xf numFmtId="0" fontId="2" fillId="0" borderId="1" xfId="1" applyFont="1" applyBorder="1"/>
    <xf numFmtId="164" fontId="2" fillId="0" borderId="1" xfId="1" applyNumberFormat="1" applyFont="1" applyBorder="1" applyAlignment="1">
      <alignment horizontal="center"/>
    </xf>
    <xf numFmtId="0" fontId="0" fillId="0" borderId="2" xfId="0" applyBorder="1"/>
    <xf numFmtId="0" fontId="2" fillId="2" borderId="1" xfId="1" applyFont="1" applyFill="1" applyBorder="1"/>
    <xf numFmtId="0" fontId="3" fillId="0" borderId="0" xfId="1" applyFont="1" applyFill="1" applyBorder="1"/>
    <xf numFmtId="164" fontId="2" fillId="0" borderId="0" xfId="1" applyNumberFormat="1" applyFont="1" applyFill="1" applyBorder="1" applyAlignment="1">
      <alignment horizontal="center"/>
    </xf>
    <xf numFmtId="0" fontId="3" fillId="0" borderId="3" xfId="1" applyFont="1" applyFill="1" applyBorder="1"/>
    <xf numFmtId="0" fontId="3" fillId="6" borderId="1" xfId="1" applyFont="1" applyFill="1" applyBorder="1"/>
    <xf numFmtId="0" fontId="3" fillId="7" borderId="1" xfId="1" applyFont="1" applyFill="1" applyBorder="1"/>
    <xf numFmtId="0" fontId="3" fillId="5" borderId="1" xfId="1" applyFont="1" applyFill="1" applyBorder="1"/>
    <xf numFmtId="0" fontId="3" fillId="8" borderId="1" xfId="1" applyFont="1" applyFill="1" applyBorder="1"/>
    <xf numFmtId="0" fontId="3" fillId="4" borderId="1" xfId="1" applyFont="1" applyFill="1" applyBorder="1"/>
    <xf numFmtId="0" fontId="0" fillId="0" borderId="7" xfId="0" applyFill="1" applyBorder="1"/>
    <xf numFmtId="0" fontId="3" fillId="6" borderId="8" xfId="1" applyFont="1" applyFill="1" applyBorder="1"/>
    <xf numFmtId="0" fontId="3" fillId="7" borderId="8" xfId="1" applyFont="1" applyFill="1" applyBorder="1"/>
    <xf numFmtId="0" fontId="3" fillId="5" borderId="8" xfId="1" applyFont="1" applyFill="1" applyBorder="1"/>
    <xf numFmtId="0" fontId="3" fillId="8" borderId="8" xfId="1" applyFont="1" applyFill="1" applyBorder="1"/>
    <xf numFmtId="0" fontId="3" fillId="4" borderId="8" xfId="1" applyFont="1" applyFill="1" applyBorder="1"/>
    <xf numFmtId="0" fontId="3" fillId="0" borderId="8" xfId="1" applyFont="1" applyFill="1" applyBorder="1"/>
    <xf numFmtId="0" fontId="3" fillId="0" borderId="5" xfId="1" applyFont="1" applyFill="1" applyBorder="1"/>
    <xf numFmtId="0" fontId="3" fillId="0" borderId="6" xfId="1" applyFont="1" applyFill="1" applyBorder="1"/>
    <xf numFmtId="0" fontId="3" fillId="0" borderId="7" xfId="1" applyFont="1" applyFill="1" applyBorder="1"/>
    <xf numFmtId="0" fontId="3" fillId="0" borderId="4" xfId="1" applyFont="1" applyFill="1" applyBorder="1"/>
    <xf numFmtId="0" fontId="3" fillId="7" borderId="4" xfId="1" applyFont="1" applyFill="1" applyBorder="1"/>
    <xf numFmtId="0" fontId="3" fillId="6" borderId="4" xfId="1" applyFont="1" applyFill="1" applyBorder="1"/>
    <xf numFmtId="0" fontId="3" fillId="5" borderId="4" xfId="1" applyFont="1" applyFill="1" applyBorder="1"/>
    <xf numFmtId="0" fontId="3" fillId="8" borderId="4" xfId="1" applyFont="1" applyFill="1" applyBorder="1"/>
    <xf numFmtId="0" fontId="3" fillId="4" borderId="4" xfId="1" applyFont="1" applyFill="1" applyBorder="1"/>
    <xf numFmtId="0" fontId="0" fillId="7" borderId="4" xfId="0" applyFill="1" applyBorder="1"/>
    <xf numFmtId="0" fontId="0" fillId="6" borderId="4" xfId="0" applyFill="1" applyBorder="1"/>
    <xf numFmtId="0" fontId="0" fillId="5" borderId="4" xfId="0" applyFill="1" applyBorder="1"/>
    <xf numFmtId="0" fontId="0" fillId="8" borderId="4" xfId="0" applyFill="1" applyBorder="1"/>
    <xf numFmtId="0" fontId="0" fillId="4" borderId="4" xfId="0" applyFill="1" applyBorder="1"/>
    <xf numFmtId="0" fontId="4" fillId="0" borderId="1" xfId="0" applyFont="1" applyBorder="1"/>
    <xf numFmtId="0" fontId="4" fillId="7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9" xfId="0" applyFont="1" applyFill="1" applyBorder="1"/>
    <xf numFmtId="0" fontId="4" fillId="8" borderId="1" xfId="0" applyFont="1" applyFill="1" applyBorder="1"/>
    <xf numFmtId="0" fontId="4" fillId="6" borderId="9" xfId="0" applyFont="1" applyFill="1" applyBorder="1"/>
    <xf numFmtId="0" fontId="4" fillId="5" borderId="9" xfId="0" applyFont="1" applyFill="1" applyBorder="1"/>
    <xf numFmtId="0" fontId="4" fillId="4" borderId="1" xfId="0" applyFont="1" applyFill="1" applyBorder="1"/>
    <xf numFmtId="0" fontId="4" fillId="8" borderId="9" xfId="0" applyFont="1" applyFill="1" applyBorder="1"/>
    <xf numFmtId="0" fontId="4" fillId="4" borderId="9" xfId="0" applyFont="1" applyFill="1" applyBorder="1"/>
    <xf numFmtId="0" fontId="0" fillId="0" borderId="8" xfId="0" applyBorder="1"/>
    <xf numFmtId="0" fontId="0" fillId="0" borderId="5" xfId="0" applyFill="1" applyBorder="1"/>
    <xf numFmtId="0" fontId="0" fillId="0" borderId="6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0" fillId="0" borderId="1" xfId="0" applyFill="1" applyBorder="1"/>
    <xf numFmtId="0" fontId="3" fillId="7" borderId="10" xfId="1" applyFont="1" applyFill="1" applyBorder="1"/>
    <xf numFmtId="0" fontId="3" fillId="6" borderId="11" xfId="1" applyFont="1" applyFill="1" applyBorder="1"/>
    <xf numFmtId="0" fontId="3" fillId="5" borderId="12" xfId="1" applyFont="1" applyFill="1" applyBorder="1"/>
    <xf numFmtId="0" fontId="3" fillId="8" borderId="11" xfId="1" applyFont="1" applyFill="1" applyBorder="1"/>
    <xf numFmtId="0" fontId="3" fillId="4" borderId="11" xfId="1" applyFont="1" applyFill="1" applyBorder="1"/>
    <xf numFmtId="164" fontId="0" fillId="0" borderId="1" xfId="0" applyNumberFormat="1" applyBorder="1"/>
    <xf numFmtId="164" fontId="2" fillId="0" borderId="1" xfId="1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colors>
    <mruColors>
      <color rgb="FF2EB835"/>
      <color rgb="FF218326"/>
      <color rgb="FF1BE91B"/>
      <color rgb="FFF49EE4"/>
      <color rgb="FFFA2ED3"/>
      <color rgb="FF0D1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Controls!$A$3</c:f>
              <c:strCache>
                <c:ptCount val="1"/>
                <c:pt idx="0">
                  <c:v>Firmicutes_Bacilli_Staphylococcaceae</c:v>
                </c:pt>
              </c:strCache>
            </c:strRef>
          </c:tx>
          <c:spPr>
            <a:solidFill>
              <a:srgbClr val="FA2ED3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Controls!$B$3:$W$3</c:f>
              <c:numCache>
                <c:formatCode>0.00000</c:formatCode>
                <c:ptCount val="22"/>
                <c:pt idx="0">
                  <c:v>0.12771136699999999</c:v>
                </c:pt>
                <c:pt idx="1">
                  <c:v>0.33356228399999999</c:v>
                </c:pt>
                <c:pt idx="2">
                  <c:v>1.6635297E-2</c:v>
                </c:pt>
                <c:pt idx="3">
                  <c:v>3.2882554000000001E-2</c:v>
                </c:pt>
                <c:pt idx="4">
                  <c:v>3.0428769000000001E-2</c:v>
                </c:pt>
                <c:pt idx="5">
                  <c:v>0.13714853299999999</c:v>
                </c:pt>
                <c:pt idx="6">
                  <c:v>0.110837596</c:v>
                </c:pt>
                <c:pt idx="7">
                  <c:v>0.110410282</c:v>
                </c:pt>
                <c:pt idx="8">
                  <c:v>0.119842989</c:v>
                </c:pt>
                <c:pt idx="9">
                  <c:v>4.1065746E-2</c:v>
                </c:pt>
                <c:pt idx="10">
                  <c:v>7.1285576000000003E-2</c:v>
                </c:pt>
                <c:pt idx="11">
                  <c:v>3.3381713E-2</c:v>
                </c:pt>
                <c:pt idx="12">
                  <c:v>5.7178781999999997E-2</c:v>
                </c:pt>
                <c:pt idx="13">
                  <c:v>4.9640248999999997E-2</c:v>
                </c:pt>
                <c:pt idx="14">
                  <c:v>0.76994262300000005</c:v>
                </c:pt>
                <c:pt idx="15">
                  <c:v>0.53855799400000004</c:v>
                </c:pt>
                <c:pt idx="16">
                  <c:v>0.56756756799999997</c:v>
                </c:pt>
                <c:pt idx="17">
                  <c:v>0.25782428400000001</c:v>
                </c:pt>
                <c:pt idx="18">
                  <c:v>2.6666667000000002E-2</c:v>
                </c:pt>
                <c:pt idx="19">
                  <c:v>0.136008343</c:v>
                </c:pt>
                <c:pt idx="20">
                  <c:v>5.6844816999999999E-2</c:v>
                </c:pt>
                <c:pt idx="21">
                  <c:v>7.3706273000000003E-2</c:v>
                </c:pt>
              </c:numCache>
            </c:numRef>
          </c:val>
        </c:ser>
        <c:ser>
          <c:idx val="1"/>
          <c:order val="1"/>
          <c:tx>
            <c:strRef>
              <c:f>Controls!$A$4</c:f>
              <c:strCache>
                <c:ptCount val="1"/>
                <c:pt idx="0">
                  <c:v>Firmicutes_Bacilli_Streptococcaceae</c:v>
                </c:pt>
              </c:strCache>
            </c:strRef>
          </c:tx>
          <c:spPr>
            <a:solidFill>
              <a:srgbClr val="F49EE4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Controls!$B$4:$W$4</c:f>
              <c:numCache>
                <c:formatCode>0.00000</c:formatCode>
                <c:ptCount val="22"/>
                <c:pt idx="0">
                  <c:v>3.1522946000000003E-2</c:v>
                </c:pt>
                <c:pt idx="1">
                  <c:v>0.18521164900000001</c:v>
                </c:pt>
                <c:pt idx="2">
                  <c:v>0.11585419399999999</c:v>
                </c:pt>
                <c:pt idx="3">
                  <c:v>0.16987154400000001</c:v>
                </c:pt>
                <c:pt idx="4">
                  <c:v>7.5380359999999993E-2</c:v>
                </c:pt>
                <c:pt idx="5">
                  <c:v>0.12563470900000001</c:v>
                </c:pt>
                <c:pt idx="6">
                  <c:v>0.19400347100000001</c:v>
                </c:pt>
                <c:pt idx="7">
                  <c:v>0.21233069700000001</c:v>
                </c:pt>
                <c:pt idx="8">
                  <c:v>0.13034115700000001</c:v>
                </c:pt>
                <c:pt idx="9">
                  <c:v>0.20604547400000001</c:v>
                </c:pt>
                <c:pt idx="10">
                  <c:v>0.12137301</c:v>
                </c:pt>
                <c:pt idx="11">
                  <c:v>0.148040639</c:v>
                </c:pt>
                <c:pt idx="12">
                  <c:v>4.0931473000000003E-2</c:v>
                </c:pt>
                <c:pt idx="13">
                  <c:v>1.9559772E-2</c:v>
                </c:pt>
                <c:pt idx="14">
                  <c:v>6.6445885999999996E-2</c:v>
                </c:pt>
                <c:pt idx="15">
                  <c:v>6.0794822999999998E-2</c:v>
                </c:pt>
                <c:pt idx="16">
                  <c:v>4.5519203000000001E-2</c:v>
                </c:pt>
                <c:pt idx="17">
                  <c:v>0.18636877800000001</c:v>
                </c:pt>
                <c:pt idx="18">
                  <c:v>0.15111111099999999</c:v>
                </c:pt>
                <c:pt idx="19">
                  <c:v>0.23770353299999999</c:v>
                </c:pt>
                <c:pt idx="20">
                  <c:v>0.38409719399999998</c:v>
                </c:pt>
                <c:pt idx="21">
                  <c:v>0.28201792399999998</c:v>
                </c:pt>
              </c:numCache>
            </c:numRef>
          </c:val>
        </c:ser>
        <c:ser>
          <c:idx val="2"/>
          <c:order val="2"/>
          <c:tx>
            <c:strRef>
              <c:f>Controls!$A$5</c:f>
              <c:strCache>
                <c:ptCount val="1"/>
                <c:pt idx="0">
                  <c:v>Firmicutes_Clostridia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Controls!$B$5:$W$5</c:f>
              <c:numCache>
                <c:formatCode>0.00000</c:formatCode>
                <c:ptCount val="22"/>
                <c:pt idx="0">
                  <c:v>0.17783950700000001</c:v>
                </c:pt>
                <c:pt idx="1">
                  <c:v>8.6145273999999994E-2</c:v>
                </c:pt>
                <c:pt idx="2">
                  <c:v>8.8173662E-2</c:v>
                </c:pt>
                <c:pt idx="3">
                  <c:v>3.2228165000000003E-2</c:v>
                </c:pt>
                <c:pt idx="4">
                  <c:v>1.5905947E-2</c:v>
                </c:pt>
                <c:pt idx="5">
                  <c:v>2.6164211999999999E-2</c:v>
                </c:pt>
                <c:pt idx="6">
                  <c:v>5.2050603000000001E-2</c:v>
                </c:pt>
                <c:pt idx="7">
                  <c:v>0.122585269</c:v>
                </c:pt>
                <c:pt idx="8">
                  <c:v>3.9079914E-2</c:v>
                </c:pt>
                <c:pt idx="9">
                  <c:v>0.13855076799999999</c:v>
                </c:pt>
                <c:pt idx="10">
                  <c:v>0.16251608000000001</c:v>
                </c:pt>
                <c:pt idx="11">
                  <c:v>5.4426704999999999E-2</c:v>
                </c:pt>
                <c:pt idx="12">
                  <c:v>9.0529249999999999E-3</c:v>
                </c:pt>
                <c:pt idx="13">
                  <c:v>2.6549059E-2</c:v>
                </c:pt>
                <c:pt idx="14">
                  <c:v>1.6227893E-2</c:v>
                </c:pt>
                <c:pt idx="15">
                  <c:v>6.6748406999999996E-2</c:v>
                </c:pt>
                <c:pt idx="16">
                  <c:v>2.1337127000000001E-2</c:v>
                </c:pt>
                <c:pt idx="17">
                  <c:v>6.7364252999999999E-2</c:v>
                </c:pt>
                <c:pt idx="18">
                  <c:v>3.7037037000000002E-2</c:v>
                </c:pt>
                <c:pt idx="19">
                  <c:v>3.9010824999999999E-2</c:v>
                </c:pt>
                <c:pt idx="20">
                  <c:v>5.9892672000000001E-2</c:v>
                </c:pt>
                <c:pt idx="21">
                  <c:v>0.120524909</c:v>
                </c:pt>
              </c:numCache>
            </c:numRef>
          </c:val>
        </c:ser>
        <c:ser>
          <c:idx val="3"/>
          <c:order val="3"/>
          <c:tx>
            <c:strRef>
              <c:f>Controls!$A$6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Controls!$B$6:$W$6</c:f>
              <c:numCache>
                <c:formatCode>0.00000</c:formatCode>
                <c:ptCount val="22"/>
                <c:pt idx="0">
                  <c:v>2.2170649000000001E-2</c:v>
                </c:pt>
                <c:pt idx="1">
                  <c:v>6.6125175999999994E-2</c:v>
                </c:pt>
                <c:pt idx="2">
                  <c:v>5.5668486000000003E-2</c:v>
                </c:pt>
                <c:pt idx="3">
                  <c:v>3.4184495000000002E-2</c:v>
                </c:pt>
                <c:pt idx="4">
                  <c:v>2.835408E-2</c:v>
                </c:pt>
                <c:pt idx="5">
                  <c:v>4.4201730000000002E-2</c:v>
                </c:pt>
                <c:pt idx="6">
                  <c:v>8.6207526000000007E-2</c:v>
                </c:pt>
                <c:pt idx="7">
                  <c:v>7.1030648000000002E-2</c:v>
                </c:pt>
                <c:pt idx="8">
                  <c:v>6.8644176000000001E-2</c:v>
                </c:pt>
                <c:pt idx="9">
                  <c:v>5.1146008E-2</c:v>
                </c:pt>
                <c:pt idx="10">
                  <c:v>2.7403923E-2</c:v>
                </c:pt>
                <c:pt idx="11">
                  <c:v>4.9346880000000003E-2</c:v>
                </c:pt>
                <c:pt idx="12">
                  <c:v>1.7926879E-2</c:v>
                </c:pt>
                <c:pt idx="13">
                  <c:v>1.0569738E-2</c:v>
                </c:pt>
                <c:pt idx="14">
                  <c:v>2.2560994000000001E-2</c:v>
                </c:pt>
                <c:pt idx="15">
                  <c:v>2.5869652999999999E-2</c:v>
                </c:pt>
                <c:pt idx="16">
                  <c:v>1.1379801E-2</c:v>
                </c:pt>
                <c:pt idx="17">
                  <c:v>4.2496229000000003E-2</c:v>
                </c:pt>
                <c:pt idx="18">
                  <c:v>5.4814815000000003E-2</c:v>
                </c:pt>
                <c:pt idx="19">
                  <c:v>6.1813703999999997E-2</c:v>
                </c:pt>
                <c:pt idx="20">
                  <c:v>7.8772090000000003E-2</c:v>
                </c:pt>
                <c:pt idx="21">
                  <c:v>7.8121851000000006E-2</c:v>
                </c:pt>
              </c:numCache>
            </c:numRef>
          </c:val>
        </c:ser>
        <c:ser>
          <c:idx val="4"/>
          <c:order val="4"/>
          <c:tx>
            <c:strRef>
              <c:f>Controls!$A$7</c:f>
              <c:strCache>
                <c:ptCount val="1"/>
                <c:pt idx="0">
                  <c:v>Proteobacteria_Gammaproteobacteria</c:v>
                </c:pt>
              </c:strCache>
            </c:strRef>
          </c:tx>
          <c:spPr>
            <a:solidFill>
              <a:srgbClr val="218326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Controls!$B$7:$W$7</c:f>
              <c:numCache>
                <c:formatCode>0.00000</c:formatCode>
                <c:ptCount val="22"/>
                <c:pt idx="0">
                  <c:v>4.7544806000000002E-2</c:v>
                </c:pt>
                <c:pt idx="1">
                  <c:v>2.3734011999999999E-2</c:v>
                </c:pt>
                <c:pt idx="2">
                  <c:v>5.2076667E-2</c:v>
                </c:pt>
                <c:pt idx="3">
                  <c:v>0.27705263200000002</c:v>
                </c:pt>
                <c:pt idx="4">
                  <c:v>2.0055324999999999E-2</c:v>
                </c:pt>
                <c:pt idx="5">
                  <c:v>3.3572425000000003E-2</c:v>
                </c:pt>
                <c:pt idx="6">
                  <c:v>7.5831202E-2</c:v>
                </c:pt>
                <c:pt idx="7">
                  <c:v>7.4458725000000003E-2</c:v>
                </c:pt>
                <c:pt idx="8">
                  <c:v>8.3471893000000005E-2</c:v>
                </c:pt>
                <c:pt idx="9">
                  <c:v>0.14985430299999999</c:v>
                </c:pt>
                <c:pt idx="10">
                  <c:v>0.103389813</c:v>
                </c:pt>
                <c:pt idx="11">
                  <c:v>0.15384615400000001</c:v>
                </c:pt>
                <c:pt idx="12">
                  <c:v>3.4138623999999999E-2</c:v>
                </c:pt>
                <c:pt idx="13">
                  <c:v>2.2709587999999999E-2</c:v>
                </c:pt>
                <c:pt idx="14">
                  <c:v>1.6263323E-2</c:v>
                </c:pt>
                <c:pt idx="15">
                  <c:v>9.5181514999999994E-2</c:v>
                </c:pt>
                <c:pt idx="16">
                  <c:v>0.125177809</c:v>
                </c:pt>
                <c:pt idx="17">
                  <c:v>0.120456259</c:v>
                </c:pt>
                <c:pt idx="18">
                  <c:v>6.9629629999999998E-2</c:v>
                </c:pt>
                <c:pt idx="19">
                  <c:v>0.15458786499999999</c:v>
                </c:pt>
                <c:pt idx="20">
                  <c:v>0.105736965</c:v>
                </c:pt>
                <c:pt idx="21">
                  <c:v>7.0661428999999998E-2</c:v>
                </c:pt>
              </c:numCache>
            </c:numRef>
          </c:val>
        </c:ser>
        <c:ser>
          <c:idx val="5"/>
          <c:order val="5"/>
          <c:tx>
            <c:strRef>
              <c:f>Controls!$A$8</c:f>
              <c:strCache>
                <c:ptCount val="1"/>
                <c:pt idx="0">
                  <c:v>Proteobacteria_Betaproteobacteria_Comamonadaceae</c:v>
                </c:pt>
              </c:strCache>
            </c:strRef>
          </c:tx>
          <c:spPr>
            <a:solidFill>
              <a:srgbClr val="2EB835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Controls!$B$8:$W$8</c:f>
              <c:numCache>
                <c:formatCode>0.00000</c:formatCode>
                <c:ptCount val="22"/>
                <c:pt idx="0">
                  <c:v>0.165674822</c:v>
                </c:pt>
                <c:pt idx="1">
                  <c:v>4.3439109999999998E-3</c:v>
                </c:pt>
                <c:pt idx="2">
                  <c:v>7.4452600999999993E-2</c:v>
                </c:pt>
                <c:pt idx="3">
                  <c:v>0</c:v>
                </c:pt>
                <c:pt idx="4">
                  <c:v>0.27731673600000001</c:v>
                </c:pt>
                <c:pt idx="5">
                  <c:v>0.181416677</c:v>
                </c:pt>
                <c:pt idx="6">
                  <c:v>5.1881619999999996E-3</c:v>
                </c:pt>
                <c:pt idx="7">
                  <c:v>0</c:v>
                </c:pt>
                <c:pt idx="8">
                  <c:v>1.1235955000000001E-2</c:v>
                </c:pt>
                <c:pt idx="9">
                  <c:v>0</c:v>
                </c:pt>
                <c:pt idx="10">
                  <c:v>1.3888889999999999E-3</c:v>
                </c:pt>
                <c:pt idx="11">
                  <c:v>3.6284469999999999E-3</c:v>
                </c:pt>
                <c:pt idx="12">
                  <c:v>4.1186160000000003E-3</c:v>
                </c:pt>
                <c:pt idx="13">
                  <c:v>7.72798E-4</c:v>
                </c:pt>
                <c:pt idx="14">
                  <c:v>0</c:v>
                </c:pt>
                <c:pt idx="15">
                  <c:v>0</c:v>
                </c:pt>
                <c:pt idx="16">
                  <c:v>4.267425E-3</c:v>
                </c:pt>
                <c:pt idx="17">
                  <c:v>0</c:v>
                </c:pt>
                <c:pt idx="18">
                  <c:v>1.4814815E-2</c:v>
                </c:pt>
                <c:pt idx="19">
                  <c:v>0</c:v>
                </c:pt>
                <c:pt idx="20">
                  <c:v>2.2321429999999998E-3</c:v>
                </c:pt>
                <c:pt idx="21">
                  <c:v>0</c:v>
                </c:pt>
              </c:numCache>
            </c:numRef>
          </c:val>
        </c:ser>
        <c:ser>
          <c:idx val="6"/>
          <c:order val="6"/>
          <c:tx>
            <c:strRef>
              <c:f>Controls!$A$9</c:f>
              <c:strCache>
                <c:ptCount val="1"/>
                <c:pt idx="0">
                  <c:v>Proteobacteria_Betaproteobacteria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Controls!$B$9:$W$9</c:f>
              <c:numCache>
                <c:formatCode>0.00000</c:formatCode>
                <c:ptCount val="22"/>
                <c:pt idx="0">
                  <c:v>0.12295742599999999</c:v>
                </c:pt>
                <c:pt idx="1">
                  <c:v>2.8260776000000001E-2</c:v>
                </c:pt>
                <c:pt idx="2">
                  <c:v>9.5485915000000005E-2</c:v>
                </c:pt>
                <c:pt idx="3">
                  <c:v>4.5317896000000003E-2</c:v>
                </c:pt>
                <c:pt idx="4">
                  <c:v>0.217150761</c:v>
                </c:pt>
                <c:pt idx="5">
                  <c:v>0.177256727</c:v>
                </c:pt>
                <c:pt idx="6">
                  <c:v>7.4853854999999997E-2</c:v>
                </c:pt>
                <c:pt idx="7">
                  <c:v>9.2871971999999997E-2</c:v>
                </c:pt>
                <c:pt idx="8">
                  <c:v>9.7481446999999999E-2</c:v>
                </c:pt>
                <c:pt idx="9">
                  <c:v>5.2696903000000003E-2</c:v>
                </c:pt>
                <c:pt idx="10">
                  <c:v>1.9561023E-2</c:v>
                </c:pt>
                <c:pt idx="11">
                  <c:v>1.6690856E-2</c:v>
                </c:pt>
                <c:pt idx="12">
                  <c:v>2.1416804000000001E-2</c:v>
                </c:pt>
                <c:pt idx="13">
                  <c:v>4.4704999999999996E-3</c:v>
                </c:pt>
                <c:pt idx="14">
                  <c:v>2.0650729999999999E-2</c:v>
                </c:pt>
                <c:pt idx="15">
                  <c:v>1.1037516000000001E-2</c:v>
                </c:pt>
                <c:pt idx="16">
                  <c:v>1.8492175999999999E-2</c:v>
                </c:pt>
                <c:pt idx="17">
                  <c:v>3.8461538000000003E-2</c:v>
                </c:pt>
                <c:pt idx="18">
                  <c:v>0.13629629600000001</c:v>
                </c:pt>
                <c:pt idx="19">
                  <c:v>2.6477199999999999E-2</c:v>
                </c:pt>
                <c:pt idx="20">
                  <c:v>2.8265378000000001E-2</c:v>
                </c:pt>
                <c:pt idx="21">
                  <c:v>6.1748338999999999E-2</c:v>
                </c:pt>
              </c:numCache>
            </c:numRef>
          </c:val>
        </c:ser>
        <c:ser>
          <c:idx val="7"/>
          <c:order val="7"/>
          <c:tx>
            <c:strRef>
              <c:f>Controls!$A$10</c:f>
              <c:strCache>
                <c:ptCount val="1"/>
                <c:pt idx="0">
                  <c:v>Proteobacteria_Alphaproteobacteria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Controls!$B$10:$W$10</c:f>
              <c:numCache>
                <c:formatCode>0.00000</c:formatCode>
                <c:ptCount val="22"/>
                <c:pt idx="0">
                  <c:v>2.0473275999999999E-2</c:v>
                </c:pt>
                <c:pt idx="1">
                  <c:v>2.2713723000000002E-2</c:v>
                </c:pt>
                <c:pt idx="2">
                  <c:v>2.3847166999999999E-2</c:v>
                </c:pt>
                <c:pt idx="3">
                  <c:v>2.6507633999999999E-2</c:v>
                </c:pt>
                <c:pt idx="4">
                  <c:v>2.0055324999999999E-2</c:v>
                </c:pt>
                <c:pt idx="5">
                  <c:v>2.1137857999999999E-2</c:v>
                </c:pt>
                <c:pt idx="6">
                  <c:v>5.5398245999999998E-2</c:v>
                </c:pt>
                <c:pt idx="7">
                  <c:v>1.1094909E-2</c:v>
                </c:pt>
                <c:pt idx="8">
                  <c:v>8.3085605000000007E-2</c:v>
                </c:pt>
                <c:pt idx="9">
                  <c:v>2.4295500000000001E-2</c:v>
                </c:pt>
                <c:pt idx="10">
                  <c:v>3.2090167000000003E-2</c:v>
                </c:pt>
                <c:pt idx="11">
                  <c:v>6.5312045999999999E-2</c:v>
                </c:pt>
                <c:pt idx="12">
                  <c:v>1.0386026E-2</c:v>
                </c:pt>
                <c:pt idx="13">
                  <c:v>3.4443319E-2</c:v>
                </c:pt>
                <c:pt idx="14">
                  <c:v>4.8233920000000001E-3</c:v>
                </c:pt>
                <c:pt idx="15">
                  <c:v>1.7587723999999999E-2</c:v>
                </c:pt>
                <c:pt idx="16">
                  <c:v>1.5647226E-2</c:v>
                </c:pt>
                <c:pt idx="17">
                  <c:v>4.1930618000000003E-2</c:v>
                </c:pt>
                <c:pt idx="18">
                  <c:v>0.152592593</c:v>
                </c:pt>
                <c:pt idx="19">
                  <c:v>4.2002910999999997E-2</c:v>
                </c:pt>
                <c:pt idx="20">
                  <c:v>2.8094648E-2</c:v>
                </c:pt>
                <c:pt idx="21">
                  <c:v>1.4144687E-2</c:v>
                </c:pt>
              </c:numCache>
            </c:numRef>
          </c:val>
        </c:ser>
        <c:ser>
          <c:idx val="8"/>
          <c:order val="8"/>
          <c:tx>
            <c:strRef>
              <c:f>Controls!$A$11</c:f>
              <c:strCache>
                <c:ptCount val="1"/>
                <c:pt idx="0">
                  <c:v>Proteobacteria</c:v>
                </c:pt>
              </c:strCache>
            </c:strRef>
          </c:tx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Controls!$B$11:$W$11</c:f>
              <c:numCache>
                <c:formatCode>0.00000</c:formatCode>
                <c:ptCount val="22"/>
                <c:pt idx="0">
                  <c:v>7.1633199999999997E-4</c:v>
                </c:pt>
                <c:pt idx="1">
                  <c:v>3.5325970000000002E-3</c:v>
                </c:pt>
                <c:pt idx="2">
                  <c:v>5.056779E-3</c:v>
                </c:pt>
                <c:pt idx="3">
                  <c:v>6.2860399999999997E-3</c:v>
                </c:pt>
                <c:pt idx="4">
                  <c:v>0</c:v>
                </c:pt>
                <c:pt idx="5">
                  <c:v>0</c:v>
                </c:pt>
                <c:pt idx="6">
                  <c:v>3.6764710000000002E-3</c:v>
                </c:pt>
                <c:pt idx="7">
                  <c:v>8.6505200000000005E-4</c:v>
                </c:pt>
                <c:pt idx="8">
                  <c:v>1.0433387000000001E-2</c:v>
                </c:pt>
                <c:pt idx="9">
                  <c:v>1.496105E-3</c:v>
                </c:pt>
                <c:pt idx="10">
                  <c:v>2.8360669999999998E-3</c:v>
                </c:pt>
                <c:pt idx="11">
                  <c:v>6.531205E-3</c:v>
                </c:pt>
                <c:pt idx="12">
                  <c:v>0</c:v>
                </c:pt>
                <c:pt idx="13">
                  <c:v>5.4095829999999999E-3</c:v>
                </c:pt>
                <c:pt idx="14">
                  <c:v>1.4034189999999999E-3</c:v>
                </c:pt>
                <c:pt idx="15">
                  <c:v>1.7241380000000001E-3</c:v>
                </c:pt>
                <c:pt idx="16">
                  <c:v>0</c:v>
                </c:pt>
                <c:pt idx="17">
                  <c:v>0</c:v>
                </c:pt>
                <c:pt idx="18">
                  <c:v>1.4814815E-2</c:v>
                </c:pt>
                <c:pt idx="19">
                  <c:v>7.3421399999999996E-4</c:v>
                </c:pt>
                <c:pt idx="20">
                  <c:v>7.4404799999999998E-4</c:v>
                </c:pt>
                <c:pt idx="21">
                  <c:v>7.4294200000000002E-4</c:v>
                </c:pt>
              </c:numCache>
            </c:numRef>
          </c:val>
        </c:ser>
        <c:ser>
          <c:idx val="9"/>
          <c:order val="9"/>
          <c:tx>
            <c:strRef>
              <c:f>Controls!$A$12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Controls!$B$12:$W$12</c:f>
              <c:numCache>
                <c:formatCode>0.00000</c:formatCode>
                <c:ptCount val="22"/>
                <c:pt idx="0">
                  <c:v>1.3272137E-2</c:v>
                </c:pt>
                <c:pt idx="1">
                  <c:v>1.9181126E-2</c:v>
                </c:pt>
                <c:pt idx="2">
                  <c:v>4.5520421999999998E-2</c:v>
                </c:pt>
                <c:pt idx="3">
                  <c:v>1.1897181E-2</c:v>
                </c:pt>
                <c:pt idx="4">
                  <c:v>4.8409409999999996E-3</c:v>
                </c:pt>
                <c:pt idx="5">
                  <c:v>6.4452049999999999E-3</c:v>
                </c:pt>
                <c:pt idx="6">
                  <c:v>3.2805079000000001E-2</c:v>
                </c:pt>
                <c:pt idx="7">
                  <c:v>2.5380623000000001E-2</c:v>
                </c:pt>
                <c:pt idx="8">
                  <c:v>0.10462898299999999</c:v>
                </c:pt>
                <c:pt idx="9">
                  <c:v>2.6159482000000001E-2</c:v>
                </c:pt>
                <c:pt idx="10">
                  <c:v>1.3223588999999999E-2</c:v>
                </c:pt>
                <c:pt idx="11">
                  <c:v>3.2656022999999999E-2</c:v>
                </c:pt>
                <c:pt idx="12">
                  <c:v>2.4448977E-2</c:v>
                </c:pt>
                <c:pt idx="13">
                  <c:v>2.0532964000000001E-2</c:v>
                </c:pt>
                <c:pt idx="14">
                  <c:v>2.3032409E-2</c:v>
                </c:pt>
                <c:pt idx="15">
                  <c:v>1.5436343E-2</c:v>
                </c:pt>
                <c:pt idx="16">
                  <c:v>9.9573260000000007E-3</c:v>
                </c:pt>
                <c:pt idx="17">
                  <c:v>3.7707389999999999E-3</c:v>
                </c:pt>
                <c:pt idx="18">
                  <c:v>8.5925926E-2</c:v>
                </c:pt>
                <c:pt idx="19">
                  <c:v>1.1757175999999999E-2</c:v>
                </c:pt>
                <c:pt idx="20">
                  <c:v>1.8951083000000001E-2</c:v>
                </c:pt>
                <c:pt idx="21">
                  <c:v>1.7852753999999998E-2</c:v>
                </c:pt>
              </c:numCache>
            </c:numRef>
          </c:val>
        </c:ser>
        <c:ser>
          <c:idx val="10"/>
          <c:order val="10"/>
          <c:tx>
            <c:strRef>
              <c:f>Controls!$A$13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Controls!$B$13:$W$13</c:f>
              <c:numCache>
                <c:formatCode>0.00000</c:formatCode>
                <c:ptCount val="22"/>
                <c:pt idx="0">
                  <c:v>0.18132068800000001</c:v>
                </c:pt>
                <c:pt idx="1">
                  <c:v>5.4193633999999997E-2</c:v>
                </c:pt>
                <c:pt idx="2">
                  <c:v>0.24629211400000001</c:v>
                </c:pt>
                <c:pt idx="3">
                  <c:v>4.7486170000000001E-2</c:v>
                </c:pt>
                <c:pt idx="4">
                  <c:v>0.22752420500000001</c:v>
                </c:pt>
                <c:pt idx="5">
                  <c:v>0.14825481400000001</c:v>
                </c:pt>
                <c:pt idx="6">
                  <c:v>7.0067591999999998E-2</c:v>
                </c:pt>
                <c:pt idx="7">
                  <c:v>2.3801284999999998E-2</c:v>
                </c:pt>
                <c:pt idx="8">
                  <c:v>6.8193106000000003E-2</c:v>
                </c:pt>
                <c:pt idx="9">
                  <c:v>7.2494023000000005E-2</c:v>
                </c:pt>
                <c:pt idx="10">
                  <c:v>0.15252552699999999</c:v>
                </c:pt>
                <c:pt idx="11">
                  <c:v>0.112481858</c:v>
                </c:pt>
                <c:pt idx="12">
                  <c:v>2.3438249999999999E-3</c:v>
                </c:pt>
                <c:pt idx="13">
                  <c:v>1.2115333000000001E-2</c:v>
                </c:pt>
                <c:pt idx="14">
                  <c:v>1.406962E-2</c:v>
                </c:pt>
                <c:pt idx="15">
                  <c:v>2.9060066999999998E-2</c:v>
                </c:pt>
                <c:pt idx="16">
                  <c:v>0.12944523499999999</c:v>
                </c:pt>
                <c:pt idx="17">
                  <c:v>5.3299396999999998E-2</c:v>
                </c:pt>
                <c:pt idx="18">
                  <c:v>0.13037037000000001</c:v>
                </c:pt>
                <c:pt idx="19">
                  <c:v>6.4724571999999994E-2</c:v>
                </c:pt>
                <c:pt idx="20">
                  <c:v>7.7884712999999994E-2</c:v>
                </c:pt>
                <c:pt idx="21">
                  <c:v>8.7008368000000003E-2</c:v>
                </c:pt>
              </c:numCache>
            </c:numRef>
          </c:val>
        </c:ser>
        <c:ser>
          <c:idx val="11"/>
          <c:order val="11"/>
          <c:tx>
            <c:strRef>
              <c:f>Controls!$A$14</c:f>
              <c:strCache>
                <c:ptCount val="1"/>
                <c:pt idx="0">
                  <c:v>Actinobacteria_Actinobacteria_Propionibacteriaceae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Controls!$B$14:$W$14</c:f>
              <c:numCache>
                <c:formatCode>0.00000</c:formatCode>
                <c:ptCount val="22"/>
                <c:pt idx="0">
                  <c:v>4.2570456E-2</c:v>
                </c:pt>
                <c:pt idx="1">
                  <c:v>1.3162343E-2</c:v>
                </c:pt>
                <c:pt idx="2">
                  <c:v>0.101421043</c:v>
                </c:pt>
                <c:pt idx="3">
                  <c:v>2.1660273000000001E-2</c:v>
                </c:pt>
                <c:pt idx="4">
                  <c:v>4.7717842000000003E-2</c:v>
                </c:pt>
                <c:pt idx="5">
                  <c:v>3.2201874999999998E-2</c:v>
                </c:pt>
                <c:pt idx="6">
                  <c:v>2.2716477999999998E-2</c:v>
                </c:pt>
                <c:pt idx="7">
                  <c:v>5.7110727E-2</c:v>
                </c:pt>
                <c:pt idx="8">
                  <c:v>7.5290260000000003E-3</c:v>
                </c:pt>
                <c:pt idx="9">
                  <c:v>1.5274141E-2</c:v>
                </c:pt>
                <c:pt idx="10">
                  <c:v>5.9276008999999998E-2</c:v>
                </c:pt>
                <c:pt idx="11">
                  <c:v>1.451379E-3</c:v>
                </c:pt>
                <c:pt idx="12">
                  <c:v>0.39025322000000001</c:v>
                </c:pt>
                <c:pt idx="13">
                  <c:v>0.51387944399999996</c:v>
                </c:pt>
                <c:pt idx="14">
                  <c:v>6.29767E-3</c:v>
                </c:pt>
                <c:pt idx="15">
                  <c:v>3.0051067000000001E-2</c:v>
                </c:pt>
                <c:pt idx="16">
                  <c:v>9.9573260000000007E-3</c:v>
                </c:pt>
                <c:pt idx="17">
                  <c:v>4.3910256000000002E-2</c:v>
                </c:pt>
                <c:pt idx="18">
                  <c:v>4.4444439999999997E-3</c:v>
                </c:pt>
                <c:pt idx="19">
                  <c:v>8.7540446999999993E-2</c:v>
                </c:pt>
                <c:pt idx="20">
                  <c:v>6.3478012E-2</c:v>
                </c:pt>
                <c:pt idx="21">
                  <c:v>6.2495710000000003E-2</c:v>
                </c:pt>
              </c:numCache>
            </c:numRef>
          </c:val>
        </c:ser>
        <c:ser>
          <c:idx val="12"/>
          <c:order val="12"/>
          <c:tx>
            <c:strRef>
              <c:f>Controls!$A$15</c:f>
              <c:strCache>
                <c:ptCount val="1"/>
                <c:pt idx="0">
                  <c:v>Actinobacteria_Actinobacteria_Corynebacteriaceae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Controls!$B$15:$W$15</c:f>
              <c:numCache>
                <c:formatCode>0.00000</c:formatCode>
                <c:ptCount val="22"/>
                <c:pt idx="0">
                  <c:v>1.1801657E-2</c:v>
                </c:pt>
                <c:pt idx="1">
                  <c:v>8.4444280999999996E-2</c:v>
                </c:pt>
                <c:pt idx="2">
                  <c:v>2.4593764000000001E-2</c:v>
                </c:pt>
                <c:pt idx="3">
                  <c:v>6.1537951E-2</c:v>
                </c:pt>
                <c:pt idx="4">
                  <c:v>1.2448133E-2</c:v>
                </c:pt>
                <c:pt idx="5">
                  <c:v>2.1931810999999999E-2</c:v>
                </c:pt>
                <c:pt idx="6">
                  <c:v>6.0791924999999997E-2</c:v>
                </c:pt>
                <c:pt idx="7">
                  <c:v>7.3442907000000002E-2</c:v>
                </c:pt>
                <c:pt idx="8">
                  <c:v>2.3665565E-2</c:v>
                </c:pt>
                <c:pt idx="9">
                  <c:v>0.106760205</c:v>
                </c:pt>
                <c:pt idx="10">
                  <c:v>7.9200835999999997E-2</c:v>
                </c:pt>
                <c:pt idx="11">
                  <c:v>9.5791001000000001E-2</c:v>
                </c:pt>
                <c:pt idx="12">
                  <c:v>0.34283750899999998</c:v>
                </c:pt>
                <c:pt idx="13">
                  <c:v>0.19761658600000001</c:v>
                </c:pt>
                <c:pt idx="14">
                  <c:v>9.9656529999999997E-3</c:v>
                </c:pt>
                <c:pt idx="15">
                  <c:v>6.1947619000000002E-2</c:v>
                </c:pt>
                <c:pt idx="16">
                  <c:v>2.8449500000000002E-3</c:v>
                </c:pt>
                <c:pt idx="17">
                  <c:v>7.3717949000000005E-2</c:v>
                </c:pt>
                <c:pt idx="18">
                  <c:v>4.4444439999999997E-3</c:v>
                </c:pt>
                <c:pt idx="19">
                  <c:v>8.1695970000000007E-2</c:v>
                </c:pt>
                <c:pt idx="20">
                  <c:v>6.0151929E-2</c:v>
                </c:pt>
                <c:pt idx="21">
                  <c:v>4.3172572999999999E-2</c:v>
                </c:pt>
              </c:numCache>
            </c:numRef>
          </c:val>
        </c:ser>
        <c:ser>
          <c:idx val="13"/>
          <c:order val="13"/>
          <c:tx>
            <c:strRef>
              <c:f>Controls!$A$16</c:f>
              <c:strCache>
                <c:ptCount val="1"/>
                <c:pt idx="0">
                  <c:v>Actinobacteria</c:v>
                </c:pt>
              </c:strCache>
            </c:strRef>
          </c:tx>
          <c:spPr>
            <a:solidFill>
              <a:srgbClr val="0D13FF"/>
            </a:solidFill>
          </c:spPr>
          <c:cat>
            <c:strRef>
              <c:f>Controls!$B$2:$W$2</c:f>
              <c:strCache>
                <c:ptCount val="22"/>
                <c:pt idx="0">
                  <c:v>HC01_1</c:v>
                </c:pt>
                <c:pt idx="1">
                  <c:v>HC01_2</c:v>
                </c:pt>
                <c:pt idx="2">
                  <c:v>HC01_3</c:v>
                </c:pt>
                <c:pt idx="3">
                  <c:v>HC01_4</c:v>
                </c:pt>
                <c:pt idx="4">
                  <c:v>HC02_1</c:v>
                </c:pt>
                <c:pt idx="5">
                  <c:v>HC02_2</c:v>
                </c:pt>
                <c:pt idx="6">
                  <c:v>HC03_1</c:v>
                </c:pt>
                <c:pt idx="7">
                  <c:v>HC03_2</c:v>
                </c:pt>
                <c:pt idx="8">
                  <c:v>HC03_3</c:v>
                </c:pt>
                <c:pt idx="9">
                  <c:v>HC04_1</c:v>
                </c:pt>
                <c:pt idx="10">
                  <c:v>HC04_2</c:v>
                </c:pt>
                <c:pt idx="11">
                  <c:v>HC04_3</c:v>
                </c:pt>
                <c:pt idx="12">
                  <c:v>HC05_1</c:v>
                </c:pt>
                <c:pt idx="13">
                  <c:v>HC05_4</c:v>
                </c:pt>
                <c:pt idx="14">
                  <c:v>HC06_1</c:v>
                </c:pt>
                <c:pt idx="15">
                  <c:v>HC06_2</c:v>
                </c:pt>
                <c:pt idx="16">
                  <c:v>HC07_1</c:v>
                </c:pt>
                <c:pt idx="17">
                  <c:v>HC07_2</c:v>
                </c:pt>
                <c:pt idx="18">
                  <c:v>HC08_1</c:v>
                </c:pt>
                <c:pt idx="19">
                  <c:v>HC09_1</c:v>
                </c:pt>
                <c:pt idx="20">
                  <c:v>HC10_1</c:v>
                </c:pt>
                <c:pt idx="21">
                  <c:v>HC11_1</c:v>
                </c:pt>
              </c:strCache>
            </c:strRef>
          </c:cat>
          <c:val>
            <c:numRef>
              <c:f>Controls!$B$16:$W$16</c:f>
              <c:numCache>
                <c:formatCode>0.00000</c:formatCode>
                <c:ptCount val="22"/>
                <c:pt idx="0">
                  <c:v>3.4423929999999998E-2</c:v>
                </c:pt>
                <c:pt idx="1">
                  <c:v>7.5389215999999995E-2</c:v>
                </c:pt>
                <c:pt idx="2">
                  <c:v>5.4921890000000001E-2</c:v>
                </c:pt>
                <c:pt idx="3">
                  <c:v>0.23308746499999999</c:v>
                </c:pt>
                <c:pt idx="4">
                  <c:v>2.2821576999999999E-2</c:v>
                </c:pt>
                <c:pt idx="5">
                  <c:v>4.4633422999999998E-2</c:v>
                </c:pt>
                <c:pt idx="6">
                  <c:v>0.15557179400000001</c:v>
                </c:pt>
                <c:pt idx="7">
                  <c:v>0.124616906</c:v>
                </c:pt>
                <c:pt idx="8">
                  <c:v>0.152366796</c:v>
                </c:pt>
                <c:pt idx="9">
                  <c:v>0.114161342</c:v>
                </c:pt>
                <c:pt idx="10">
                  <c:v>0.15392949</c:v>
                </c:pt>
                <c:pt idx="11">
                  <c:v>0.22641509400000001</c:v>
                </c:pt>
                <c:pt idx="12">
                  <c:v>4.496634E-2</c:v>
                </c:pt>
                <c:pt idx="13">
                  <c:v>8.1731066000000005E-2</c:v>
                </c:pt>
                <c:pt idx="14">
                  <c:v>2.8316389000000001E-2</c:v>
                </c:pt>
                <c:pt idx="15">
                  <c:v>4.6003135000000001E-2</c:v>
                </c:pt>
                <c:pt idx="16">
                  <c:v>3.8406827999999997E-2</c:v>
                </c:pt>
                <c:pt idx="17">
                  <c:v>7.0399697999999997E-2</c:v>
                </c:pt>
                <c:pt idx="18">
                  <c:v>0.117037037</c:v>
                </c:pt>
                <c:pt idx="19">
                  <c:v>5.5943237999999999E-2</c:v>
                </c:pt>
                <c:pt idx="20">
                  <c:v>3.4854309999999999E-2</c:v>
                </c:pt>
                <c:pt idx="21">
                  <c:v>8.7802242000000003E-2</c:v>
                </c:pt>
              </c:numCache>
            </c:numRef>
          </c:val>
        </c:ser>
        <c:overlap val="100"/>
        <c:axId val="39679872"/>
        <c:axId val="39681408"/>
      </c:barChart>
      <c:catAx>
        <c:axId val="39679872"/>
        <c:scaling>
          <c:orientation val="minMax"/>
        </c:scaling>
        <c:axPos val="b"/>
        <c:tickLblPos val="nextTo"/>
        <c:crossAx val="39681408"/>
        <c:crosses val="autoZero"/>
        <c:auto val="1"/>
        <c:lblAlgn val="ctr"/>
        <c:lblOffset val="100"/>
      </c:catAx>
      <c:valAx>
        <c:axId val="39681408"/>
        <c:scaling>
          <c:orientation val="minMax"/>
        </c:scaling>
        <c:axPos val="l"/>
        <c:majorGridlines/>
        <c:numFmt formatCode="0.00000" sourceLinked="1"/>
        <c:tickLblPos val="nextTo"/>
        <c:crossAx val="39679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56105628824412"/>
          <c:y val="7.3835969225517772E-2"/>
          <c:w val="0.33772577252744923"/>
          <c:h val="0.85232806154896468"/>
        </c:manualLayout>
      </c:layout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96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8"/>
  <sheetViews>
    <sheetView zoomScale="70" zoomScaleNormal="7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W85" sqref="B85:W85"/>
    </sheetView>
  </sheetViews>
  <sheetFormatPr defaultRowHeight="15"/>
  <cols>
    <col min="1" max="1" width="46.140625" bestFit="1" customWidth="1"/>
  </cols>
  <sheetData>
    <row r="1" spans="1:25">
      <c r="A1" t="s">
        <v>0</v>
      </c>
    </row>
    <row r="2" spans="1:25">
      <c r="A2" s="8"/>
      <c r="B2" s="2" t="s">
        <v>30</v>
      </c>
      <c r="C2" s="2" t="s">
        <v>31</v>
      </c>
      <c r="D2" s="2" t="s">
        <v>34</v>
      </c>
      <c r="E2" s="2" t="s">
        <v>35</v>
      </c>
      <c r="F2" s="2" t="s">
        <v>32</v>
      </c>
      <c r="G2" s="2" t="s">
        <v>33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</row>
    <row r="3" spans="1:25">
      <c r="A3" s="9" t="s">
        <v>4</v>
      </c>
      <c r="B3" s="3">
        <v>0.12771136699999999</v>
      </c>
      <c r="C3" s="3">
        <v>0.33356228399999999</v>
      </c>
      <c r="D3" s="3">
        <v>1.6635297E-2</v>
      </c>
      <c r="E3" s="3">
        <v>3.2882554000000001E-2</v>
      </c>
      <c r="F3" s="3">
        <v>3.0428769000000001E-2</v>
      </c>
      <c r="G3" s="3">
        <v>0.13714853299999999</v>
      </c>
      <c r="H3" s="3">
        <v>0.110837596</v>
      </c>
      <c r="I3" s="3">
        <v>0.110410282</v>
      </c>
      <c r="J3" s="3">
        <v>0.119842989</v>
      </c>
      <c r="K3" s="3">
        <v>4.1065746E-2</v>
      </c>
      <c r="L3" s="3">
        <v>7.1285576000000003E-2</v>
      </c>
      <c r="M3" s="3">
        <v>3.3381713E-2</v>
      </c>
      <c r="N3" s="3">
        <v>5.7178781999999997E-2</v>
      </c>
      <c r="O3" s="3">
        <v>4.9640248999999997E-2</v>
      </c>
      <c r="P3" s="3">
        <v>0.76994262300000005</v>
      </c>
      <c r="Q3" s="3">
        <v>0.53855799400000004</v>
      </c>
      <c r="R3" s="3">
        <v>0.56756756799999997</v>
      </c>
      <c r="S3" s="3">
        <v>0.25782428400000001</v>
      </c>
      <c r="T3" s="3">
        <v>2.6666667000000002E-2</v>
      </c>
      <c r="U3" s="3">
        <v>0.136008343</v>
      </c>
      <c r="V3" s="3">
        <v>5.6844816999999999E-2</v>
      </c>
      <c r="W3" s="3">
        <v>7.3706273000000003E-2</v>
      </c>
      <c r="X3" s="1">
        <f>AVERAGE(B3:W3)</f>
        <v>0.16814228663636363</v>
      </c>
      <c r="Y3">
        <f>X3*100</f>
        <v>16.814228663636364</v>
      </c>
    </row>
    <row r="4" spans="1:25">
      <c r="A4" s="6" t="s">
        <v>5</v>
      </c>
      <c r="B4" s="7">
        <v>3.1522946000000003E-2</v>
      </c>
      <c r="C4" s="7">
        <v>0.18521164900000001</v>
      </c>
      <c r="D4" s="7">
        <v>0.11585419399999999</v>
      </c>
      <c r="E4" s="7">
        <v>0.16987154400000001</v>
      </c>
      <c r="F4" s="7">
        <v>7.5380359999999993E-2</v>
      </c>
      <c r="G4" s="7">
        <v>0.12563470900000001</v>
      </c>
      <c r="H4" s="7">
        <v>0.19400347100000001</v>
      </c>
      <c r="I4" s="7">
        <v>0.21233069700000001</v>
      </c>
      <c r="J4" s="7">
        <v>0.13034115700000001</v>
      </c>
      <c r="K4" s="7">
        <v>0.20604547400000001</v>
      </c>
      <c r="L4" s="7">
        <v>0.12137301</v>
      </c>
      <c r="M4" s="7">
        <v>0.148040639</v>
      </c>
      <c r="N4" s="7">
        <v>4.0931473000000003E-2</v>
      </c>
      <c r="O4" s="7">
        <v>1.9559772E-2</v>
      </c>
      <c r="P4" s="7">
        <v>6.6445885999999996E-2</v>
      </c>
      <c r="Q4" s="7">
        <v>6.0794822999999998E-2</v>
      </c>
      <c r="R4" s="7">
        <v>4.5519203000000001E-2</v>
      </c>
      <c r="S4" s="7">
        <v>0.18636877800000001</v>
      </c>
      <c r="T4" s="7">
        <v>0.15111111099999999</v>
      </c>
      <c r="U4" s="7">
        <v>0.23770353299999999</v>
      </c>
      <c r="V4" s="7">
        <v>0.38409719399999998</v>
      </c>
      <c r="W4" s="7">
        <v>0.28201792399999998</v>
      </c>
      <c r="X4" s="1">
        <f t="shared" ref="X4:X16" si="0">AVERAGE(B4:W4)</f>
        <v>0.14500725213636362</v>
      </c>
      <c r="Y4">
        <f t="shared" ref="Y4:Y16" si="1">X4*100</f>
        <v>14.500725213636361</v>
      </c>
    </row>
    <row r="5" spans="1:25">
      <c r="A5" s="6" t="s">
        <v>6</v>
      </c>
      <c r="B5" s="7">
        <v>0.17783950700000001</v>
      </c>
      <c r="C5" s="7">
        <v>8.6145273999999994E-2</v>
      </c>
      <c r="D5" s="7">
        <v>8.8173662E-2</v>
      </c>
      <c r="E5" s="7">
        <v>3.2228165000000003E-2</v>
      </c>
      <c r="F5" s="7">
        <v>1.5905947E-2</v>
      </c>
      <c r="G5" s="7">
        <v>2.6164211999999999E-2</v>
      </c>
      <c r="H5" s="7">
        <v>5.2050603000000001E-2</v>
      </c>
      <c r="I5" s="7">
        <v>0.122585269</v>
      </c>
      <c r="J5" s="7">
        <v>3.9079914E-2</v>
      </c>
      <c r="K5" s="7">
        <v>0.13855076799999999</v>
      </c>
      <c r="L5" s="7">
        <v>0.16251608000000001</v>
      </c>
      <c r="M5" s="7">
        <v>5.4426704999999999E-2</v>
      </c>
      <c r="N5" s="7">
        <v>9.0529249999999999E-3</v>
      </c>
      <c r="O5" s="7">
        <v>2.6549059E-2</v>
      </c>
      <c r="P5" s="7">
        <v>1.6227893E-2</v>
      </c>
      <c r="Q5" s="7">
        <v>6.6748406999999996E-2</v>
      </c>
      <c r="R5" s="7">
        <v>2.1337127000000001E-2</v>
      </c>
      <c r="S5" s="7">
        <v>6.7364252999999999E-2</v>
      </c>
      <c r="T5" s="7">
        <v>3.7037037000000002E-2</v>
      </c>
      <c r="U5" s="7">
        <v>3.9010824999999999E-2</v>
      </c>
      <c r="V5" s="7">
        <v>5.9892672000000001E-2</v>
      </c>
      <c r="W5" s="7">
        <v>0.120524909</v>
      </c>
      <c r="X5" s="1">
        <f t="shared" si="0"/>
        <v>6.6336873318181819E-2</v>
      </c>
      <c r="Y5">
        <f t="shared" si="1"/>
        <v>6.6336873318181819</v>
      </c>
    </row>
    <row r="6" spans="1:25">
      <c r="A6" s="6" t="s">
        <v>7</v>
      </c>
      <c r="B6" s="7">
        <v>2.2170649000000001E-2</v>
      </c>
      <c r="C6" s="7">
        <v>6.6125175999999994E-2</v>
      </c>
      <c r="D6" s="7">
        <v>5.5668486000000003E-2</v>
      </c>
      <c r="E6" s="7">
        <v>3.4184495000000002E-2</v>
      </c>
      <c r="F6" s="7">
        <v>2.835408E-2</v>
      </c>
      <c r="G6" s="7">
        <v>4.4201730000000002E-2</v>
      </c>
      <c r="H6" s="7">
        <v>8.6207526000000007E-2</v>
      </c>
      <c r="I6" s="7">
        <v>7.1030648000000002E-2</v>
      </c>
      <c r="J6" s="7">
        <v>6.8644176000000001E-2</v>
      </c>
      <c r="K6" s="7">
        <v>5.1146008E-2</v>
      </c>
      <c r="L6" s="7">
        <v>2.7403923E-2</v>
      </c>
      <c r="M6" s="7">
        <v>4.9346880000000003E-2</v>
      </c>
      <c r="N6" s="7">
        <v>1.7926879E-2</v>
      </c>
      <c r="O6" s="7">
        <v>1.0569738E-2</v>
      </c>
      <c r="P6" s="7">
        <v>2.2560994000000001E-2</v>
      </c>
      <c r="Q6" s="7">
        <v>2.5869652999999999E-2</v>
      </c>
      <c r="R6" s="7">
        <v>1.1379801E-2</v>
      </c>
      <c r="S6" s="7">
        <v>4.2496229000000003E-2</v>
      </c>
      <c r="T6" s="7">
        <v>5.4814815000000003E-2</v>
      </c>
      <c r="U6" s="7">
        <v>6.1813703999999997E-2</v>
      </c>
      <c r="V6" s="7">
        <v>7.8772090000000003E-2</v>
      </c>
      <c r="W6" s="7">
        <v>7.8121851000000006E-2</v>
      </c>
      <c r="X6" s="1">
        <f t="shared" si="0"/>
        <v>4.5854978681818183E-2</v>
      </c>
      <c r="Y6">
        <f t="shared" si="1"/>
        <v>4.5854978681818181</v>
      </c>
    </row>
    <row r="7" spans="1:25">
      <c r="A7" s="6" t="s">
        <v>8</v>
      </c>
      <c r="B7" s="7">
        <v>4.7544806000000002E-2</v>
      </c>
      <c r="C7" s="7">
        <v>2.3734011999999999E-2</v>
      </c>
      <c r="D7" s="7">
        <v>5.2076667E-2</v>
      </c>
      <c r="E7" s="7">
        <v>0.27705263200000002</v>
      </c>
      <c r="F7" s="7">
        <v>2.0055324999999999E-2</v>
      </c>
      <c r="G7" s="7">
        <v>3.3572425000000003E-2</v>
      </c>
      <c r="H7" s="7">
        <v>7.5831202E-2</v>
      </c>
      <c r="I7" s="7">
        <v>7.4458725000000003E-2</v>
      </c>
      <c r="J7" s="7">
        <v>8.3471893000000005E-2</v>
      </c>
      <c r="K7" s="7">
        <v>0.14985430299999999</v>
      </c>
      <c r="L7" s="7">
        <v>0.103389813</v>
      </c>
      <c r="M7" s="7">
        <v>0.15384615400000001</v>
      </c>
      <c r="N7" s="7">
        <v>3.4138623999999999E-2</v>
      </c>
      <c r="O7" s="7">
        <v>2.2709587999999999E-2</v>
      </c>
      <c r="P7" s="7">
        <v>1.6263323E-2</v>
      </c>
      <c r="Q7" s="7">
        <v>9.5181514999999994E-2</v>
      </c>
      <c r="R7" s="7">
        <v>0.125177809</v>
      </c>
      <c r="S7" s="7">
        <v>0.120456259</v>
      </c>
      <c r="T7" s="7">
        <v>6.9629629999999998E-2</v>
      </c>
      <c r="U7" s="7">
        <v>0.15458786499999999</v>
      </c>
      <c r="V7" s="7">
        <v>0.105736965</v>
      </c>
      <c r="W7" s="7">
        <v>7.0661428999999998E-2</v>
      </c>
      <c r="X7" s="1">
        <f t="shared" si="0"/>
        <v>8.6792316545454537E-2</v>
      </c>
      <c r="Y7">
        <f t="shared" si="1"/>
        <v>8.679231654545454</v>
      </c>
    </row>
    <row r="8" spans="1:25">
      <c r="A8" s="6" t="s">
        <v>9</v>
      </c>
      <c r="B8" s="7">
        <v>0.165674822</v>
      </c>
      <c r="C8" s="7">
        <v>4.3439109999999998E-3</v>
      </c>
      <c r="D8" s="7">
        <v>7.4452600999999993E-2</v>
      </c>
      <c r="E8" s="7">
        <v>0</v>
      </c>
      <c r="F8" s="7">
        <v>0.27731673600000001</v>
      </c>
      <c r="G8" s="7">
        <v>0.181416677</v>
      </c>
      <c r="H8" s="7">
        <v>5.1881619999999996E-3</v>
      </c>
      <c r="I8" s="7">
        <v>0</v>
      </c>
      <c r="J8" s="7">
        <v>1.1235955000000001E-2</v>
      </c>
      <c r="K8" s="7">
        <v>0</v>
      </c>
      <c r="L8" s="7">
        <v>1.3888889999999999E-3</v>
      </c>
      <c r="M8" s="7">
        <v>3.6284469999999999E-3</v>
      </c>
      <c r="N8" s="7">
        <v>4.1186160000000003E-3</v>
      </c>
      <c r="O8" s="7">
        <v>7.72798E-4</v>
      </c>
      <c r="P8" s="7">
        <v>0</v>
      </c>
      <c r="Q8" s="7">
        <v>0</v>
      </c>
      <c r="R8" s="7">
        <v>4.267425E-3</v>
      </c>
      <c r="S8" s="7">
        <v>0</v>
      </c>
      <c r="T8" s="7">
        <v>1.4814815E-2</v>
      </c>
      <c r="U8" s="7">
        <v>0</v>
      </c>
      <c r="V8" s="7">
        <v>2.2321429999999998E-3</v>
      </c>
      <c r="W8" s="7">
        <v>0</v>
      </c>
      <c r="X8" s="1">
        <f t="shared" si="0"/>
        <v>3.4129636227272719E-2</v>
      </c>
      <c r="Y8">
        <f t="shared" si="1"/>
        <v>3.4129636227272719</v>
      </c>
    </row>
    <row r="9" spans="1:25">
      <c r="A9" s="6" t="s">
        <v>10</v>
      </c>
      <c r="B9" s="7">
        <v>0.12295742599999999</v>
      </c>
      <c r="C9" s="7">
        <v>2.8260776000000001E-2</v>
      </c>
      <c r="D9" s="7">
        <v>9.5485915000000005E-2</v>
      </c>
      <c r="E9" s="7">
        <v>4.5317896000000003E-2</v>
      </c>
      <c r="F9" s="7">
        <v>0.217150761</v>
      </c>
      <c r="G9" s="7">
        <v>0.177256727</v>
      </c>
      <c r="H9" s="7">
        <v>7.4853854999999997E-2</v>
      </c>
      <c r="I9" s="7">
        <v>9.2871971999999997E-2</v>
      </c>
      <c r="J9" s="7">
        <v>9.7481446999999999E-2</v>
      </c>
      <c r="K9" s="7">
        <v>5.2696903000000003E-2</v>
      </c>
      <c r="L9" s="7">
        <v>1.9561023E-2</v>
      </c>
      <c r="M9" s="7">
        <v>1.6690856E-2</v>
      </c>
      <c r="N9" s="7">
        <v>2.1416804000000001E-2</v>
      </c>
      <c r="O9" s="7">
        <v>4.4704999999999996E-3</v>
      </c>
      <c r="P9" s="7">
        <v>2.0650729999999999E-2</v>
      </c>
      <c r="Q9" s="7">
        <v>1.1037516000000001E-2</v>
      </c>
      <c r="R9" s="7">
        <v>1.8492175999999999E-2</v>
      </c>
      <c r="S9" s="7">
        <v>3.8461538000000003E-2</v>
      </c>
      <c r="T9" s="7">
        <v>0.13629629600000001</v>
      </c>
      <c r="U9" s="7">
        <v>2.6477199999999999E-2</v>
      </c>
      <c r="V9" s="7">
        <v>2.8265378000000001E-2</v>
      </c>
      <c r="W9" s="7">
        <v>6.1748338999999999E-2</v>
      </c>
      <c r="X9" s="1">
        <f t="shared" si="0"/>
        <v>6.3995547000000014E-2</v>
      </c>
      <c r="Y9">
        <f t="shared" si="1"/>
        <v>6.3995547000000013</v>
      </c>
    </row>
    <row r="10" spans="1:25">
      <c r="A10" s="6" t="s">
        <v>11</v>
      </c>
      <c r="B10" s="7">
        <v>2.0473275999999999E-2</v>
      </c>
      <c r="C10" s="7">
        <v>2.2713723000000002E-2</v>
      </c>
      <c r="D10" s="7">
        <v>2.3847166999999999E-2</v>
      </c>
      <c r="E10" s="7">
        <v>2.6507633999999999E-2</v>
      </c>
      <c r="F10" s="7">
        <v>2.0055324999999999E-2</v>
      </c>
      <c r="G10" s="7">
        <v>2.1137857999999999E-2</v>
      </c>
      <c r="H10" s="7">
        <v>5.5398245999999998E-2</v>
      </c>
      <c r="I10" s="7">
        <v>1.1094909E-2</v>
      </c>
      <c r="J10" s="7">
        <v>8.3085605000000007E-2</v>
      </c>
      <c r="K10" s="7">
        <v>2.4295500000000001E-2</v>
      </c>
      <c r="L10" s="7">
        <v>3.2090167000000003E-2</v>
      </c>
      <c r="M10" s="7">
        <v>6.5312045999999999E-2</v>
      </c>
      <c r="N10" s="7">
        <v>1.0386026E-2</v>
      </c>
      <c r="O10" s="7">
        <v>3.4443319E-2</v>
      </c>
      <c r="P10" s="7">
        <v>4.8233920000000001E-3</v>
      </c>
      <c r="Q10" s="7">
        <v>1.7587723999999999E-2</v>
      </c>
      <c r="R10" s="7">
        <v>1.5647226E-2</v>
      </c>
      <c r="S10" s="7">
        <v>4.1930618000000003E-2</v>
      </c>
      <c r="T10" s="7">
        <v>0.152592593</v>
      </c>
      <c r="U10" s="7">
        <v>4.2002910999999997E-2</v>
      </c>
      <c r="V10" s="7">
        <v>2.8094648E-2</v>
      </c>
      <c r="W10" s="7">
        <v>1.4144687E-2</v>
      </c>
      <c r="X10" s="1">
        <f t="shared" si="0"/>
        <v>3.489384545454545E-2</v>
      </c>
      <c r="Y10">
        <f t="shared" si="1"/>
        <v>3.4893845454545449</v>
      </c>
    </row>
    <row r="11" spans="1:25">
      <c r="A11" s="6" t="s">
        <v>12</v>
      </c>
      <c r="B11" s="7">
        <v>7.1633199999999997E-4</v>
      </c>
      <c r="C11" s="7">
        <v>3.5325970000000002E-3</v>
      </c>
      <c r="D11" s="7">
        <v>5.056779E-3</v>
      </c>
      <c r="E11" s="7">
        <v>6.2860399999999997E-3</v>
      </c>
      <c r="F11" s="7">
        <v>0</v>
      </c>
      <c r="G11" s="7">
        <v>0</v>
      </c>
      <c r="H11" s="7">
        <v>3.6764710000000002E-3</v>
      </c>
      <c r="I11" s="7">
        <v>8.6505200000000005E-4</v>
      </c>
      <c r="J11" s="7">
        <v>1.0433387000000001E-2</v>
      </c>
      <c r="K11" s="7">
        <v>1.496105E-3</v>
      </c>
      <c r="L11" s="7">
        <v>2.8360669999999998E-3</v>
      </c>
      <c r="M11" s="7">
        <v>6.531205E-3</v>
      </c>
      <c r="N11" s="7">
        <v>0</v>
      </c>
      <c r="O11" s="7">
        <v>5.4095829999999999E-3</v>
      </c>
      <c r="P11" s="7">
        <v>1.4034189999999999E-3</v>
      </c>
      <c r="Q11" s="7">
        <v>1.7241380000000001E-3</v>
      </c>
      <c r="R11" s="7">
        <v>0</v>
      </c>
      <c r="S11" s="7">
        <v>0</v>
      </c>
      <c r="T11" s="7">
        <v>1.4814815E-2</v>
      </c>
      <c r="U11" s="7">
        <v>7.3421399999999996E-4</v>
      </c>
      <c r="V11" s="7">
        <v>7.4404799999999998E-4</v>
      </c>
      <c r="W11" s="7">
        <v>7.4294200000000002E-4</v>
      </c>
      <c r="X11" s="1">
        <f t="shared" si="0"/>
        <v>3.0455997272727268E-3</v>
      </c>
      <c r="Y11">
        <f t="shared" si="1"/>
        <v>0.3045599727272727</v>
      </c>
    </row>
    <row r="12" spans="1:25">
      <c r="A12" s="6" t="s">
        <v>13</v>
      </c>
      <c r="B12" s="7">
        <v>1.3272137E-2</v>
      </c>
      <c r="C12" s="7">
        <v>1.9181126E-2</v>
      </c>
      <c r="D12" s="7">
        <v>4.5520421999999998E-2</v>
      </c>
      <c r="E12" s="7">
        <v>1.1897181E-2</v>
      </c>
      <c r="F12" s="7">
        <v>4.8409409999999996E-3</v>
      </c>
      <c r="G12" s="7">
        <v>6.4452049999999999E-3</v>
      </c>
      <c r="H12" s="7">
        <v>3.2805079000000001E-2</v>
      </c>
      <c r="I12" s="7">
        <v>2.5380623000000001E-2</v>
      </c>
      <c r="J12" s="7">
        <v>0.10462898299999999</v>
      </c>
      <c r="K12" s="7">
        <v>2.6159482000000001E-2</v>
      </c>
      <c r="L12" s="7">
        <v>1.3223588999999999E-2</v>
      </c>
      <c r="M12" s="7">
        <v>3.2656022999999999E-2</v>
      </c>
      <c r="N12" s="7">
        <v>2.4448977E-2</v>
      </c>
      <c r="O12" s="7">
        <v>2.0532964000000001E-2</v>
      </c>
      <c r="P12" s="7">
        <v>2.3032409E-2</v>
      </c>
      <c r="Q12" s="7">
        <v>1.5436343E-2</v>
      </c>
      <c r="R12" s="7">
        <v>9.9573260000000007E-3</v>
      </c>
      <c r="S12" s="7">
        <v>3.7707389999999999E-3</v>
      </c>
      <c r="T12" s="7">
        <v>8.5925926E-2</v>
      </c>
      <c r="U12" s="7">
        <v>1.1757175999999999E-2</v>
      </c>
      <c r="V12" s="7">
        <v>1.8951083000000001E-2</v>
      </c>
      <c r="W12" s="7">
        <v>1.7852753999999998E-2</v>
      </c>
      <c r="X12" s="1">
        <f t="shared" si="0"/>
        <v>2.580347672727273E-2</v>
      </c>
      <c r="Y12">
        <f t="shared" si="1"/>
        <v>2.5803476727272732</v>
      </c>
    </row>
    <row r="13" spans="1:25">
      <c r="A13" s="6" t="s">
        <v>14</v>
      </c>
      <c r="B13" s="7">
        <v>0.18132068800000001</v>
      </c>
      <c r="C13" s="7">
        <v>5.4193633999999997E-2</v>
      </c>
      <c r="D13" s="7">
        <v>0.24629211400000001</v>
      </c>
      <c r="E13" s="7">
        <v>4.7486170000000001E-2</v>
      </c>
      <c r="F13" s="7">
        <v>0.22752420500000001</v>
      </c>
      <c r="G13" s="7">
        <v>0.14825481400000001</v>
      </c>
      <c r="H13" s="7">
        <v>7.0067591999999998E-2</v>
      </c>
      <c r="I13" s="7">
        <v>2.3801284999999998E-2</v>
      </c>
      <c r="J13" s="7">
        <v>6.8193106000000003E-2</v>
      </c>
      <c r="K13" s="7">
        <v>7.2494023000000005E-2</v>
      </c>
      <c r="L13" s="7">
        <v>0.15252552699999999</v>
      </c>
      <c r="M13" s="7">
        <v>0.112481858</v>
      </c>
      <c r="N13" s="7">
        <v>2.3438249999999999E-3</v>
      </c>
      <c r="O13" s="7">
        <v>1.2115333000000001E-2</v>
      </c>
      <c r="P13" s="7">
        <v>1.406962E-2</v>
      </c>
      <c r="Q13" s="7">
        <v>2.9060066999999998E-2</v>
      </c>
      <c r="R13" s="7">
        <v>0.12944523499999999</v>
      </c>
      <c r="S13" s="7">
        <v>5.3299396999999998E-2</v>
      </c>
      <c r="T13" s="7">
        <v>0.13037037000000001</v>
      </c>
      <c r="U13" s="7">
        <v>6.4724571999999994E-2</v>
      </c>
      <c r="V13" s="7">
        <v>7.7884712999999994E-2</v>
      </c>
      <c r="W13" s="7">
        <v>8.7008368000000003E-2</v>
      </c>
      <c r="X13" s="1">
        <f t="shared" si="0"/>
        <v>9.1134387090909097E-2</v>
      </c>
      <c r="Y13">
        <f t="shared" si="1"/>
        <v>9.113438709090909</v>
      </c>
    </row>
    <row r="14" spans="1:25">
      <c r="A14" s="6" t="s">
        <v>15</v>
      </c>
      <c r="B14" s="7">
        <v>4.2570456E-2</v>
      </c>
      <c r="C14" s="7">
        <v>1.3162343E-2</v>
      </c>
      <c r="D14" s="7">
        <v>0.101421043</v>
      </c>
      <c r="E14" s="7">
        <v>2.1660273000000001E-2</v>
      </c>
      <c r="F14" s="7">
        <v>4.7717842000000003E-2</v>
      </c>
      <c r="G14" s="7">
        <v>3.2201874999999998E-2</v>
      </c>
      <c r="H14" s="7">
        <v>2.2716477999999998E-2</v>
      </c>
      <c r="I14" s="7">
        <v>5.7110727E-2</v>
      </c>
      <c r="J14" s="7">
        <v>7.5290260000000003E-3</v>
      </c>
      <c r="K14" s="7">
        <v>1.5274141E-2</v>
      </c>
      <c r="L14" s="7">
        <v>5.9276008999999998E-2</v>
      </c>
      <c r="M14" s="7">
        <v>1.451379E-3</v>
      </c>
      <c r="N14" s="7">
        <v>0.39025322000000001</v>
      </c>
      <c r="O14" s="7">
        <v>0.51387944399999996</v>
      </c>
      <c r="P14" s="7">
        <v>6.29767E-3</v>
      </c>
      <c r="Q14" s="7">
        <v>3.0051067000000001E-2</v>
      </c>
      <c r="R14" s="7">
        <v>9.9573260000000007E-3</v>
      </c>
      <c r="S14" s="7">
        <v>4.3910256000000002E-2</v>
      </c>
      <c r="T14" s="7">
        <v>4.4444439999999997E-3</v>
      </c>
      <c r="U14" s="7">
        <v>8.7540446999999993E-2</v>
      </c>
      <c r="V14" s="7">
        <v>6.3478012E-2</v>
      </c>
      <c r="W14" s="7">
        <v>6.2495710000000003E-2</v>
      </c>
      <c r="X14" s="1">
        <f t="shared" si="0"/>
        <v>7.4290872181818193E-2</v>
      </c>
      <c r="Y14">
        <f t="shared" si="1"/>
        <v>7.4290872181818193</v>
      </c>
    </row>
    <row r="15" spans="1:25">
      <c r="A15" s="6" t="s">
        <v>16</v>
      </c>
      <c r="B15" s="7">
        <v>1.1801657E-2</v>
      </c>
      <c r="C15" s="7">
        <v>8.4444280999999996E-2</v>
      </c>
      <c r="D15" s="7">
        <v>2.4593764000000001E-2</v>
      </c>
      <c r="E15" s="7">
        <v>6.1537951E-2</v>
      </c>
      <c r="F15" s="7">
        <v>1.2448133E-2</v>
      </c>
      <c r="G15" s="7">
        <v>2.1931810999999999E-2</v>
      </c>
      <c r="H15" s="7">
        <v>6.0791924999999997E-2</v>
      </c>
      <c r="I15" s="7">
        <v>7.3442907000000002E-2</v>
      </c>
      <c r="J15" s="7">
        <v>2.3665565E-2</v>
      </c>
      <c r="K15" s="7">
        <v>0.106760205</v>
      </c>
      <c r="L15" s="7">
        <v>7.9200835999999997E-2</v>
      </c>
      <c r="M15" s="7">
        <v>9.5791001000000001E-2</v>
      </c>
      <c r="N15" s="7">
        <v>0.34283750899999998</v>
      </c>
      <c r="O15" s="7">
        <v>0.19761658600000001</v>
      </c>
      <c r="P15" s="7">
        <v>9.9656529999999997E-3</v>
      </c>
      <c r="Q15" s="7">
        <v>6.1947619000000002E-2</v>
      </c>
      <c r="R15" s="7">
        <v>2.8449500000000002E-3</v>
      </c>
      <c r="S15" s="7">
        <v>7.3717949000000005E-2</v>
      </c>
      <c r="T15" s="7">
        <v>4.4444439999999997E-3</v>
      </c>
      <c r="U15" s="7">
        <v>8.1695970000000007E-2</v>
      </c>
      <c r="V15" s="7">
        <v>6.0151929E-2</v>
      </c>
      <c r="W15" s="7">
        <v>4.3172572999999999E-2</v>
      </c>
      <c r="X15" s="1">
        <f t="shared" si="0"/>
        <v>6.9763873545454561E-2</v>
      </c>
      <c r="Y15">
        <f t="shared" si="1"/>
        <v>6.976387354545456</v>
      </c>
    </row>
    <row r="16" spans="1:25">
      <c r="A16" s="6" t="s">
        <v>17</v>
      </c>
      <c r="B16" s="7">
        <v>3.4423929999999998E-2</v>
      </c>
      <c r="C16" s="7">
        <v>7.5389215999999995E-2</v>
      </c>
      <c r="D16" s="7">
        <v>5.4921890000000001E-2</v>
      </c>
      <c r="E16" s="7">
        <v>0.23308746499999999</v>
      </c>
      <c r="F16" s="7">
        <v>2.2821576999999999E-2</v>
      </c>
      <c r="G16" s="7">
        <v>4.4633422999999998E-2</v>
      </c>
      <c r="H16" s="7">
        <v>0.15557179400000001</v>
      </c>
      <c r="I16" s="7">
        <v>0.124616906</v>
      </c>
      <c r="J16" s="7">
        <v>0.152366796</v>
      </c>
      <c r="K16" s="7">
        <v>0.114161342</v>
      </c>
      <c r="L16" s="7">
        <v>0.15392949</v>
      </c>
      <c r="M16" s="7">
        <v>0.22641509400000001</v>
      </c>
      <c r="N16" s="7">
        <v>4.496634E-2</v>
      </c>
      <c r="O16" s="7">
        <v>8.1731066000000005E-2</v>
      </c>
      <c r="P16" s="7">
        <v>2.8316389000000001E-2</v>
      </c>
      <c r="Q16" s="7">
        <v>4.6003135000000001E-2</v>
      </c>
      <c r="R16" s="7">
        <v>3.8406827999999997E-2</v>
      </c>
      <c r="S16" s="7">
        <v>7.0399697999999997E-2</v>
      </c>
      <c r="T16" s="7">
        <v>0.117037037</v>
      </c>
      <c r="U16" s="7">
        <v>5.5943237999999999E-2</v>
      </c>
      <c r="V16" s="7">
        <v>3.4854309999999999E-2</v>
      </c>
      <c r="W16" s="7">
        <v>8.7802242000000003E-2</v>
      </c>
      <c r="X16" s="1">
        <f t="shared" si="0"/>
        <v>9.0809054818181814E-2</v>
      </c>
      <c r="Y16">
        <f t="shared" si="1"/>
        <v>9.0809054818181814</v>
      </c>
    </row>
    <row r="17" spans="1:23">
      <c r="B17" s="1"/>
    </row>
    <row r="18" spans="1:23">
      <c r="B18" s="2" t="s">
        <v>30</v>
      </c>
      <c r="C18" s="2" t="s">
        <v>31</v>
      </c>
      <c r="D18" s="2" t="s">
        <v>34</v>
      </c>
      <c r="E18" s="2" t="s">
        <v>35</v>
      </c>
      <c r="F18" s="2" t="s">
        <v>32</v>
      </c>
      <c r="G18" s="2" t="s">
        <v>33</v>
      </c>
      <c r="H18" s="2" t="s">
        <v>36</v>
      </c>
      <c r="I18" s="2" t="s">
        <v>37</v>
      </c>
      <c r="J18" s="2" t="s">
        <v>38</v>
      </c>
      <c r="K18" s="2" t="s">
        <v>39</v>
      </c>
      <c r="L18" s="2" t="s">
        <v>40</v>
      </c>
      <c r="M18" s="2" t="s">
        <v>41</v>
      </c>
      <c r="N18" s="2" t="s">
        <v>42</v>
      </c>
      <c r="O18" s="2" t="s">
        <v>43</v>
      </c>
      <c r="P18" s="2" t="s">
        <v>44</v>
      </c>
      <c r="Q18" s="2" t="s">
        <v>45</v>
      </c>
      <c r="R18" s="2" t="s">
        <v>46</v>
      </c>
      <c r="S18" s="2" t="s">
        <v>47</v>
      </c>
      <c r="T18" s="2" t="s">
        <v>48</v>
      </c>
      <c r="U18" s="2" t="s">
        <v>49</v>
      </c>
      <c r="V18" s="2" t="s">
        <v>50</v>
      </c>
      <c r="W18" s="2" t="s">
        <v>51</v>
      </c>
    </row>
    <row r="19" spans="1:23">
      <c r="A19" s="9" t="s">
        <v>4</v>
      </c>
      <c r="B19">
        <f>B3*100</f>
        <v>12.7711367</v>
      </c>
      <c r="C19">
        <f t="shared" ref="C19:W19" si="2">C3*100</f>
        <v>33.356228399999999</v>
      </c>
      <c r="D19">
        <f t="shared" si="2"/>
        <v>1.6635297</v>
      </c>
      <c r="E19">
        <f t="shared" si="2"/>
        <v>3.2882554000000002</v>
      </c>
      <c r="F19">
        <f t="shared" si="2"/>
        <v>3.0428769</v>
      </c>
      <c r="G19">
        <f t="shared" si="2"/>
        <v>13.7148533</v>
      </c>
      <c r="H19">
        <f t="shared" si="2"/>
        <v>11.0837596</v>
      </c>
      <c r="I19">
        <f t="shared" si="2"/>
        <v>11.0410282</v>
      </c>
      <c r="J19">
        <f t="shared" si="2"/>
        <v>11.984298899999999</v>
      </c>
      <c r="K19">
        <f t="shared" si="2"/>
        <v>4.1065746000000001</v>
      </c>
      <c r="L19">
        <f t="shared" si="2"/>
        <v>7.1285576000000006</v>
      </c>
      <c r="M19">
        <f t="shared" si="2"/>
        <v>3.3381713</v>
      </c>
      <c r="N19">
        <f t="shared" si="2"/>
        <v>5.7178781999999995</v>
      </c>
      <c r="O19">
        <f t="shared" si="2"/>
        <v>4.9640249000000001</v>
      </c>
      <c r="P19">
        <f t="shared" si="2"/>
        <v>76.994262300000003</v>
      </c>
      <c r="Q19">
        <f t="shared" si="2"/>
        <v>53.855799400000002</v>
      </c>
      <c r="R19">
        <f t="shared" si="2"/>
        <v>56.756756799999998</v>
      </c>
      <c r="S19">
        <f t="shared" si="2"/>
        <v>25.782428400000001</v>
      </c>
      <c r="T19">
        <f t="shared" si="2"/>
        <v>2.6666666999999999</v>
      </c>
      <c r="U19">
        <f t="shared" si="2"/>
        <v>13.600834300000001</v>
      </c>
      <c r="V19">
        <f t="shared" si="2"/>
        <v>5.6844817000000001</v>
      </c>
      <c r="W19">
        <f t="shared" si="2"/>
        <v>7.3706273000000007</v>
      </c>
    </row>
    <row r="20" spans="1:23">
      <c r="A20" s="6" t="s">
        <v>5</v>
      </c>
      <c r="B20">
        <f>B4*100</f>
        <v>3.1522946000000003</v>
      </c>
      <c r="C20">
        <f t="shared" ref="C20:W30" si="3">C4*100</f>
        <v>18.521164900000002</v>
      </c>
      <c r="D20">
        <f t="shared" si="3"/>
        <v>11.585419399999999</v>
      </c>
      <c r="E20">
        <f t="shared" si="3"/>
        <v>16.987154400000001</v>
      </c>
      <c r="F20">
        <f t="shared" si="3"/>
        <v>7.5380359999999991</v>
      </c>
      <c r="G20">
        <f t="shared" si="3"/>
        <v>12.5634709</v>
      </c>
      <c r="H20">
        <f t="shared" si="3"/>
        <v>19.400347100000001</v>
      </c>
      <c r="I20">
        <f t="shared" si="3"/>
        <v>21.233069700000001</v>
      </c>
      <c r="J20">
        <f t="shared" si="3"/>
        <v>13.034115700000001</v>
      </c>
      <c r="K20">
        <f t="shared" si="3"/>
        <v>20.604547400000001</v>
      </c>
      <c r="L20">
        <f t="shared" si="3"/>
        <v>12.137301000000001</v>
      </c>
      <c r="M20">
        <f t="shared" si="3"/>
        <v>14.804063900000001</v>
      </c>
      <c r="N20">
        <f t="shared" si="3"/>
        <v>4.0931473</v>
      </c>
      <c r="O20">
        <f t="shared" si="3"/>
        <v>1.9559772</v>
      </c>
      <c r="P20">
        <f t="shared" si="3"/>
        <v>6.6445885999999996</v>
      </c>
      <c r="Q20">
        <f t="shared" si="3"/>
        <v>6.0794822999999996</v>
      </c>
      <c r="R20">
        <f t="shared" si="3"/>
        <v>4.5519202999999999</v>
      </c>
      <c r="S20">
        <f t="shared" si="3"/>
        <v>18.636877800000001</v>
      </c>
      <c r="T20">
        <f t="shared" si="3"/>
        <v>15.111111099999999</v>
      </c>
      <c r="U20">
        <f t="shared" si="3"/>
        <v>23.7703533</v>
      </c>
      <c r="V20">
        <f t="shared" si="3"/>
        <v>38.4097194</v>
      </c>
      <c r="W20">
        <f t="shared" si="3"/>
        <v>28.201792399999999</v>
      </c>
    </row>
    <row r="21" spans="1:23">
      <c r="A21" s="6" t="s">
        <v>6</v>
      </c>
      <c r="B21">
        <f t="shared" ref="B21:Q30" si="4">B5*100</f>
        <v>17.783950700000002</v>
      </c>
      <c r="C21">
        <f t="shared" si="4"/>
        <v>8.6145274000000001</v>
      </c>
      <c r="D21">
        <f t="shared" si="4"/>
        <v>8.8173662000000004</v>
      </c>
      <c r="E21">
        <f t="shared" si="4"/>
        <v>3.2228165000000004</v>
      </c>
      <c r="F21">
        <f t="shared" si="4"/>
        <v>1.5905947</v>
      </c>
      <c r="G21">
        <f t="shared" si="4"/>
        <v>2.6164212</v>
      </c>
      <c r="H21">
        <f t="shared" si="4"/>
        <v>5.2050603000000004</v>
      </c>
      <c r="I21">
        <f t="shared" si="4"/>
        <v>12.2585269</v>
      </c>
      <c r="J21">
        <f t="shared" si="4"/>
        <v>3.9079914000000002</v>
      </c>
      <c r="K21">
        <f t="shared" si="4"/>
        <v>13.855076799999999</v>
      </c>
      <c r="L21">
        <f t="shared" si="4"/>
        <v>16.251608000000001</v>
      </c>
      <c r="M21">
        <f t="shared" si="4"/>
        <v>5.4426705000000002</v>
      </c>
      <c r="N21">
        <f t="shared" si="4"/>
        <v>0.90529249999999994</v>
      </c>
      <c r="O21">
        <f t="shared" si="4"/>
        <v>2.6549059000000002</v>
      </c>
      <c r="P21">
        <f t="shared" si="4"/>
        <v>1.6227893</v>
      </c>
      <c r="Q21">
        <f t="shared" si="4"/>
        <v>6.6748406999999998</v>
      </c>
      <c r="R21">
        <f t="shared" si="3"/>
        <v>2.1337127000000002</v>
      </c>
      <c r="S21">
        <f t="shared" si="3"/>
        <v>6.7364252999999996</v>
      </c>
      <c r="T21">
        <f t="shared" si="3"/>
        <v>3.7037037000000002</v>
      </c>
      <c r="U21">
        <f t="shared" si="3"/>
        <v>3.9010824999999998</v>
      </c>
      <c r="V21">
        <f t="shared" si="3"/>
        <v>5.9892672000000005</v>
      </c>
      <c r="W21">
        <f t="shared" si="3"/>
        <v>12.0524909</v>
      </c>
    </row>
    <row r="22" spans="1:23">
      <c r="A22" s="6" t="s">
        <v>7</v>
      </c>
      <c r="B22">
        <f t="shared" si="4"/>
        <v>2.2170649</v>
      </c>
      <c r="C22">
        <f t="shared" si="3"/>
        <v>6.6125175999999994</v>
      </c>
      <c r="D22">
        <f t="shared" si="3"/>
        <v>5.5668486000000001</v>
      </c>
      <c r="E22">
        <f t="shared" si="3"/>
        <v>3.4184495000000004</v>
      </c>
      <c r="F22">
        <f t="shared" si="3"/>
        <v>2.8354080000000002</v>
      </c>
      <c r="G22">
        <f t="shared" si="3"/>
        <v>4.4201730000000001</v>
      </c>
      <c r="H22">
        <f t="shared" si="3"/>
        <v>8.6207526000000012</v>
      </c>
      <c r="I22">
        <f t="shared" si="3"/>
        <v>7.1030648000000003</v>
      </c>
      <c r="J22">
        <f t="shared" si="3"/>
        <v>6.8644176000000003</v>
      </c>
      <c r="K22">
        <f t="shared" si="3"/>
        <v>5.1146007999999998</v>
      </c>
      <c r="L22">
        <f t="shared" si="3"/>
        <v>2.7403922999999999</v>
      </c>
      <c r="M22">
        <f t="shared" si="3"/>
        <v>4.9346880000000004</v>
      </c>
      <c r="N22">
        <f t="shared" si="3"/>
        <v>1.7926879</v>
      </c>
      <c r="O22">
        <f t="shared" si="3"/>
        <v>1.0569738</v>
      </c>
      <c r="P22">
        <f t="shared" si="3"/>
        <v>2.2560994000000001</v>
      </c>
      <c r="Q22">
        <f t="shared" si="3"/>
        <v>2.5869653000000001</v>
      </c>
      <c r="R22">
        <f t="shared" si="3"/>
        <v>1.1379801</v>
      </c>
      <c r="S22">
        <f t="shared" si="3"/>
        <v>4.2496229000000003</v>
      </c>
      <c r="T22">
        <f t="shared" si="3"/>
        <v>5.4814815000000001</v>
      </c>
      <c r="U22">
        <f t="shared" si="3"/>
        <v>6.1813703999999996</v>
      </c>
      <c r="V22">
        <f t="shared" si="3"/>
        <v>7.8772090000000006</v>
      </c>
      <c r="W22">
        <f t="shared" si="3"/>
        <v>7.8121851000000007</v>
      </c>
    </row>
    <row r="23" spans="1:23">
      <c r="A23" s="6" t="s">
        <v>8</v>
      </c>
      <c r="B23">
        <f t="shared" si="4"/>
        <v>4.7544805999999999</v>
      </c>
      <c r="C23">
        <f t="shared" si="3"/>
        <v>2.3734012</v>
      </c>
      <c r="D23">
        <f t="shared" si="3"/>
        <v>5.2076666999999999</v>
      </c>
      <c r="E23">
        <f t="shared" si="3"/>
        <v>27.705263200000001</v>
      </c>
      <c r="F23">
        <f t="shared" si="3"/>
        <v>2.0055324999999997</v>
      </c>
      <c r="G23">
        <f t="shared" si="3"/>
        <v>3.3572425000000004</v>
      </c>
      <c r="H23">
        <f t="shared" si="3"/>
        <v>7.5831201999999998</v>
      </c>
      <c r="I23">
        <f t="shared" si="3"/>
        <v>7.4458725000000001</v>
      </c>
      <c r="J23">
        <f t="shared" si="3"/>
        <v>8.3471893000000001</v>
      </c>
      <c r="K23">
        <f t="shared" si="3"/>
        <v>14.985430299999999</v>
      </c>
      <c r="L23">
        <f t="shared" si="3"/>
        <v>10.3389813</v>
      </c>
      <c r="M23">
        <f t="shared" si="3"/>
        <v>15.384615400000001</v>
      </c>
      <c r="N23">
        <f t="shared" si="3"/>
        <v>3.4138623999999997</v>
      </c>
      <c r="O23">
        <f t="shared" si="3"/>
        <v>2.2709587999999998</v>
      </c>
      <c r="P23">
        <f t="shared" si="3"/>
        <v>1.6263323000000001</v>
      </c>
      <c r="Q23">
        <f t="shared" si="3"/>
        <v>9.5181515000000001</v>
      </c>
      <c r="R23">
        <f t="shared" si="3"/>
        <v>12.5177809</v>
      </c>
      <c r="S23">
        <f t="shared" si="3"/>
        <v>12.045625899999999</v>
      </c>
      <c r="T23">
        <f t="shared" si="3"/>
        <v>6.9629630000000002</v>
      </c>
      <c r="U23">
        <f t="shared" si="3"/>
        <v>15.458786499999999</v>
      </c>
      <c r="V23">
        <f t="shared" si="3"/>
        <v>10.5736965</v>
      </c>
      <c r="W23">
        <f t="shared" si="3"/>
        <v>7.0661429</v>
      </c>
    </row>
    <row r="24" spans="1:23">
      <c r="A24" s="6" t="s">
        <v>9</v>
      </c>
      <c r="B24">
        <f t="shared" si="4"/>
        <v>16.567482200000001</v>
      </c>
      <c r="C24">
        <f t="shared" si="3"/>
        <v>0.43439109999999997</v>
      </c>
      <c r="D24">
        <f t="shared" si="3"/>
        <v>7.4452600999999996</v>
      </c>
      <c r="E24">
        <f t="shared" si="3"/>
        <v>0</v>
      </c>
      <c r="F24">
        <f t="shared" si="3"/>
        <v>27.731673600000001</v>
      </c>
      <c r="G24">
        <f t="shared" si="3"/>
        <v>18.141667699999999</v>
      </c>
      <c r="H24">
        <f t="shared" si="3"/>
        <v>0.51881619999999995</v>
      </c>
      <c r="I24">
        <f t="shared" si="3"/>
        <v>0</v>
      </c>
      <c r="J24">
        <f t="shared" si="3"/>
        <v>1.1235955</v>
      </c>
      <c r="K24">
        <f t="shared" si="3"/>
        <v>0</v>
      </c>
      <c r="L24">
        <f t="shared" si="3"/>
        <v>0.13888889999999998</v>
      </c>
      <c r="M24">
        <f t="shared" si="3"/>
        <v>0.36284470000000002</v>
      </c>
      <c r="N24">
        <f t="shared" si="3"/>
        <v>0.41186160000000005</v>
      </c>
      <c r="O24">
        <f t="shared" si="3"/>
        <v>7.7279799999999996E-2</v>
      </c>
      <c r="P24">
        <f t="shared" si="3"/>
        <v>0</v>
      </c>
      <c r="Q24">
        <f t="shared" si="3"/>
        <v>0</v>
      </c>
      <c r="R24">
        <f t="shared" si="3"/>
        <v>0.42674250000000002</v>
      </c>
      <c r="S24">
        <f t="shared" si="3"/>
        <v>0</v>
      </c>
      <c r="T24">
        <f t="shared" si="3"/>
        <v>1.4814815000000001</v>
      </c>
      <c r="U24">
        <f t="shared" si="3"/>
        <v>0</v>
      </c>
      <c r="V24">
        <f t="shared" si="3"/>
        <v>0.22321429999999998</v>
      </c>
      <c r="W24">
        <f t="shared" si="3"/>
        <v>0</v>
      </c>
    </row>
    <row r="25" spans="1:23">
      <c r="A25" s="6" t="s">
        <v>10</v>
      </c>
      <c r="B25">
        <f t="shared" si="4"/>
        <v>12.295742599999999</v>
      </c>
      <c r="C25">
        <f t="shared" si="3"/>
        <v>2.8260776000000001</v>
      </c>
      <c r="D25">
        <f t="shared" si="3"/>
        <v>9.5485915000000006</v>
      </c>
      <c r="E25">
        <f t="shared" si="3"/>
        <v>4.5317896000000006</v>
      </c>
      <c r="F25">
        <f t="shared" si="3"/>
        <v>21.715076100000001</v>
      </c>
      <c r="G25">
        <f t="shared" si="3"/>
        <v>17.725672700000001</v>
      </c>
      <c r="H25">
        <f t="shared" si="3"/>
        <v>7.4853854999999996</v>
      </c>
      <c r="I25">
        <f t="shared" si="3"/>
        <v>9.2871971999999996</v>
      </c>
      <c r="J25">
        <f t="shared" si="3"/>
        <v>9.7481446999999992</v>
      </c>
      <c r="K25">
        <f t="shared" si="3"/>
        <v>5.2696903000000006</v>
      </c>
      <c r="L25">
        <f t="shared" si="3"/>
        <v>1.9561023</v>
      </c>
      <c r="M25">
        <f t="shared" si="3"/>
        <v>1.6690856000000001</v>
      </c>
      <c r="N25">
        <f t="shared" si="3"/>
        <v>2.1416804000000003</v>
      </c>
      <c r="O25">
        <f t="shared" si="3"/>
        <v>0.44704999999999995</v>
      </c>
      <c r="P25">
        <f t="shared" si="3"/>
        <v>2.0650729999999999</v>
      </c>
      <c r="Q25">
        <f t="shared" si="3"/>
        <v>1.1037516000000001</v>
      </c>
      <c r="R25">
        <f t="shared" si="3"/>
        <v>1.8492175999999998</v>
      </c>
      <c r="S25">
        <f t="shared" si="3"/>
        <v>3.8461538000000002</v>
      </c>
      <c r="T25">
        <f t="shared" si="3"/>
        <v>13.629629600000001</v>
      </c>
      <c r="U25">
        <f t="shared" si="3"/>
        <v>2.6477200000000001</v>
      </c>
      <c r="V25">
        <f t="shared" si="3"/>
        <v>2.8265378000000001</v>
      </c>
      <c r="W25">
        <f t="shared" si="3"/>
        <v>6.1748339000000003</v>
      </c>
    </row>
    <row r="26" spans="1:23">
      <c r="A26" s="6" t="s">
        <v>11</v>
      </c>
      <c r="B26">
        <f t="shared" si="4"/>
        <v>2.0473276</v>
      </c>
      <c r="C26">
        <f t="shared" si="3"/>
        <v>2.2713723000000003</v>
      </c>
      <c r="D26">
        <f t="shared" si="3"/>
        <v>2.3847166999999998</v>
      </c>
      <c r="E26">
        <f t="shared" si="3"/>
        <v>2.6507633999999998</v>
      </c>
      <c r="F26">
        <f t="shared" si="3"/>
        <v>2.0055324999999997</v>
      </c>
      <c r="G26">
        <f t="shared" si="3"/>
        <v>2.1137858</v>
      </c>
      <c r="H26">
        <f t="shared" si="3"/>
        <v>5.5398246000000002</v>
      </c>
      <c r="I26">
        <f t="shared" si="3"/>
        <v>1.1094908999999999</v>
      </c>
      <c r="J26">
        <f t="shared" si="3"/>
        <v>8.3085605000000005</v>
      </c>
      <c r="K26">
        <f t="shared" si="3"/>
        <v>2.4295500000000003</v>
      </c>
      <c r="L26">
        <f t="shared" si="3"/>
        <v>3.2090167000000003</v>
      </c>
      <c r="M26">
        <f t="shared" si="3"/>
        <v>6.5312045999999997</v>
      </c>
      <c r="N26">
        <f t="shared" si="3"/>
        <v>1.0386025999999999</v>
      </c>
      <c r="O26">
        <f t="shared" si="3"/>
        <v>3.4443318999999999</v>
      </c>
      <c r="P26">
        <f t="shared" si="3"/>
        <v>0.48233920000000002</v>
      </c>
      <c r="Q26">
        <f t="shared" si="3"/>
        <v>1.7587723999999998</v>
      </c>
      <c r="R26">
        <f t="shared" si="3"/>
        <v>1.5647226000000001</v>
      </c>
      <c r="S26">
        <f t="shared" si="3"/>
        <v>4.1930618000000006</v>
      </c>
      <c r="T26">
        <f t="shared" si="3"/>
        <v>15.2592593</v>
      </c>
      <c r="U26">
        <f t="shared" si="3"/>
        <v>4.2002910999999994</v>
      </c>
      <c r="V26">
        <f t="shared" si="3"/>
        <v>2.8094647999999998</v>
      </c>
      <c r="W26">
        <f t="shared" si="3"/>
        <v>1.4144687</v>
      </c>
    </row>
    <row r="27" spans="1:23">
      <c r="A27" s="6" t="s">
        <v>12</v>
      </c>
      <c r="B27">
        <f t="shared" si="4"/>
        <v>7.1633199999999994E-2</v>
      </c>
      <c r="C27">
        <f t="shared" si="3"/>
        <v>0.35325970000000001</v>
      </c>
      <c r="D27">
        <f t="shared" si="3"/>
        <v>0.50567790000000001</v>
      </c>
      <c r="E27">
        <f t="shared" si="3"/>
        <v>0.62860399999999994</v>
      </c>
      <c r="F27">
        <f t="shared" si="3"/>
        <v>0</v>
      </c>
      <c r="G27">
        <f t="shared" si="3"/>
        <v>0</v>
      </c>
      <c r="H27">
        <f t="shared" si="3"/>
        <v>0.3676471</v>
      </c>
      <c r="I27">
        <f t="shared" si="3"/>
        <v>8.6505200000000004E-2</v>
      </c>
      <c r="J27">
        <f t="shared" si="3"/>
        <v>1.0433387000000001</v>
      </c>
      <c r="K27">
        <f t="shared" si="3"/>
        <v>0.14961050000000001</v>
      </c>
      <c r="L27">
        <f t="shared" si="3"/>
        <v>0.28360669999999999</v>
      </c>
      <c r="M27">
        <f t="shared" si="3"/>
        <v>0.65312049999999999</v>
      </c>
      <c r="N27">
        <f t="shared" si="3"/>
        <v>0</v>
      </c>
      <c r="O27">
        <f t="shared" si="3"/>
        <v>0.5409583</v>
      </c>
      <c r="P27">
        <f t="shared" si="3"/>
        <v>0.14034189999999999</v>
      </c>
      <c r="Q27">
        <f t="shared" si="3"/>
        <v>0.17241380000000001</v>
      </c>
      <c r="R27">
        <f t="shared" si="3"/>
        <v>0</v>
      </c>
      <c r="S27">
        <f t="shared" si="3"/>
        <v>0</v>
      </c>
      <c r="T27">
        <f t="shared" si="3"/>
        <v>1.4814815000000001</v>
      </c>
      <c r="U27">
        <f t="shared" si="3"/>
        <v>7.3421399999999998E-2</v>
      </c>
      <c r="V27">
        <f t="shared" si="3"/>
        <v>7.4404799999999993E-2</v>
      </c>
      <c r="W27">
        <f t="shared" si="3"/>
        <v>7.4294200000000005E-2</v>
      </c>
    </row>
    <row r="28" spans="1:23">
      <c r="A28" s="6" t="s">
        <v>13</v>
      </c>
      <c r="B28">
        <f t="shared" si="4"/>
        <v>1.3272136999999999</v>
      </c>
      <c r="C28">
        <f t="shared" si="3"/>
        <v>1.9181125999999999</v>
      </c>
      <c r="D28">
        <f t="shared" si="3"/>
        <v>4.5520421999999998</v>
      </c>
      <c r="E28">
        <f t="shared" si="3"/>
        <v>1.1897180999999999</v>
      </c>
      <c r="F28">
        <f t="shared" si="3"/>
        <v>0.48409409999999997</v>
      </c>
      <c r="G28">
        <f t="shared" si="3"/>
        <v>0.64452049999999994</v>
      </c>
      <c r="H28">
        <f t="shared" si="3"/>
        <v>3.2805078999999999</v>
      </c>
      <c r="I28">
        <f t="shared" si="3"/>
        <v>2.5380623</v>
      </c>
      <c r="J28">
        <f t="shared" si="3"/>
        <v>10.462898299999999</v>
      </c>
      <c r="K28">
        <f t="shared" si="3"/>
        <v>2.6159482000000001</v>
      </c>
      <c r="L28">
        <f t="shared" si="3"/>
        <v>1.3223589</v>
      </c>
      <c r="M28">
        <f t="shared" si="3"/>
        <v>3.2656022999999998</v>
      </c>
      <c r="N28">
        <f t="shared" si="3"/>
        <v>2.4448976999999998</v>
      </c>
      <c r="O28">
        <f t="shared" si="3"/>
        <v>2.0532964000000002</v>
      </c>
      <c r="P28">
        <f t="shared" si="3"/>
        <v>2.3032409</v>
      </c>
      <c r="Q28">
        <f t="shared" si="3"/>
        <v>1.5436342999999999</v>
      </c>
      <c r="R28">
        <f t="shared" si="3"/>
        <v>0.99573260000000008</v>
      </c>
      <c r="S28">
        <f t="shared" si="3"/>
        <v>0.37707390000000002</v>
      </c>
      <c r="T28">
        <f t="shared" si="3"/>
        <v>8.5925925999999997</v>
      </c>
      <c r="U28">
        <f t="shared" si="3"/>
        <v>1.1757176</v>
      </c>
      <c r="V28">
        <f t="shared" si="3"/>
        <v>1.8951083</v>
      </c>
      <c r="W28">
        <f t="shared" si="3"/>
        <v>1.7852753999999997</v>
      </c>
    </row>
    <row r="29" spans="1:23">
      <c r="A29" s="6" t="s">
        <v>14</v>
      </c>
      <c r="B29">
        <f t="shared" si="4"/>
        <v>18.132068799999999</v>
      </c>
      <c r="C29">
        <f t="shared" si="3"/>
        <v>5.4193633999999999</v>
      </c>
      <c r="D29">
        <f t="shared" si="3"/>
        <v>24.629211399999999</v>
      </c>
      <c r="E29">
        <f t="shared" si="3"/>
        <v>4.7486170000000003</v>
      </c>
      <c r="F29">
        <f t="shared" si="3"/>
        <v>22.752420499999999</v>
      </c>
      <c r="G29">
        <f t="shared" si="3"/>
        <v>14.825481400000001</v>
      </c>
      <c r="H29">
        <f t="shared" si="3"/>
        <v>7.0067591999999994</v>
      </c>
      <c r="I29">
        <f t="shared" si="3"/>
        <v>2.3801284999999996</v>
      </c>
      <c r="J29">
        <f t="shared" si="3"/>
        <v>6.8193106000000006</v>
      </c>
      <c r="K29">
        <f t="shared" si="3"/>
        <v>7.2494023000000007</v>
      </c>
      <c r="L29">
        <f t="shared" si="3"/>
        <v>15.252552699999999</v>
      </c>
      <c r="M29">
        <f t="shared" si="3"/>
        <v>11.2481858</v>
      </c>
      <c r="N29">
        <f t="shared" si="3"/>
        <v>0.23438249999999999</v>
      </c>
      <c r="O29">
        <f t="shared" si="3"/>
        <v>1.2115333000000001</v>
      </c>
      <c r="P29">
        <f t="shared" si="3"/>
        <v>1.406962</v>
      </c>
      <c r="Q29">
        <f t="shared" si="3"/>
        <v>2.9060066999999998</v>
      </c>
      <c r="R29">
        <f t="shared" si="3"/>
        <v>12.944523499999999</v>
      </c>
      <c r="S29">
        <f t="shared" si="3"/>
        <v>5.3299396999999997</v>
      </c>
      <c r="T29">
        <f t="shared" si="3"/>
        <v>13.037037000000002</v>
      </c>
      <c r="U29">
        <f t="shared" si="3"/>
        <v>6.4724571999999991</v>
      </c>
      <c r="V29">
        <f t="shared" si="3"/>
        <v>7.7884712999999994</v>
      </c>
      <c r="W29">
        <f t="shared" si="3"/>
        <v>8.7008368000000011</v>
      </c>
    </row>
    <row r="30" spans="1:23">
      <c r="A30" s="6" t="s">
        <v>15</v>
      </c>
      <c r="B30">
        <f t="shared" si="4"/>
        <v>4.2570455999999997</v>
      </c>
      <c r="C30">
        <f t="shared" si="3"/>
        <v>1.3162343000000001</v>
      </c>
      <c r="D30">
        <f t="shared" si="3"/>
        <v>10.1421043</v>
      </c>
      <c r="E30">
        <f t="shared" si="3"/>
        <v>2.1660273000000001</v>
      </c>
      <c r="F30">
        <f t="shared" si="3"/>
        <v>4.7717841999999999</v>
      </c>
      <c r="G30">
        <f t="shared" si="3"/>
        <v>3.2201874999999998</v>
      </c>
      <c r="H30">
        <f t="shared" si="3"/>
        <v>2.2716477999999998</v>
      </c>
      <c r="I30">
        <f t="shared" si="3"/>
        <v>5.7110726999999999</v>
      </c>
      <c r="J30">
        <f t="shared" si="3"/>
        <v>0.75290259999999998</v>
      </c>
      <c r="K30">
        <f t="shared" si="3"/>
        <v>1.5274140999999999</v>
      </c>
      <c r="L30">
        <f t="shared" si="3"/>
        <v>5.9276008999999998</v>
      </c>
      <c r="M30">
        <f t="shared" si="3"/>
        <v>0.14513790000000001</v>
      </c>
      <c r="N30">
        <f t="shared" si="3"/>
        <v>39.025322000000003</v>
      </c>
      <c r="O30">
        <f t="shared" si="3"/>
        <v>51.387944399999995</v>
      </c>
      <c r="P30">
        <f t="shared" si="3"/>
        <v>0.62976699999999997</v>
      </c>
      <c r="Q30">
        <f t="shared" si="3"/>
        <v>3.0051067000000002</v>
      </c>
      <c r="R30">
        <f t="shared" si="3"/>
        <v>0.99573260000000008</v>
      </c>
      <c r="S30">
        <f t="shared" si="3"/>
        <v>4.3910255999999999</v>
      </c>
      <c r="T30">
        <f t="shared" si="3"/>
        <v>0.44444439999999996</v>
      </c>
      <c r="U30">
        <f t="shared" si="3"/>
        <v>8.7540446999999997</v>
      </c>
      <c r="V30">
        <f t="shared" si="3"/>
        <v>6.3478012000000001</v>
      </c>
      <c r="W30">
        <f t="shared" si="3"/>
        <v>6.2495710000000004</v>
      </c>
    </row>
    <row r="31" spans="1:23">
      <c r="A31" s="6" t="s">
        <v>16</v>
      </c>
      <c r="B31">
        <f>B15*100</f>
        <v>1.1801657000000001</v>
      </c>
      <c r="C31">
        <f t="shared" ref="C31:W31" si="5">C15*100</f>
        <v>8.4444280999999997</v>
      </c>
      <c r="D31">
        <f t="shared" si="5"/>
        <v>2.4593764</v>
      </c>
      <c r="E31">
        <f t="shared" si="5"/>
        <v>6.1537951</v>
      </c>
      <c r="F31">
        <f t="shared" si="5"/>
        <v>1.2448133000000001</v>
      </c>
      <c r="G31">
        <f t="shared" si="5"/>
        <v>2.1931810999999999</v>
      </c>
      <c r="H31">
        <f t="shared" si="5"/>
        <v>6.0791924999999996</v>
      </c>
      <c r="I31">
        <f t="shared" si="5"/>
        <v>7.3442907000000002</v>
      </c>
      <c r="J31">
        <f t="shared" si="5"/>
        <v>2.3665564999999997</v>
      </c>
      <c r="K31">
        <f t="shared" si="5"/>
        <v>10.6760205</v>
      </c>
      <c r="L31">
        <f t="shared" si="5"/>
        <v>7.9200835999999999</v>
      </c>
      <c r="M31">
        <f t="shared" si="5"/>
        <v>9.5791000999999998</v>
      </c>
      <c r="N31">
        <f t="shared" si="5"/>
        <v>34.283750900000001</v>
      </c>
      <c r="O31">
        <f t="shared" si="5"/>
        <v>19.761658600000001</v>
      </c>
      <c r="P31">
        <f t="shared" si="5"/>
        <v>0.99656529999999999</v>
      </c>
      <c r="Q31">
        <f t="shared" si="5"/>
        <v>6.1947619000000005</v>
      </c>
      <c r="R31">
        <f t="shared" si="5"/>
        <v>0.284495</v>
      </c>
      <c r="S31">
        <f t="shared" si="5"/>
        <v>7.3717949000000003</v>
      </c>
      <c r="T31">
        <f t="shared" si="5"/>
        <v>0.44444439999999996</v>
      </c>
      <c r="U31">
        <f t="shared" si="5"/>
        <v>8.1695970000000013</v>
      </c>
      <c r="V31">
        <f t="shared" si="5"/>
        <v>6.0151928999999997</v>
      </c>
      <c r="W31">
        <f t="shared" si="5"/>
        <v>4.3172572999999996</v>
      </c>
    </row>
    <row r="32" spans="1:23">
      <c r="A32" s="6" t="s">
        <v>17</v>
      </c>
      <c r="B32">
        <f>B16*100</f>
        <v>3.442393</v>
      </c>
      <c r="C32">
        <f t="shared" ref="C32:W32" si="6">C16*100</f>
        <v>7.5389215999999992</v>
      </c>
      <c r="D32">
        <f t="shared" si="6"/>
        <v>5.4921889999999998</v>
      </c>
      <c r="E32">
        <f t="shared" si="6"/>
        <v>23.308746499999998</v>
      </c>
      <c r="F32">
        <f t="shared" si="6"/>
        <v>2.2821577</v>
      </c>
      <c r="G32">
        <f t="shared" si="6"/>
        <v>4.4633422999999999</v>
      </c>
      <c r="H32">
        <f t="shared" si="6"/>
        <v>15.557179400000001</v>
      </c>
      <c r="I32">
        <f t="shared" si="6"/>
        <v>12.461690600000001</v>
      </c>
      <c r="J32">
        <f t="shared" si="6"/>
        <v>15.2366796</v>
      </c>
      <c r="K32">
        <f t="shared" si="6"/>
        <v>11.4161342</v>
      </c>
      <c r="L32">
        <f t="shared" si="6"/>
        <v>15.392949</v>
      </c>
      <c r="M32">
        <f t="shared" si="6"/>
        <v>22.6415094</v>
      </c>
      <c r="N32">
        <f t="shared" si="6"/>
        <v>4.4966340000000002</v>
      </c>
      <c r="O32">
        <f t="shared" si="6"/>
        <v>8.1731066000000006</v>
      </c>
      <c r="P32">
        <f t="shared" si="6"/>
        <v>2.8316389000000002</v>
      </c>
      <c r="Q32">
        <f t="shared" si="6"/>
        <v>4.6003135000000004</v>
      </c>
      <c r="R32">
        <f t="shared" si="6"/>
        <v>3.8406827999999997</v>
      </c>
      <c r="S32">
        <f t="shared" si="6"/>
        <v>7.0399697999999997</v>
      </c>
      <c r="T32">
        <f t="shared" si="6"/>
        <v>11.7037037</v>
      </c>
      <c r="U32">
        <f t="shared" si="6"/>
        <v>5.5943237999999997</v>
      </c>
      <c r="V32">
        <f t="shared" si="6"/>
        <v>3.4854310000000002</v>
      </c>
      <c r="W32">
        <f t="shared" si="6"/>
        <v>8.780224200000001</v>
      </c>
    </row>
    <row r="34" spans="1:24" hidden="1"/>
    <row r="35" spans="1:24" hidden="1">
      <c r="B35" t="s">
        <v>30</v>
      </c>
      <c r="C35" t="s">
        <v>31</v>
      </c>
      <c r="D35" t="s">
        <v>34</v>
      </c>
      <c r="E35" t="s">
        <v>35</v>
      </c>
      <c r="F35" t="s">
        <v>32</v>
      </c>
      <c r="G35" t="s">
        <v>33</v>
      </c>
      <c r="H35" t="s">
        <v>36</v>
      </c>
      <c r="I35" t="s">
        <v>37</v>
      </c>
      <c r="J35" t="s">
        <v>38</v>
      </c>
      <c r="K35" t="s">
        <v>39</v>
      </c>
      <c r="L35" t="s">
        <v>40</v>
      </c>
      <c r="M35" t="s">
        <v>41</v>
      </c>
      <c r="N35" t="s">
        <v>42</v>
      </c>
      <c r="O35" t="s">
        <v>43</v>
      </c>
      <c r="P35" t="s">
        <v>44</v>
      </c>
      <c r="Q35" t="s">
        <v>45</v>
      </c>
      <c r="R35" t="s">
        <v>46</v>
      </c>
      <c r="S35" t="s">
        <v>47</v>
      </c>
      <c r="T35" t="s">
        <v>48</v>
      </c>
      <c r="U35" t="s">
        <v>49</v>
      </c>
      <c r="V35" t="s">
        <v>50</v>
      </c>
      <c r="W35" t="s">
        <v>51</v>
      </c>
    </row>
    <row r="36" spans="1:24" hidden="1">
      <c r="A36" t="s">
        <v>4</v>
      </c>
      <c r="B36">
        <v>12.7711367</v>
      </c>
      <c r="C36">
        <v>33.356228399999999</v>
      </c>
      <c r="D36">
        <v>1.6635297</v>
      </c>
      <c r="E36">
        <v>3.2882554000000002</v>
      </c>
      <c r="F36">
        <v>3.0428769</v>
      </c>
      <c r="G36">
        <v>13.7148533</v>
      </c>
      <c r="H36">
        <v>11.0837596</v>
      </c>
      <c r="I36">
        <v>11.0410282</v>
      </c>
      <c r="J36">
        <v>11.984298899999999</v>
      </c>
      <c r="K36">
        <v>4.1065746000000001</v>
      </c>
      <c r="L36">
        <v>7.1285576000000006</v>
      </c>
      <c r="M36">
        <v>3.3381713</v>
      </c>
      <c r="N36">
        <v>5.7178781999999995</v>
      </c>
      <c r="O36">
        <v>4.9640249000000001</v>
      </c>
      <c r="P36">
        <v>76.994262300000003</v>
      </c>
      <c r="Q36">
        <v>53.855799400000002</v>
      </c>
      <c r="R36">
        <v>56.756756799999998</v>
      </c>
      <c r="S36">
        <v>25.782428400000001</v>
      </c>
      <c r="T36">
        <v>2.6666666999999999</v>
      </c>
      <c r="U36">
        <v>13.600834300000001</v>
      </c>
      <c r="V36">
        <v>5.6844817000000001</v>
      </c>
      <c r="W36">
        <v>7.3706273000000007</v>
      </c>
    </row>
    <row r="37" spans="1:24" hidden="1">
      <c r="A37" t="s">
        <v>5</v>
      </c>
      <c r="B37">
        <v>3.1522946000000003</v>
      </c>
      <c r="C37">
        <v>18.521164900000002</v>
      </c>
      <c r="D37">
        <v>11.585419399999999</v>
      </c>
      <c r="E37">
        <v>16.987154400000001</v>
      </c>
      <c r="F37">
        <v>7.5380359999999991</v>
      </c>
      <c r="G37">
        <v>12.5634709</v>
      </c>
      <c r="H37">
        <v>19.400347100000001</v>
      </c>
      <c r="I37">
        <v>21.233069700000001</v>
      </c>
      <c r="J37">
        <v>13.034115700000001</v>
      </c>
      <c r="K37">
        <v>20.604547400000001</v>
      </c>
      <c r="L37">
        <v>12.137301000000001</v>
      </c>
      <c r="M37">
        <v>14.804063900000001</v>
      </c>
      <c r="N37">
        <v>4.0931473</v>
      </c>
      <c r="O37">
        <v>1.9559772</v>
      </c>
      <c r="P37">
        <v>6.6445885999999996</v>
      </c>
      <c r="Q37">
        <v>6.0794822999999996</v>
      </c>
      <c r="R37">
        <v>4.5519202999999999</v>
      </c>
      <c r="S37">
        <v>18.636877800000001</v>
      </c>
      <c r="T37">
        <v>15.111111099999999</v>
      </c>
      <c r="U37">
        <v>23.7703533</v>
      </c>
      <c r="V37">
        <v>38.4097194</v>
      </c>
      <c r="W37">
        <v>28.201792399999999</v>
      </c>
    </row>
    <row r="38" spans="1:24" hidden="1">
      <c r="A38" t="s">
        <v>6</v>
      </c>
      <c r="B38">
        <v>17.783950700000002</v>
      </c>
      <c r="C38">
        <v>8.6145274000000001</v>
      </c>
      <c r="D38">
        <v>8.8173662000000004</v>
      </c>
      <c r="E38">
        <v>3.2228165000000004</v>
      </c>
      <c r="F38">
        <v>1.5905947</v>
      </c>
      <c r="G38">
        <v>2.6164212</v>
      </c>
      <c r="H38">
        <v>5.2050603000000004</v>
      </c>
      <c r="I38">
        <v>12.2585269</v>
      </c>
      <c r="J38">
        <v>3.9079914000000002</v>
      </c>
      <c r="K38">
        <v>13.855076799999999</v>
      </c>
      <c r="L38">
        <v>16.251608000000001</v>
      </c>
      <c r="M38">
        <v>5.4426705000000002</v>
      </c>
      <c r="N38">
        <v>0.90529249999999994</v>
      </c>
      <c r="O38">
        <v>2.6549059000000002</v>
      </c>
      <c r="P38">
        <v>1.6227893</v>
      </c>
      <c r="Q38">
        <v>6.6748406999999998</v>
      </c>
      <c r="R38">
        <v>2.1337127000000002</v>
      </c>
      <c r="S38">
        <v>6.7364252999999996</v>
      </c>
      <c r="T38">
        <v>3.7037037000000002</v>
      </c>
      <c r="U38">
        <v>3.9010824999999998</v>
      </c>
      <c r="V38">
        <v>5.9892672000000005</v>
      </c>
      <c r="W38">
        <v>12.0524909</v>
      </c>
    </row>
    <row r="39" spans="1:24" hidden="1">
      <c r="A39" t="s">
        <v>7</v>
      </c>
      <c r="B39">
        <v>2.2170649</v>
      </c>
      <c r="C39">
        <v>6.6125175999999994</v>
      </c>
      <c r="D39">
        <v>5.5668486000000001</v>
      </c>
      <c r="E39">
        <v>3.4184495000000004</v>
      </c>
      <c r="F39">
        <v>2.8354080000000002</v>
      </c>
      <c r="G39">
        <v>4.4201730000000001</v>
      </c>
      <c r="H39">
        <v>8.6207526000000012</v>
      </c>
      <c r="I39">
        <v>7.1030648000000003</v>
      </c>
      <c r="J39">
        <v>6.8644176000000003</v>
      </c>
      <c r="K39">
        <v>5.1146007999999998</v>
      </c>
      <c r="L39">
        <v>2.7403922999999999</v>
      </c>
      <c r="M39">
        <v>4.9346880000000004</v>
      </c>
      <c r="N39">
        <v>1.7926879</v>
      </c>
      <c r="O39">
        <v>1.0569738</v>
      </c>
      <c r="P39">
        <v>2.2560994000000001</v>
      </c>
      <c r="Q39">
        <v>2.5869653000000001</v>
      </c>
      <c r="R39">
        <v>1.1379801</v>
      </c>
      <c r="S39">
        <v>4.2496229000000003</v>
      </c>
      <c r="T39">
        <v>5.4814815000000001</v>
      </c>
      <c r="U39">
        <v>6.1813703999999996</v>
      </c>
      <c r="V39">
        <v>7.8772090000000006</v>
      </c>
      <c r="W39">
        <v>7.8121851000000007</v>
      </c>
    </row>
    <row r="40" spans="1:24" hidden="1">
      <c r="A40" t="s">
        <v>53</v>
      </c>
      <c r="B40">
        <f>SUM(B36:B39)</f>
        <v>35.9244469</v>
      </c>
      <c r="C40">
        <f t="shared" ref="C40:W40" si="7">SUM(C36:C39)</f>
        <v>67.104438299999998</v>
      </c>
      <c r="D40">
        <f t="shared" si="7"/>
        <v>27.6331639</v>
      </c>
      <c r="E40">
        <f t="shared" si="7"/>
        <v>26.916675800000004</v>
      </c>
      <c r="F40">
        <f t="shared" si="7"/>
        <v>15.006915599999999</v>
      </c>
      <c r="G40">
        <f t="shared" si="7"/>
        <v>33.314918400000003</v>
      </c>
      <c r="H40">
        <f t="shared" si="7"/>
        <v>44.309919600000008</v>
      </c>
      <c r="I40">
        <f t="shared" si="7"/>
        <v>51.635689599999999</v>
      </c>
      <c r="J40">
        <f t="shared" si="7"/>
        <v>35.790823600000003</v>
      </c>
      <c r="K40">
        <f t="shared" si="7"/>
        <v>43.6807996</v>
      </c>
      <c r="L40">
        <f t="shared" si="7"/>
        <v>38.257858900000002</v>
      </c>
      <c r="M40">
        <f t="shared" si="7"/>
        <v>28.519593700000001</v>
      </c>
      <c r="N40">
        <f t="shared" si="7"/>
        <v>12.5090059</v>
      </c>
      <c r="O40">
        <f t="shared" si="7"/>
        <v>10.6318818</v>
      </c>
      <c r="P40">
        <f t="shared" si="7"/>
        <v>87.517739599999999</v>
      </c>
      <c r="Q40">
        <f t="shared" si="7"/>
        <v>69.197087700000012</v>
      </c>
      <c r="R40">
        <f t="shared" si="7"/>
        <v>64.580369899999994</v>
      </c>
      <c r="S40">
        <f t="shared" si="7"/>
        <v>55.4053544</v>
      </c>
      <c r="T40">
        <f t="shared" si="7"/>
        <v>26.962963000000002</v>
      </c>
      <c r="U40">
        <f t="shared" si="7"/>
        <v>47.453640499999999</v>
      </c>
      <c r="V40">
        <f t="shared" si="7"/>
        <v>57.9606773</v>
      </c>
      <c r="W40">
        <f t="shared" si="7"/>
        <v>55.4370957</v>
      </c>
      <c r="X40">
        <f>AVERAGE(B40:W40)</f>
        <v>42.534139077272727</v>
      </c>
    </row>
    <row r="41" spans="1:24" hidden="1"/>
    <row r="42" spans="1:24" hidden="1">
      <c r="A42" t="s">
        <v>8</v>
      </c>
      <c r="B42">
        <v>4.7544805999999999</v>
      </c>
      <c r="C42">
        <v>2.3734012</v>
      </c>
      <c r="D42">
        <v>5.2076666999999999</v>
      </c>
      <c r="E42">
        <v>27.705263200000001</v>
      </c>
      <c r="F42">
        <v>2.0055324999999997</v>
      </c>
      <c r="G42">
        <v>3.3572425000000004</v>
      </c>
      <c r="H42">
        <v>7.5831201999999998</v>
      </c>
      <c r="I42">
        <v>7.4458725000000001</v>
      </c>
      <c r="J42">
        <v>8.3471893000000001</v>
      </c>
      <c r="K42">
        <v>14.985430299999999</v>
      </c>
      <c r="L42">
        <v>10.3389813</v>
      </c>
      <c r="M42">
        <v>15.384615400000001</v>
      </c>
      <c r="N42">
        <v>3.4138623999999997</v>
      </c>
      <c r="O42">
        <v>2.2709587999999998</v>
      </c>
      <c r="P42">
        <v>1.6263323000000001</v>
      </c>
      <c r="Q42">
        <v>9.5181515000000001</v>
      </c>
      <c r="R42">
        <v>12.5177809</v>
      </c>
      <c r="S42">
        <v>12.045625899999999</v>
      </c>
      <c r="T42">
        <v>6.9629630000000002</v>
      </c>
      <c r="U42">
        <v>15.458786499999999</v>
      </c>
      <c r="V42">
        <v>10.5736965</v>
      </c>
      <c r="W42">
        <v>7.0661429</v>
      </c>
    </row>
    <row r="43" spans="1:24" hidden="1">
      <c r="A43" t="s">
        <v>9</v>
      </c>
      <c r="B43">
        <v>16.567482200000001</v>
      </c>
      <c r="C43">
        <v>0.43439109999999997</v>
      </c>
      <c r="D43">
        <v>7.4452600999999996</v>
      </c>
      <c r="E43">
        <v>0</v>
      </c>
      <c r="F43">
        <v>27.731673600000001</v>
      </c>
      <c r="G43">
        <v>18.141667699999999</v>
      </c>
      <c r="H43">
        <v>0.51881619999999995</v>
      </c>
      <c r="I43">
        <v>0</v>
      </c>
      <c r="J43">
        <v>1.1235955</v>
      </c>
      <c r="K43">
        <v>0</v>
      </c>
      <c r="L43">
        <v>0.13888889999999998</v>
      </c>
      <c r="M43">
        <v>0.36284470000000002</v>
      </c>
      <c r="N43">
        <v>0.41186160000000005</v>
      </c>
      <c r="O43">
        <v>7.7279799999999996E-2</v>
      </c>
      <c r="P43">
        <v>0</v>
      </c>
      <c r="Q43">
        <v>0</v>
      </c>
      <c r="R43">
        <v>0.42674250000000002</v>
      </c>
      <c r="S43">
        <v>0</v>
      </c>
      <c r="T43">
        <v>1.4814815000000001</v>
      </c>
      <c r="U43">
        <v>0</v>
      </c>
      <c r="V43">
        <v>0.22321429999999998</v>
      </c>
      <c r="W43">
        <v>0</v>
      </c>
    </row>
    <row r="44" spans="1:24" hidden="1">
      <c r="A44" t="s">
        <v>10</v>
      </c>
      <c r="B44">
        <v>12.295742599999999</v>
      </c>
      <c r="C44">
        <v>2.8260776000000001</v>
      </c>
      <c r="D44">
        <v>9.5485915000000006</v>
      </c>
      <c r="E44">
        <v>4.5317896000000006</v>
      </c>
      <c r="F44">
        <v>21.715076100000001</v>
      </c>
      <c r="G44">
        <v>17.725672700000001</v>
      </c>
      <c r="H44">
        <v>7.4853854999999996</v>
      </c>
      <c r="I44">
        <v>9.2871971999999996</v>
      </c>
      <c r="J44">
        <v>9.7481446999999992</v>
      </c>
      <c r="K44">
        <v>5.2696903000000006</v>
      </c>
      <c r="L44">
        <v>1.9561023</v>
      </c>
      <c r="M44">
        <v>1.6690856000000001</v>
      </c>
      <c r="N44">
        <v>2.1416804000000003</v>
      </c>
      <c r="O44">
        <v>0.44704999999999995</v>
      </c>
      <c r="P44">
        <v>2.0650729999999999</v>
      </c>
      <c r="Q44">
        <v>1.1037516000000001</v>
      </c>
      <c r="R44">
        <v>1.8492175999999998</v>
      </c>
      <c r="S44">
        <v>3.8461538000000002</v>
      </c>
      <c r="T44">
        <v>13.629629600000001</v>
      </c>
      <c r="U44">
        <v>2.6477200000000001</v>
      </c>
      <c r="V44">
        <v>2.8265378000000001</v>
      </c>
      <c r="W44">
        <v>6.1748339000000003</v>
      </c>
    </row>
    <row r="45" spans="1:24" hidden="1">
      <c r="A45" t="s">
        <v>11</v>
      </c>
      <c r="B45">
        <v>2.0473276</v>
      </c>
      <c r="C45">
        <v>2.2713723000000003</v>
      </c>
      <c r="D45">
        <v>2.3847166999999998</v>
      </c>
      <c r="E45">
        <v>2.6507633999999998</v>
      </c>
      <c r="F45">
        <v>2.0055324999999997</v>
      </c>
      <c r="G45">
        <v>2.1137858</v>
      </c>
      <c r="H45">
        <v>5.5398246000000002</v>
      </c>
      <c r="I45">
        <v>1.1094908999999999</v>
      </c>
      <c r="J45">
        <v>8.3085605000000005</v>
      </c>
      <c r="K45">
        <v>2.4295500000000003</v>
      </c>
      <c r="L45">
        <v>3.2090167000000003</v>
      </c>
      <c r="M45">
        <v>6.5312045999999997</v>
      </c>
      <c r="N45">
        <v>1.0386025999999999</v>
      </c>
      <c r="O45">
        <v>3.4443318999999999</v>
      </c>
      <c r="P45">
        <v>0.48233920000000002</v>
      </c>
      <c r="Q45">
        <v>1.7587723999999998</v>
      </c>
      <c r="R45">
        <v>1.5647226000000001</v>
      </c>
      <c r="S45">
        <v>4.1930618000000006</v>
      </c>
      <c r="T45">
        <v>15.2592593</v>
      </c>
      <c r="U45">
        <v>4.2002910999999994</v>
      </c>
      <c r="V45">
        <v>2.8094647999999998</v>
      </c>
      <c r="W45">
        <v>1.4144687</v>
      </c>
    </row>
    <row r="46" spans="1:24" hidden="1">
      <c r="A46" t="s">
        <v>12</v>
      </c>
      <c r="B46">
        <v>7.1633199999999994E-2</v>
      </c>
      <c r="C46">
        <v>0.35325970000000001</v>
      </c>
      <c r="D46">
        <v>0.50567790000000001</v>
      </c>
      <c r="E46">
        <v>0.62860399999999994</v>
      </c>
      <c r="F46">
        <v>0</v>
      </c>
      <c r="G46">
        <v>0</v>
      </c>
      <c r="H46">
        <v>0.3676471</v>
      </c>
      <c r="I46">
        <v>8.6505200000000004E-2</v>
      </c>
      <c r="J46">
        <v>1.0433387000000001</v>
      </c>
      <c r="K46">
        <v>0.14961050000000001</v>
      </c>
      <c r="L46">
        <v>0.28360669999999999</v>
      </c>
      <c r="M46">
        <v>0.65312049999999999</v>
      </c>
      <c r="N46">
        <v>0</v>
      </c>
      <c r="O46">
        <v>0.5409583</v>
      </c>
      <c r="P46">
        <v>0.14034189999999999</v>
      </c>
      <c r="Q46">
        <v>0.17241380000000001</v>
      </c>
      <c r="R46">
        <v>0</v>
      </c>
      <c r="S46">
        <v>0</v>
      </c>
      <c r="T46">
        <v>1.4814815000000001</v>
      </c>
      <c r="U46">
        <v>7.3421399999999998E-2</v>
      </c>
      <c r="V46">
        <v>7.4404799999999993E-2</v>
      </c>
      <c r="W46">
        <v>7.4294200000000005E-2</v>
      </c>
    </row>
    <row r="47" spans="1:24" hidden="1">
      <c r="A47" t="s">
        <v>54</v>
      </c>
      <c r="B47">
        <f>SUM(B42:B46)</f>
        <v>35.736666200000002</v>
      </c>
      <c r="C47">
        <f t="shared" ref="C47:W47" si="8">SUM(C42:C46)</f>
        <v>8.2585019000000006</v>
      </c>
      <c r="D47">
        <f t="shared" si="8"/>
        <v>25.091912899999997</v>
      </c>
      <c r="E47">
        <f t="shared" si="8"/>
        <v>35.516420200000006</v>
      </c>
      <c r="F47">
        <f t="shared" si="8"/>
        <v>53.4578147</v>
      </c>
      <c r="G47">
        <f t="shared" si="8"/>
        <v>41.338368700000004</v>
      </c>
      <c r="H47">
        <f t="shared" si="8"/>
        <v>21.494793599999998</v>
      </c>
      <c r="I47">
        <f t="shared" si="8"/>
        <v>17.929065800000004</v>
      </c>
      <c r="J47">
        <f t="shared" si="8"/>
        <v>28.5708287</v>
      </c>
      <c r="K47">
        <f t="shared" si="8"/>
        <v>22.834281099999998</v>
      </c>
      <c r="L47">
        <f t="shared" si="8"/>
        <v>15.926595899999999</v>
      </c>
      <c r="M47">
        <f t="shared" si="8"/>
        <v>24.600870799999999</v>
      </c>
      <c r="N47">
        <f t="shared" si="8"/>
        <v>7.0060069999999994</v>
      </c>
      <c r="O47">
        <f t="shared" si="8"/>
        <v>6.7805787999999989</v>
      </c>
      <c r="P47">
        <f t="shared" si="8"/>
        <v>4.3140863999999999</v>
      </c>
      <c r="Q47">
        <f t="shared" si="8"/>
        <v>12.5530893</v>
      </c>
      <c r="R47">
        <f t="shared" si="8"/>
        <v>16.3584636</v>
      </c>
      <c r="S47">
        <f t="shared" si="8"/>
        <v>20.0848415</v>
      </c>
      <c r="T47">
        <f t="shared" si="8"/>
        <v>38.814814900000002</v>
      </c>
      <c r="U47">
        <f t="shared" si="8"/>
        <v>22.380218999999997</v>
      </c>
      <c r="V47">
        <f t="shared" si="8"/>
        <v>16.5073182</v>
      </c>
      <c r="W47">
        <f t="shared" si="8"/>
        <v>14.729739700000001</v>
      </c>
      <c r="X47">
        <f>AVERAGE(B47:W47)</f>
        <v>22.285694495454546</v>
      </c>
    </row>
    <row r="48" spans="1:24" hidden="1"/>
    <row r="49" spans="1:25" hidden="1">
      <c r="A49" t="s">
        <v>13</v>
      </c>
      <c r="B49">
        <v>1.3272136999999999</v>
      </c>
      <c r="C49">
        <v>1.9181125999999999</v>
      </c>
      <c r="D49">
        <v>4.5520421999999998</v>
      </c>
      <c r="E49">
        <v>1.1897180999999999</v>
      </c>
      <c r="F49">
        <v>0.48409409999999997</v>
      </c>
      <c r="G49">
        <v>0.64452049999999994</v>
      </c>
      <c r="H49">
        <v>3.2805078999999999</v>
      </c>
      <c r="I49">
        <v>2.5380623</v>
      </c>
      <c r="J49">
        <v>10.462898299999999</v>
      </c>
      <c r="K49">
        <v>2.6159482000000001</v>
      </c>
      <c r="L49">
        <v>1.3223589</v>
      </c>
      <c r="M49">
        <v>3.2656022999999998</v>
      </c>
      <c r="N49">
        <v>2.4448976999999998</v>
      </c>
      <c r="O49">
        <v>2.0532964000000002</v>
      </c>
      <c r="P49">
        <v>2.3032409</v>
      </c>
      <c r="Q49">
        <v>1.5436342999999999</v>
      </c>
      <c r="R49">
        <v>0.99573260000000008</v>
      </c>
      <c r="S49">
        <v>0.37707390000000002</v>
      </c>
      <c r="T49">
        <v>8.5925925999999997</v>
      </c>
      <c r="U49">
        <v>1.1757176</v>
      </c>
      <c r="V49">
        <v>1.8951083</v>
      </c>
      <c r="W49">
        <v>1.7852753999999997</v>
      </c>
      <c r="X49">
        <f>AVERAGE(B49:W49)</f>
        <v>2.5803476727272723</v>
      </c>
    </row>
    <row r="50" spans="1:25" hidden="1"/>
    <row r="51" spans="1:25" hidden="1">
      <c r="A51" t="s">
        <v>14</v>
      </c>
      <c r="B51">
        <v>18.132068799999999</v>
      </c>
      <c r="C51">
        <v>5.4193633999999999</v>
      </c>
      <c r="D51">
        <v>24.629211399999999</v>
      </c>
      <c r="E51">
        <v>4.7486170000000003</v>
      </c>
      <c r="F51">
        <v>22.752420499999999</v>
      </c>
      <c r="G51">
        <v>14.825481400000001</v>
      </c>
      <c r="H51">
        <v>7.0067591999999994</v>
      </c>
      <c r="I51">
        <v>2.3801284999999996</v>
      </c>
      <c r="J51">
        <v>6.8193106000000006</v>
      </c>
      <c r="K51">
        <v>7.2494023000000007</v>
      </c>
      <c r="L51">
        <v>15.252552699999999</v>
      </c>
      <c r="M51">
        <v>11.2481858</v>
      </c>
      <c r="N51">
        <v>0.23438249999999999</v>
      </c>
      <c r="O51">
        <v>1.2115333000000001</v>
      </c>
      <c r="P51">
        <v>1.406962</v>
      </c>
      <c r="Q51">
        <v>2.9060066999999998</v>
      </c>
      <c r="R51">
        <v>12.944523499999999</v>
      </c>
      <c r="S51">
        <v>5.3299396999999997</v>
      </c>
      <c r="T51">
        <v>13.037037000000002</v>
      </c>
      <c r="U51">
        <v>6.4724571999999991</v>
      </c>
      <c r="V51">
        <v>7.7884712999999994</v>
      </c>
      <c r="W51">
        <v>8.7008368000000011</v>
      </c>
      <c r="X51">
        <f>AVERAGE(B51:W51)</f>
        <v>9.113438709090909</v>
      </c>
    </row>
    <row r="52" spans="1:25" hidden="1"/>
    <row r="53" spans="1:25" hidden="1">
      <c r="A53" t="s">
        <v>15</v>
      </c>
      <c r="B53">
        <v>4.2570455999999997</v>
      </c>
      <c r="C53">
        <v>1.3162343000000001</v>
      </c>
      <c r="D53">
        <v>10.1421043</v>
      </c>
      <c r="E53">
        <v>2.1660273000000001</v>
      </c>
      <c r="F53">
        <v>4.7717841999999999</v>
      </c>
      <c r="G53">
        <v>3.2201874999999998</v>
      </c>
      <c r="H53">
        <v>2.2716477999999998</v>
      </c>
      <c r="I53">
        <v>5.7110726999999999</v>
      </c>
      <c r="J53">
        <v>0.75290259999999998</v>
      </c>
      <c r="K53">
        <v>1.5274140999999999</v>
      </c>
      <c r="L53">
        <v>5.9276008999999998</v>
      </c>
      <c r="M53">
        <v>0.14513790000000001</v>
      </c>
      <c r="N53">
        <v>39.025322000000003</v>
      </c>
      <c r="O53">
        <v>51.387944399999995</v>
      </c>
      <c r="P53">
        <v>0.62976699999999997</v>
      </c>
      <c r="Q53">
        <v>3.0051067000000002</v>
      </c>
      <c r="R53">
        <v>0.99573260000000008</v>
      </c>
      <c r="S53">
        <v>4.3910255999999999</v>
      </c>
      <c r="T53">
        <v>0.44444439999999996</v>
      </c>
      <c r="U53">
        <v>8.7540446999999997</v>
      </c>
      <c r="V53">
        <v>6.3478012000000001</v>
      </c>
      <c r="W53">
        <v>6.2495710000000004</v>
      </c>
    </row>
    <row r="54" spans="1:25" hidden="1">
      <c r="A54" t="s">
        <v>16</v>
      </c>
      <c r="B54">
        <v>1.1801657000000001</v>
      </c>
      <c r="C54">
        <v>8.4444280999999997</v>
      </c>
      <c r="D54">
        <v>2.4593764</v>
      </c>
      <c r="E54">
        <v>6.1537951</v>
      </c>
      <c r="F54">
        <v>1.2448133000000001</v>
      </c>
      <c r="G54">
        <v>2.1931810999999999</v>
      </c>
      <c r="H54">
        <v>6.0791924999999996</v>
      </c>
      <c r="I54">
        <v>7.3442907000000002</v>
      </c>
      <c r="J54">
        <v>2.3665564999999997</v>
      </c>
      <c r="K54">
        <v>10.6760205</v>
      </c>
      <c r="L54">
        <v>7.9200835999999999</v>
      </c>
      <c r="M54">
        <v>9.5791000999999998</v>
      </c>
      <c r="N54">
        <v>34.283750900000001</v>
      </c>
      <c r="O54">
        <v>19.761658600000001</v>
      </c>
      <c r="P54">
        <v>0.99656529999999999</v>
      </c>
      <c r="Q54">
        <v>6.1947619000000005</v>
      </c>
      <c r="R54">
        <v>0.284495</v>
      </c>
      <c r="S54">
        <v>7.3717949000000003</v>
      </c>
      <c r="T54">
        <v>0.44444439999999996</v>
      </c>
      <c r="U54">
        <v>8.1695970000000013</v>
      </c>
      <c r="V54">
        <v>6.0151928999999997</v>
      </c>
      <c r="W54">
        <v>4.3172572999999996</v>
      </c>
    </row>
    <row r="55" spans="1:25" hidden="1">
      <c r="A55" t="s">
        <v>17</v>
      </c>
      <c r="B55">
        <v>3.442393</v>
      </c>
      <c r="C55">
        <v>7.5389215999999992</v>
      </c>
      <c r="D55">
        <v>5.4921889999999998</v>
      </c>
      <c r="E55">
        <v>23.308746499999998</v>
      </c>
      <c r="F55">
        <v>2.2821577</v>
      </c>
      <c r="G55">
        <v>4.4633422999999999</v>
      </c>
      <c r="H55">
        <v>15.557179400000001</v>
      </c>
      <c r="I55">
        <v>12.461690600000001</v>
      </c>
      <c r="J55">
        <v>15.2366796</v>
      </c>
      <c r="K55">
        <v>11.4161342</v>
      </c>
      <c r="L55">
        <v>15.392949</v>
      </c>
      <c r="M55">
        <v>22.6415094</v>
      </c>
      <c r="N55">
        <v>4.4966340000000002</v>
      </c>
      <c r="O55">
        <v>8.1731066000000006</v>
      </c>
      <c r="P55">
        <v>2.8316389000000002</v>
      </c>
      <c r="Q55">
        <v>4.6003135000000004</v>
      </c>
      <c r="R55">
        <v>3.8406827999999997</v>
      </c>
      <c r="S55">
        <v>7.0399697999999997</v>
      </c>
      <c r="T55">
        <v>11.7037037</v>
      </c>
      <c r="U55">
        <v>5.5943237999999997</v>
      </c>
      <c r="V55">
        <v>3.4854310000000002</v>
      </c>
      <c r="W55">
        <v>8.780224200000001</v>
      </c>
    </row>
    <row r="56" spans="1:25" hidden="1">
      <c r="A56" t="s">
        <v>55</v>
      </c>
      <c r="B56">
        <f>SUM(B53:B55)</f>
        <v>8.8796043000000004</v>
      </c>
      <c r="C56">
        <f t="shared" ref="C56:W56" si="9">SUM(C53:C55)</f>
        <v>17.299583999999999</v>
      </c>
      <c r="D56">
        <f t="shared" si="9"/>
        <v>18.0936697</v>
      </c>
      <c r="E56">
        <f t="shared" si="9"/>
        <v>31.628568899999998</v>
      </c>
      <c r="F56">
        <f t="shared" si="9"/>
        <v>8.2987551999999987</v>
      </c>
      <c r="G56">
        <f t="shared" si="9"/>
        <v>9.8767108999999991</v>
      </c>
      <c r="H56">
        <f t="shared" si="9"/>
        <v>23.908019700000001</v>
      </c>
      <c r="I56">
        <f t="shared" si="9"/>
        <v>25.517054000000002</v>
      </c>
      <c r="J56">
        <f t="shared" si="9"/>
        <v>18.356138699999999</v>
      </c>
      <c r="K56">
        <f t="shared" si="9"/>
        <v>23.6195688</v>
      </c>
      <c r="L56">
        <f t="shared" si="9"/>
        <v>29.240633500000001</v>
      </c>
      <c r="M56">
        <f t="shared" si="9"/>
        <v>32.365747400000004</v>
      </c>
      <c r="N56">
        <f t="shared" si="9"/>
        <v>77.805706900000004</v>
      </c>
      <c r="O56">
        <f t="shared" si="9"/>
        <v>79.322709599999996</v>
      </c>
      <c r="P56">
        <f t="shared" si="9"/>
        <v>4.4579712000000002</v>
      </c>
      <c r="Q56">
        <f t="shared" si="9"/>
        <v>13.800182100000001</v>
      </c>
      <c r="R56">
        <f t="shared" si="9"/>
        <v>5.1209103999999996</v>
      </c>
      <c r="S56">
        <f t="shared" si="9"/>
        <v>18.802790299999998</v>
      </c>
      <c r="T56">
        <f t="shared" si="9"/>
        <v>12.5925925</v>
      </c>
      <c r="U56">
        <f t="shared" si="9"/>
        <v>22.517965500000003</v>
      </c>
      <c r="V56">
        <f t="shared" si="9"/>
        <v>15.8484251</v>
      </c>
      <c r="W56">
        <f t="shared" si="9"/>
        <v>19.347052500000004</v>
      </c>
      <c r="X56">
        <f>AVERAGE(B56:W56)</f>
        <v>23.486380054545453</v>
      </c>
    </row>
    <row r="59" spans="1:25" ht="15.75" thickBot="1">
      <c r="B59" s="2" t="s">
        <v>30</v>
      </c>
      <c r="C59" s="2" t="s">
        <v>31</v>
      </c>
      <c r="D59" s="2" t="s">
        <v>34</v>
      </c>
      <c r="E59" s="2" t="s">
        <v>35</v>
      </c>
      <c r="F59" s="2" t="s">
        <v>32</v>
      </c>
      <c r="G59" s="2" t="s">
        <v>33</v>
      </c>
      <c r="H59" s="2" t="s">
        <v>36</v>
      </c>
      <c r="I59" s="2" t="s">
        <v>37</v>
      </c>
      <c r="J59" s="2" t="s">
        <v>38</v>
      </c>
      <c r="K59" s="2" t="s">
        <v>39</v>
      </c>
      <c r="L59" s="2" t="s">
        <v>40</v>
      </c>
      <c r="M59" s="2" t="s">
        <v>41</v>
      </c>
      <c r="N59" s="2" t="s">
        <v>42</v>
      </c>
      <c r="O59" s="2" t="s">
        <v>43</v>
      </c>
      <c r="P59" s="2" t="s">
        <v>44</v>
      </c>
      <c r="Q59" s="2" t="s">
        <v>45</v>
      </c>
      <c r="R59" s="2" t="s">
        <v>46</v>
      </c>
      <c r="S59" s="2" t="s">
        <v>47</v>
      </c>
      <c r="T59" s="2" t="s">
        <v>48</v>
      </c>
      <c r="U59" s="2" t="s">
        <v>49</v>
      </c>
      <c r="V59" s="2" t="s">
        <v>50</v>
      </c>
      <c r="W59" s="2" t="s">
        <v>51</v>
      </c>
    </row>
    <row r="60" spans="1:25" ht="15.75" thickBot="1">
      <c r="A60" s="39" t="s">
        <v>53</v>
      </c>
      <c r="B60" s="40">
        <v>35.9244469</v>
      </c>
      <c r="C60" s="40">
        <v>67.104438299999998</v>
      </c>
      <c r="D60" s="40">
        <v>27.6331639</v>
      </c>
      <c r="E60" s="41">
        <v>26.916675800000004</v>
      </c>
      <c r="F60" s="41">
        <v>15.006915599999999</v>
      </c>
      <c r="G60" s="42">
        <v>33.314918400000003</v>
      </c>
      <c r="H60" s="40">
        <v>44.309919600000008</v>
      </c>
      <c r="I60" s="40">
        <v>51.635689599999999</v>
      </c>
      <c r="J60" s="40">
        <v>35.790823600000003</v>
      </c>
      <c r="K60" s="40">
        <v>43.6807996</v>
      </c>
      <c r="L60" s="40">
        <v>38.257858900000002</v>
      </c>
      <c r="M60" s="42">
        <v>28.519593700000001</v>
      </c>
      <c r="N60" s="42">
        <v>12.5090059</v>
      </c>
      <c r="O60" s="42">
        <v>10.6318818</v>
      </c>
      <c r="P60" s="40">
        <v>87.517739599999999</v>
      </c>
      <c r="Q60" s="40">
        <v>69.197087700000012</v>
      </c>
      <c r="R60" s="40">
        <v>64.580369899999994</v>
      </c>
      <c r="S60" s="40">
        <v>55.4053544</v>
      </c>
      <c r="T60" s="42">
        <v>26.962963000000002</v>
      </c>
      <c r="U60" s="40">
        <v>47.453640499999999</v>
      </c>
      <c r="V60" s="40">
        <v>57.9606773</v>
      </c>
      <c r="W60" s="40">
        <v>55.4370957</v>
      </c>
      <c r="X60" s="43">
        <v>42.534139077272727</v>
      </c>
      <c r="Y60">
        <f>SUM(B60:W60)</f>
        <v>935.75105970000004</v>
      </c>
    </row>
    <row r="61" spans="1:25" ht="15.75" thickBot="1">
      <c r="A61" s="39" t="s">
        <v>55</v>
      </c>
      <c r="B61" s="44">
        <v>8.8796043000000004</v>
      </c>
      <c r="C61" s="42">
        <v>17.299583999999999</v>
      </c>
      <c r="D61" s="44">
        <v>18.0936697</v>
      </c>
      <c r="E61" s="42">
        <v>31.628568899999998</v>
      </c>
      <c r="F61" s="44">
        <v>8.2987551999999987</v>
      </c>
      <c r="G61" s="44">
        <v>9.8767108999999991</v>
      </c>
      <c r="H61" s="42">
        <v>23.908019700000001</v>
      </c>
      <c r="I61" s="42">
        <v>25.517054000000002</v>
      </c>
      <c r="J61" s="41">
        <v>18.356138699999999</v>
      </c>
      <c r="K61" s="42">
        <v>23.6195688</v>
      </c>
      <c r="L61" s="42">
        <v>29.240633500000001</v>
      </c>
      <c r="M61" s="40">
        <v>32.365747400000004</v>
      </c>
      <c r="N61" s="40">
        <v>77.805706900000004</v>
      </c>
      <c r="O61" s="40">
        <v>79.322709599999996</v>
      </c>
      <c r="P61" s="42">
        <v>4.4579712000000002</v>
      </c>
      <c r="Q61" s="42">
        <v>13.800182100000001</v>
      </c>
      <c r="R61" s="44">
        <v>5.1209103999999996</v>
      </c>
      <c r="S61" s="41">
        <v>18.802790299999998</v>
      </c>
      <c r="T61" s="44">
        <v>12.5925925</v>
      </c>
      <c r="U61" s="42">
        <v>22.517965500000003</v>
      </c>
      <c r="V61" s="41">
        <v>15.8484251</v>
      </c>
      <c r="W61" s="42">
        <v>19.347052500000004</v>
      </c>
      <c r="X61" s="45">
        <v>23.486380054545453</v>
      </c>
      <c r="Y61">
        <f t="shared" ref="Y61:Y64" si="10">SUM(B61:W61)</f>
        <v>516.70036119999997</v>
      </c>
    </row>
    <row r="62" spans="1:25" ht="15.75" thickBot="1">
      <c r="A62" s="39" t="s">
        <v>54</v>
      </c>
      <c r="B62" s="42">
        <v>35.736666200000002</v>
      </c>
      <c r="C62" s="41">
        <v>8.2585019000000006</v>
      </c>
      <c r="D62" s="42">
        <v>25.091912899999997</v>
      </c>
      <c r="E62" s="40">
        <v>35.516420200000006</v>
      </c>
      <c r="F62" s="40">
        <v>53.4578147</v>
      </c>
      <c r="G62" s="40">
        <v>41.338368700000004</v>
      </c>
      <c r="H62" s="41">
        <v>21.494793599999998</v>
      </c>
      <c r="I62" s="41">
        <v>17.929065800000004</v>
      </c>
      <c r="J62" s="42">
        <v>28.5708287</v>
      </c>
      <c r="K62" s="41">
        <v>22.834281099999998</v>
      </c>
      <c r="L62" s="41">
        <v>15.926595899999999</v>
      </c>
      <c r="M62" s="41">
        <v>24.600870799999999</v>
      </c>
      <c r="N62" s="41">
        <v>7.0060069999999994</v>
      </c>
      <c r="O62" s="41">
        <v>6.7805787999999989</v>
      </c>
      <c r="P62" s="41">
        <v>4.3140863999999999</v>
      </c>
      <c r="Q62" s="41">
        <v>12.5530893</v>
      </c>
      <c r="R62" s="42">
        <v>16.3584636</v>
      </c>
      <c r="S62" s="42">
        <v>20.0848415</v>
      </c>
      <c r="T62" s="40">
        <v>38.814814900000002</v>
      </c>
      <c r="U62" s="41">
        <v>22.380218999999997</v>
      </c>
      <c r="V62" s="42">
        <v>16.5073182</v>
      </c>
      <c r="W62" s="41">
        <v>14.729739700000001</v>
      </c>
      <c r="X62" s="46">
        <v>22.285694495454546</v>
      </c>
      <c r="Y62">
        <f t="shared" si="10"/>
        <v>490.28527889999998</v>
      </c>
    </row>
    <row r="63" spans="1:25" ht="15.75" thickBot="1">
      <c r="A63" s="39" t="s">
        <v>14</v>
      </c>
      <c r="B63" s="41">
        <v>18.132068799999999</v>
      </c>
      <c r="C63" s="44">
        <v>5.4193633999999999</v>
      </c>
      <c r="D63" s="41">
        <v>24.629211399999999</v>
      </c>
      <c r="E63" s="44">
        <v>4.7486170000000003</v>
      </c>
      <c r="F63" s="42">
        <v>22.752420499999999</v>
      </c>
      <c r="G63" s="41">
        <v>14.825481400000001</v>
      </c>
      <c r="H63" s="44">
        <v>7.0067591999999994</v>
      </c>
      <c r="I63" s="47">
        <v>2.3801284999999996</v>
      </c>
      <c r="J63" s="47">
        <v>6.8193106000000006</v>
      </c>
      <c r="K63" s="44">
        <v>7.2494023000000007</v>
      </c>
      <c r="L63" s="44">
        <v>15.252552699999999</v>
      </c>
      <c r="M63" s="44">
        <v>11.2481858</v>
      </c>
      <c r="N63" s="47">
        <v>0.23438249999999999</v>
      </c>
      <c r="O63" s="47">
        <v>1.2115333000000001</v>
      </c>
      <c r="P63" s="47">
        <v>1.406962</v>
      </c>
      <c r="Q63" s="44">
        <v>2.9060066999999998</v>
      </c>
      <c r="R63" s="41">
        <v>12.944523499999999</v>
      </c>
      <c r="S63" s="44">
        <v>5.3299396999999997</v>
      </c>
      <c r="T63" s="41">
        <v>13.037037000000002</v>
      </c>
      <c r="U63" s="44">
        <v>6.4724571999999991</v>
      </c>
      <c r="V63" s="44">
        <v>7.7884712999999994</v>
      </c>
      <c r="W63" s="44">
        <v>8.7008368000000011</v>
      </c>
      <c r="X63" s="48">
        <v>9.113438709090909</v>
      </c>
      <c r="Y63">
        <f t="shared" si="10"/>
        <v>200.4956516</v>
      </c>
    </row>
    <row r="64" spans="1:25" ht="15.75" thickBot="1">
      <c r="A64" s="39" t="s">
        <v>13</v>
      </c>
      <c r="B64" s="47">
        <v>1.3272136999999999</v>
      </c>
      <c r="C64" s="47">
        <v>1.9181125999999999</v>
      </c>
      <c r="D64" s="47">
        <v>4.5520421999999998</v>
      </c>
      <c r="E64" s="47">
        <v>1.1897180999999999</v>
      </c>
      <c r="F64" s="47">
        <v>0.48409409999999997</v>
      </c>
      <c r="G64" s="47">
        <v>0.64452049999999994</v>
      </c>
      <c r="H64" s="47">
        <v>3.2805078999999999</v>
      </c>
      <c r="I64" s="44">
        <v>2.5380623</v>
      </c>
      <c r="J64" s="44">
        <v>10.462898299999999</v>
      </c>
      <c r="K64" s="47">
        <v>2.6159482000000001</v>
      </c>
      <c r="L64" s="47">
        <v>1.3223589</v>
      </c>
      <c r="M64" s="47">
        <v>3.2656022999999998</v>
      </c>
      <c r="N64" s="44">
        <v>2.4448976999999998</v>
      </c>
      <c r="O64" s="44">
        <v>2.0532964000000002</v>
      </c>
      <c r="P64" s="44">
        <v>2.3032409</v>
      </c>
      <c r="Q64" s="47">
        <v>1.5436342999999999</v>
      </c>
      <c r="R64" s="47">
        <v>0.99573260000000008</v>
      </c>
      <c r="S64" s="47">
        <v>0.37707390000000002</v>
      </c>
      <c r="T64" s="47">
        <v>8.5925925999999997</v>
      </c>
      <c r="U64" s="47">
        <v>1.1757176</v>
      </c>
      <c r="V64" s="47">
        <v>1.8951083</v>
      </c>
      <c r="W64" s="47">
        <v>1.7852753999999997</v>
      </c>
      <c r="X64" s="49">
        <v>2.5803476727272723</v>
      </c>
      <c r="Y64">
        <f t="shared" si="10"/>
        <v>56.767648799999989</v>
      </c>
    </row>
    <row r="65" spans="1:24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</row>
    <row r="66" spans="1:24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</row>
    <row r="67" spans="1:24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</row>
    <row r="68" spans="1:24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</row>
    <row r="69" spans="1:24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</row>
    <row r="70" spans="1:24" ht="15.75" customHeight="1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</row>
    <row r="71" spans="1:24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</row>
    <row r="74" spans="1:24" hidden="1">
      <c r="B74" s="2" t="s">
        <v>30</v>
      </c>
      <c r="C74" s="2" t="s">
        <v>31</v>
      </c>
      <c r="D74" s="2" t="s">
        <v>34</v>
      </c>
      <c r="E74" s="2" t="s">
        <v>35</v>
      </c>
      <c r="F74" s="2" t="s">
        <v>32</v>
      </c>
      <c r="G74" s="2" t="s">
        <v>33</v>
      </c>
      <c r="H74" s="2" t="s">
        <v>36</v>
      </c>
      <c r="I74" s="2" t="s">
        <v>37</v>
      </c>
      <c r="J74" s="2" t="s">
        <v>38</v>
      </c>
      <c r="K74" s="2" t="s">
        <v>39</v>
      </c>
      <c r="L74" s="2" t="s">
        <v>40</v>
      </c>
      <c r="M74" s="2" t="s">
        <v>41</v>
      </c>
      <c r="N74" s="2" t="s">
        <v>42</v>
      </c>
      <c r="O74" s="2" t="s">
        <v>43</v>
      </c>
      <c r="P74" s="2" t="s">
        <v>44</v>
      </c>
      <c r="Q74" s="2" t="s">
        <v>45</v>
      </c>
      <c r="R74" s="2" t="s">
        <v>46</v>
      </c>
      <c r="S74" s="2" t="s">
        <v>47</v>
      </c>
      <c r="T74" s="2" t="s">
        <v>48</v>
      </c>
      <c r="U74" s="2" t="s">
        <v>49</v>
      </c>
      <c r="V74" s="2" t="s">
        <v>50</v>
      </c>
      <c r="W74" s="2" t="s">
        <v>51</v>
      </c>
    </row>
    <row r="75" spans="1:24" hidden="1">
      <c r="A75" s="39" t="s">
        <v>53</v>
      </c>
      <c r="B75">
        <f>B60/100</f>
        <v>0.35924446900000001</v>
      </c>
      <c r="C75">
        <f t="shared" ref="C75:W75" si="11">C60/100</f>
        <v>0.67104438300000002</v>
      </c>
      <c r="D75">
        <f t="shared" si="11"/>
        <v>0.27633163900000002</v>
      </c>
      <c r="E75">
        <f t="shared" si="11"/>
        <v>0.26916675800000006</v>
      </c>
      <c r="F75">
        <f t="shared" si="11"/>
        <v>0.15006915599999998</v>
      </c>
      <c r="G75">
        <f t="shared" si="11"/>
        <v>0.33314918400000004</v>
      </c>
      <c r="H75">
        <f t="shared" si="11"/>
        <v>0.44309919600000008</v>
      </c>
      <c r="I75">
        <f t="shared" si="11"/>
        <v>0.51635689600000001</v>
      </c>
      <c r="J75">
        <f t="shared" si="11"/>
        <v>0.35790823600000005</v>
      </c>
      <c r="K75">
        <f t="shared" si="11"/>
        <v>0.43680799599999998</v>
      </c>
      <c r="L75">
        <f t="shared" si="11"/>
        <v>0.38257858900000002</v>
      </c>
      <c r="M75">
        <f t="shared" si="11"/>
        <v>0.28519593700000001</v>
      </c>
      <c r="N75">
        <f t="shared" si="11"/>
        <v>0.125090059</v>
      </c>
      <c r="O75">
        <f t="shared" si="11"/>
        <v>0.10631881800000001</v>
      </c>
      <c r="P75">
        <f t="shared" si="11"/>
        <v>0.875177396</v>
      </c>
      <c r="Q75">
        <f t="shared" si="11"/>
        <v>0.69197087700000015</v>
      </c>
      <c r="R75">
        <f t="shared" si="11"/>
        <v>0.6458036989999999</v>
      </c>
      <c r="S75">
        <f t="shared" si="11"/>
        <v>0.55405354399999995</v>
      </c>
      <c r="T75">
        <f t="shared" si="11"/>
        <v>0.26962963000000001</v>
      </c>
      <c r="U75">
        <f t="shared" si="11"/>
        <v>0.47453640499999999</v>
      </c>
      <c r="V75">
        <f t="shared" si="11"/>
        <v>0.57960677299999996</v>
      </c>
      <c r="W75">
        <f t="shared" si="11"/>
        <v>0.55437095700000005</v>
      </c>
    </row>
    <row r="76" spans="1:24" hidden="1">
      <c r="A76" s="39" t="s">
        <v>55</v>
      </c>
      <c r="B76">
        <f>B61/100</f>
        <v>8.8796043000000005E-2</v>
      </c>
      <c r="C76">
        <f t="shared" ref="C76:W76" si="12">C61/100</f>
        <v>0.17299583999999998</v>
      </c>
      <c r="D76">
        <f t="shared" si="12"/>
        <v>0.18093669700000001</v>
      </c>
      <c r="E76">
        <f t="shared" si="12"/>
        <v>0.31628568899999998</v>
      </c>
      <c r="F76">
        <f t="shared" si="12"/>
        <v>8.2987551999999992E-2</v>
      </c>
      <c r="G76">
        <f t="shared" si="12"/>
        <v>9.8767108999999992E-2</v>
      </c>
      <c r="H76">
        <f t="shared" si="12"/>
        <v>0.23908019699999999</v>
      </c>
      <c r="I76">
        <f t="shared" si="12"/>
        <v>0.25517054</v>
      </c>
      <c r="J76">
        <f t="shared" si="12"/>
        <v>0.18356138699999999</v>
      </c>
      <c r="K76">
        <f t="shared" si="12"/>
        <v>0.23619568799999999</v>
      </c>
      <c r="L76">
        <f t="shared" si="12"/>
        <v>0.29240633500000002</v>
      </c>
      <c r="M76">
        <f t="shared" si="12"/>
        <v>0.32365747400000006</v>
      </c>
      <c r="N76">
        <f t="shared" si="12"/>
        <v>0.77805706900000005</v>
      </c>
      <c r="O76">
        <f t="shared" si="12"/>
        <v>0.79322709599999996</v>
      </c>
      <c r="P76">
        <f t="shared" si="12"/>
        <v>4.4579712000000001E-2</v>
      </c>
      <c r="Q76">
        <f t="shared" si="12"/>
        <v>0.138001821</v>
      </c>
      <c r="R76">
        <f t="shared" si="12"/>
        <v>5.1209103999999998E-2</v>
      </c>
      <c r="S76">
        <f t="shared" si="12"/>
        <v>0.18802790299999997</v>
      </c>
      <c r="T76">
        <f t="shared" si="12"/>
        <v>0.12592592499999999</v>
      </c>
      <c r="U76">
        <f t="shared" si="12"/>
        <v>0.22517965500000003</v>
      </c>
      <c r="V76">
        <f t="shared" si="12"/>
        <v>0.15848425099999999</v>
      </c>
      <c r="W76">
        <f t="shared" si="12"/>
        <v>0.19347052500000003</v>
      </c>
    </row>
    <row r="77" spans="1:24" hidden="1">
      <c r="A77" s="39" t="s">
        <v>54</v>
      </c>
      <c r="B77">
        <f t="shared" ref="B77:W77" si="13">B62/100</f>
        <v>0.357366662</v>
      </c>
      <c r="C77">
        <f t="shared" si="13"/>
        <v>8.258501900000001E-2</v>
      </c>
      <c r="D77">
        <f t="shared" si="13"/>
        <v>0.25091912899999996</v>
      </c>
      <c r="E77">
        <f t="shared" si="13"/>
        <v>0.35516420200000004</v>
      </c>
      <c r="F77">
        <f t="shared" si="13"/>
        <v>0.53457814699999995</v>
      </c>
      <c r="G77">
        <f t="shared" si="13"/>
        <v>0.41338368700000006</v>
      </c>
      <c r="H77">
        <f t="shared" si="13"/>
        <v>0.21494793599999998</v>
      </c>
      <c r="I77">
        <f t="shared" si="13"/>
        <v>0.17929065800000005</v>
      </c>
      <c r="J77">
        <f t="shared" si="13"/>
        <v>0.28570828700000001</v>
      </c>
      <c r="K77">
        <f t="shared" si="13"/>
        <v>0.22834281099999998</v>
      </c>
      <c r="L77">
        <f t="shared" si="13"/>
        <v>0.15926595899999998</v>
      </c>
      <c r="M77">
        <f t="shared" si="13"/>
        <v>0.24600870799999999</v>
      </c>
      <c r="N77">
        <f t="shared" si="13"/>
        <v>7.0060069999999988E-2</v>
      </c>
      <c r="O77">
        <f t="shared" si="13"/>
        <v>6.7805787999999992E-2</v>
      </c>
      <c r="P77">
        <f t="shared" si="13"/>
        <v>4.3140864000000001E-2</v>
      </c>
      <c r="Q77">
        <f t="shared" si="13"/>
        <v>0.125530893</v>
      </c>
      <c r="R77">
        <f t="shared" si="13"/>
        <v>0.16358463600000001</v>
      </c>
      <c r="S77">
        <f t="shared" si="13"/>
        <v>0.200848415</v>
      </c>
      <c r="T77">
        <f t="shared" si="13"/>
        <v>0.388148149</v>
      </c>
      <c r="U77">
        <f t="shared" si="13"/>
        <v>0.22380218999999996</v>
      </c>
      <c r="V77">
        <f t="shared" si="13"/>
        <v>0.16507318200000001</v>
      </c>
      <c r="W77">
        <f t="shared" si="13"/>
        <v>0.14729739700000002</v>
      </c>
    </row>
    <row r="78" spans="1:24" hidden="1">
      <c r="A78" s="39" t="s">
        <v>14</v>
      </c>
      <c r="B78">
        <f t="shared" ref="B78:W78" si="14">B63/100</f>
        <v>0.18132068799999998</v>
      </c>
      <c r="C78">
        <f t="shared" si="14"/>
        <v>5.4193633999999997E-2</v>
      </c>
      <c r="D78">
        <f t="shared" si="14"/>
        <v>0.24629211399999998</v>
      </c>
      <c r="E78">
        <f t="shared" si="14"/>
        <v>4.7486170000000001E-2</v>
      </c>
      <c r="F78">
        <f t="shared" si="14"/>
        <v>0.22752420500000001</v>
      </c>
      <c r="G78">
        <f t="shared" si="14"/>
        <v>0.14825481400000001</v>
      </c>
      <c r="H78">
        <f t="shared" si="14"/>
        <v>7.0067591999999998E-2</v>
      </c>
      <c r="I78">
        <f t="shared" si="14"/>
        <v>2.3801284999999995E-2</v>
      </c>
      <c r="J78">
        <f t="shared" si="14"/>
        <v>6.8193106000000003E-2</v>
      </c>
      <c r="K78">
        <f t="shared" si="14"/>
        <v>7.2494023000000005E-2</v>
      </c>
      <c r="L78">
        <f t="shared" si="14"/>
        <v>0.15252552699999999</v>
      </c>
      <c r="M78">
        <f t="shared" si="14"/>
        <v>0.112481858</v>
      </c>
      <c r="N78">
        <f t="shared" si="14"/>
        <v>2.3438249999999999E-3</v>
      </c>
      <c r="O78">
        <f t="shared" si="14"/>
        <v>1.2115333000000001E-2</v>
      </c>
      <c r="P78">
        <f t="shared" si="14"/>
        <v>1.406962E-2</v>
      </c>
      <c r="Q78">
        <f t="shared" si="14"/>
        <v>2.9060066999999998E-2</v>
      </c>
      <c r="R78">
        <f t="shared" si="14"/>
        <v>0.12944523499999999</v>
      </c>
      <c r="S78">
        <f t="shared" si="14"/>
        <v>5.3299396999999998E-2</v>
      </c>
      <c r="T78">
        <f t="shared" si="14"/>
        <v>0.13037037000000001</v>
      </c>
      <c r="U78">
        <f t="shared" si="14"/>
        <v>6.4724571999999994E-2</v>
      </c>
      <c r="V78">
        <f t="shared" si="14"/>
        <v>7.7884712999999994E-2</v>
      </c>
      <c r="W78">
        <f t="shared" si="14"/>
        <v>8.7008368000000016E-2</v>
      </c>
    </row>
    <row r="79" spans="1:24" hidden="1">
      <c r="A79" s="39" t="s">
        <v>13</v>
      </c>
      <c r="B79">
        <f t="shared" ref="B79:W79" si="15">B64/100</f>
        <v>1.3272137E-2</v>
      </c>
      <c r="C79">
        <f t="shared" si="15"/>
        <v>1.9181126E-2</v>
      </c>
      <c r="D79">
        <f t="shared" si="15"/>
        <v>4.5520421999999998E-2</v>
      </c>
      <c r="E79">
        <f t="shared" si="15"/>
        <v>1.1897181E-2</v>
      </c>
      <c r="F79">
        <f t="shared" si="15"/>
        <v>4.8409409999999996E-3</v>
      </c>
      <c r="G79">
        <f t="shared" si="15"/>
        <v>6.445204999999999E-3</v>
      </c>
      <c r="H79">
        <f t="shared" si="15"/>
        <v>3.2805079000000001E-2</v>
      </c>
      <c r="I79">
        <f t="shared" si="15"/>
        <v>2.5380623000000001E-2</v>
      </c>
      <c r="J79">
        <f t="shared" si="15"/>
        <v>0.10462898299999999</v>
      </c>
      <c r="K79">
        <f t="shared" si="15"/>
        <v>2.6159482000000001E-2</v>
      </c>
      <c r="L79">
        <f t="shared" si="15"/>
        <v>1.3223589000000001E-2</v>
      </c>
      <c r="M79">
        <f t="shared" si="15"/>
        <v>3.2656022999999999E-2</v>
      </c>
      <c r="N79">
        <f t="shared" si="15"/>
        <v>2.4448976999999997E-2</v>
      </c>
      <c r="O79">
        <f t="shared" si="15"/>
        <v>2.0532964000000001E-2</v>
      </c>
      <c r="P79">
        <f t="shared" si="15"/>
        <v>2.3032409E-2</v>
      </c>
      <c r="Q79">
        <f t="shared" si="15"/>
        <v>1.5436342999999998E-2</v>
      </c>
      <c r="R79">
        <f t="shared" si="15"/>
        <v>9.9573260000000007E-3</v>
      </c>
      <c r="S79">
        <f t="shared" si="15"/>
        <v>3.7707390000000004E-3</v>
      </c>
      <c r="T79">
        <f t="shared" si="15"/>
        <v>8.5925926E-2</v>
      </c>
      <c r="U79">
        <f t="shared" si="15"/>
        <v>1.1757176000000001E-2</v>
      </c>
      <c r="V79">
        <f t="shared" si="15"/>
        <v>1.8951083000000001E-2</v>
      </c>
      <c r="W79">
        <f t="shared" si="15"/>
        <v>1.7852753999999998E-2</v>
      </c>
    </row>
    <row r="80" spans="1:24" hidden="1"/>
    <row r="83" spans="1:23">
      <c r="B83" s="2" t="s">
        <v>30</v>
      </c>
      <c r="C83" s="2" t="s">
        <v>31</v>
      </c>
      <c r="D83" s="2" t="s">
        <v>34</v>
      </c>
      <c r="E83" s="2" t="s">
        <v>35</v>
      </c>
      <c r="F83" s="2" t="s">
        <v>32</v>
      </c>
      <c r="G83" s="2" t="s">
        <v>33</v>
      </c>
      <c r="H83" s="2" t="s">
        <v>36</v>
      </c>
      <c r="I83" s="2" t="s">
        <v>37</v>
      </c>
      <c r="J83" s="2" t="s">
        <v>38</v>
      </c>
      <c r="K83" s="2" t="s">
        <v>39</v>
      </c>
      <c r="L83" s="2" t="s">
        <v>40</v>
      </c>
      <c r="M83" s="2" t="s">
        <v>41</v>
      </c>
      <c r="N83" s="2" t="s">
        <v>42</v>
      </c>
      <c r="O83" s="2" t="s">
        <v>43</v>
      </c>
      <c r="P83" s="2" t="s">
        <v>44</v>
      </c>
      <c r="Q83" s="2" t="s">
        <v>45</v>
      </c>
      <c r="R83" s="2" t="s">
        <v>46</v>
      </c>
      <c r="S83" s="2" t="s">
        <v>47</v>
      </c>
      <c r="T83" s="2" t="s">
        <v>48</v>
      </c>
      <c r="U83" s="2" t="s">
        <v>49</v>
      </c>
      <c r="V83" s="2" t="s">
        <v>50</v>
      </c>
      <c r="W83" s="2" t="s">
        <v>51</v>
      </c>
    </row>
    <row r="84" spans="1:23">
      <c r="A84" s="39" t="s">
        <v>53</v>
      </c>
      <c r="B84">
        <v>0.35924446900000001</v>
      </c>
      <c r="C84">
        <v>0.67104438300000002</v>
      </c>
      <c r="D84">
        <v>0.27633163900000002</v>
      </c>
      <c r="E84">
        <v>0.26916675800000006</v>
      </c>
      <c r="F84">
        <v>0.15006915599999998</v>
      </c>
      <c r="G84">
        <v>0.33314918400000004</v>
      </c>
      <c r="H84">
        <v>0.44309919600000008</v>
      </c>
      <c r="I84">
        <v>0.51635689600000001</v>
      </c>
      <c r="J84">
        <v>0.35790823600000005</v>
      </c>
      <c r="K84">
        <v>0.43680799599999998</v>
      </c>
      <c r="L84">
        <v>0.38257858900000002</v>
      </c>
      <c r="M84">
        <v>0.28519593700000001</v>
      </c>
      <c r="N84">
        <v>0.125090059</v>
      </c>
      <c r="O84">
        <v>0.10631881800000001</v>
      </c>
      <c r="P84">
        <v>0.875177396</v>
      </c>
      <c r="Q84">
        <v>0.69197087700000015</v>
      </c>
      <c r="R84">
        <v>0.6458036989999999</v>
      </c>
      <c r="S84">
        <v>0.55405354399999995</v>
      </c>
      <c r="T84">
        <v>0.26962963000000001</v>
      </c>
      <c r="U84">
        <v>0.47453640499999999</v>
      </c>
      <c r="V84">
        <v>0.57960677299999996</v>
      </c>
      <c r="W84">
        <v>0.55437095700000005</v>
      </c>
    </row>
    <row r="85" spans="1:23">
      <c r="A85" s="39" t="s">
        <v>55</v>
      </c>
      <c r="B85">
        <f>B61/(100-B60)</f>
        <v>0.13858022085493318</v>
      </c>
      <c r="C85">
        <f t="shared" ref="C85:W85" si="16">C61/(100-C60)</f>
        <v>0.52589416644616827</v>
      </c>
      <c r="D85">
        <f t="shared" si="16"/>
        <v>0.2500270935570168</v>
      </c>
      <c r="E85">
        <f t="shared" si="16"/>
        <v>0.43277408692364872</v>
      </c>
      <c r="F85">
        <f t="shared" si="16"/>
        <v>9.7640358137185079E-2</v>
      </c>
      <c r="G85">
        <f t="shared" si="16"/>
        <v>0.14810975203185475</v>
      </c>
      <c r="H85">
        <f t="shared" si="16"/>
        <v>0.42930481565618289</v>
      </c>
      <c r="I85">
        <f t="shared" si="16"/>
        <v>0.52760090630797041</v>
      </c>
      <c r="J85">
        <f t="shared" si="16"/>
        <v>0.28588030137075549</v>
      </c>
      <c r="K85">
        <f t="shared" si="16"/>
        <v>0.41938750252569279</v>
      </c>
      <c r="L85">
        <f t="shared" si="16"/>
        <v>0.47359280029891937</v>
      </c>
      <c r="M85">
        <f t="shared" si="16"/>
        <v>0.45279187787716874</v>
      </c>
      <c r="N85">
        <f t="shared" si="16"/>
        <v>0.88929960963833654</v>
      </c>
      <c r="O85">
        <f t="shared" si="16"/>
        <v>0.88759516478215383</v>
      </c>
      <c r="P85">
        <f t="shared" si="16"/>
        <v>0.35714454410837315</v>
      </c>
      <c r="Q85">
        <f t="shared" si="16"/>
        <v>0.44801549819690284</v>
      </c>
      <c r="R85">
        <f t="shared" si="16"/>
        <v>0.14457831393332363</v>
      </c>
      <c r="S85">
        <f t="shared" si="16"/>
        <v>0.42163784568791368</v>
      </c>
      <c r="T85">
        <f t="shared" si="16"/>
        <v>0.17241379192313072</v>
      </c>
      <c r="U85">
        <f t="shared" si="16"/>
        <v>0.42853521565085784</v>
      </c>
      <c r="V85">
        <f t="shared" si="16"/>
        <v>0.37699049561519221</v>
      </c>
      <c r="W85">
        <f t="shared" si="16"/>
        <v>0.43415151691538212</v>
      </c>
    </row>
    <row r="86" spans="1:23">
      <c r="A86" s="39" t="s">
        <v>54</v>
      </c>
      <c r="B86">
        <f>B62/(100-B61-B60)</f>
        <v>0.64745089045375737</v>
      </c>
      <c r="C86">
        <f t="shared" ref="C86:W86" si="17">C62/(100-C61-C60)</f>
        <v>0.52952768071731715</v>
      </c>
      <c r="D86">
        <f t="shared" si="17"/>
        <v>0.46232631269510732</v>
      </c>
      <c r="E86">
        <f t="shared" si="17"/>
        <v>0.85675141351033413</v>
      </c>
      <c r="F86">
        <f t="shared" si="17"/>
        <v>0.69702434661883717</v>
      </c>
      <c r="G86">
        <f t="shared" si="17"/>
        <v>0.72768094192146948</v>
      </c>
      <c r="H86">
        <f t="shared" si="17"/>
        <v>0.67631843645682799</v>
      </c>
      <c r="I86">
        <f t="shared" si="17"/>
        <v>0.78473605259667001</v>
      </c>
      <c r="J86">
        <f t="shared" si="17"/>
        <v>0.62309565806585598</v>
      </c>
      <c r="K86">
        <f t="shared" si="17"/>
        <v>0.69830392523443585</v>
      </c>
      <c r="L86">
        <f t="shared" si="17"/>
        <v>0.49002637342275163</v>
      </c>
      <c r="M86">
        <f t="shared" si="17"/>
        <v>0.62894248580549428</v>
      </c>
      <c r="N86">
        <f t="shared" si="17"/>
        <v>0.72336595243143664</v>
      </c>
      <c r="O86">
        <f t="shared" si="17"/>
        <v>0.67499283204866312</v>
      </c>
      <c r="P86">
        <f t="shared" si="17"/>
        <v>0.53762847929259583</v>
      </c>
      <c r="Q86">
        <f t="shared" si="17"/>
        <v>0.73829844691648461</v>
      </c>
      <c r="R86">
        <f t="shared" si="17"/>
        <v>0.53990610038878961</v>
      </c>
      <c r="S86">
        <f t="shared" si="17"/>
        <v>0.77872806226545477</v>
      </c>
      <c r="T86">
        <f t="shared" si="17"/>
        <v>0.6421568635641941</v>
      </c>
      <c r="U86">
        <f t="shared" si="17"/>
        <v>0.74530189659826618</v>
      </c>
      <c r="V86">
        <f t="shared" si="17"/>
        <v>0.63026928103449198</v>
      </c>
      <c r="W86">
        <f t="shared" si="17"/>
        <v>0.5841460291260121</v>
      </c>
    </row>
    <row r="87" spans="1:23">
      <c r="A87" s="39" t="s">
        <v>14</v>
      </c>
      <c r="B87">
        <f>B63/(100-B60-B61-B62)</f>
        <v>0.93179533761434719</v>
      </c>
      <c r="C87">
        <f t="shared" ref="C87:W87" si="18">C63/(100-C60-C61-C62)</f>
        <v>0.73858688569712194</v>
      </c>
      <c r="D87">
        <f t="shared" si="18"/>
        <v>0.84400799986196606</v>
      </c>
      <c r="E87">
        <f t="shared" si="18"/>
        <v>0.79965460352683848</v>
      </c>
      <c r="F87">
        <f t="shared" si="18"/>
        <v>0.97916666890811022</v>
      </c>
      <c r="G87">
        <f t="shared" si="18"/>
        <v>0.95833739388010508</v>
      </c>
      <c r="H87">
        <f t="shared" si="18"/>
        <v>0.68110987416667768</v>
      </c>
      <c r="I87">
        <f t="shared" si="18"/>
        <v>0.48394393255113005</v>
      </c>
      <c r="J87">
        <f t="shared" si="18"/>
        <v>0.39458558798820254</v>
      </c>
      <c r="K87">
        <f t="shared" si="18"/>
        <v>0.73483474307375063</v>
      </c>
      <c r="L87">
        <f t="shared" si="18"/>
        <v>0.92021924315892445</v>
      </c>
      <c r="M87">
        <f t="shared" si="18"/>
        <v>0.77500000155025017</v>
      </c>
      <c r="N87">
        <f t="shared" si="18"/>
        <v>8.7479652184195136E-2</v>
      </c>
      <c r="O87">
        <f t="shared" si="18"/>
        <v>0.37108620486127608</v>
      </c>
      <c r="P87">
        <f t="shared" si="18"/>
        <v>0.37921431141176415</v>
      </c>
      <c r="Q87">
        <f t="shared" si="18"/>
        <v>0.6530879154765068</v>
      </c>
      <c r="R87">
        <f t="shared" si="18"/>
        <v>0.9285714270342561</v>
      </c>
      <c r="S87">
        <f t="shared" si="18"/>
        <v>0.93392795020050556</v>
      </c>
      <c r="T87">
        <f t="shared" si="18"/>
        <v>0.60273972514073959</v>
      </c>
      <c r="U87">
        <f t="shared" si="18"/>
        <v>0.84627472566984896</v>
      </c>
      <c r="V87">
        <f t="shared" si="18"/>
        <v>0.80429673556453718</v>
      </c>
      <c r="W87">
        <f t="shared" si="18"/>
        <v>0.82974859671774881</v>
      </c>
    </row>
    <row r="88" spans="1:23">
      <c r="A88" s="39" t="s">
        <v>13</v>
      </c>
      <c r="B88">
        <f>B64/(100-B60-B61-B62-B63)</f>
        <v>0.99999992465418175</v>
      </c>
      <c r="C88">
        <f t="shared" ref="C88:W88" si="19">C64/(100-C60-C61-C62-C63)</f>
        <v>1.0000001042691753</v>
      </c>
      <c r="D88">
        <f t="shared" si="19"/>
        <v>1.0000000219681613</v>
      </c>
      <c r="E88">
        <f t="shared" si="19"/>
        <v>1.0000000000000093</v>
      </c>
      <c r="F88">
        <f t="shared" si="19"/>
        <v>1.0000002065714533</v>
      </c>
      <c r="G88">
        <f t="shared" si="19"/>
        <v>0.99999984484594329</v>
      </c>
      <c r="H88">
        <f t="shared" si="19"/>
        <v>1.0000000000000016</v>
      </c>
      <c r="I88">
        <f t="shared" si="19"/>
        <v>1.0000000788002801</v>
      </c>
      <c r="J88">
        <f t="shared" si="19"/>
        <v>0.99999999044242016</v>
      </c>
      <c r="K88">
        <f t="shared" si="19"/>
        <v>0.99999999999999833</v>
      </c>
      <c r="L88">
        <f t="shared" si="19"/>
        <v>0.99999992437757168</v>
      </c>
      <c r="M88">
        <f t="shared" si="19"/>
        <v>1.0000000000000013</v>
      </c>
      <c r="N88">
        <f t="shared" si="19"/>
        <v>1.0000000000000036</v>
      </c>
      <c r="O88">
        <f t="shared" si="19"/>
        <v>0.99999995129782648</v>
      </c>
      <c r="P88">
        <f t="shared" si="19"/>
        <v>1.0000000434170835</v>
      </c>
      <c r="Q88">
        <f t="shared" si="19"/>
        <v>1.0000000647821949</v>
      </c>
      <c r="R88">
        <f t="shared" si="19"/>
        <v>0.99999999999999278</v>
      </c>
      <c r="S88">
        <f t="shared" si="19"/>
        <v>0.99999946960026587</v>
      </c>
      <c r="T88">
        <f t="shared" si="19"/>
        <v>1.0000000000000009</v>
      </c>
      <c r="U88">
        <f t="shared" si="19"/>
        <v>0.9999998298911501</v>
      </c>
      <c r="V88">
        <f t="shared" si="19"/>
        <v>1.0000001055348768</v>
      </c>
      <c r="W88">
        <f t="shared" si="19"/>
        <v>1.0000000560137736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3"/>
  <sheetViews>
    <sheetView topLeftCell="A7" workbookViewId="0">
      <selection activeCell="N57" sqref="N57"/>
    </sheetView>
  </sheetViews>
  <sheetFormatPr defaultRowHeight="15"/>
  <cols>
    <col min="1" max="1" width="45.140625" bestFit="1" customWidth="1"/>
    <col min="2" max="2" width="7.5703125" bestFit="1" customWidth="1"/>
    <col min="3" max="12" width="7.42578125" bestFit="1" customWidth="1"/>
  </cols>
  <sheetData>
    <row r="1" spans="1:13">
      <c r="A1" t="s">
        <v>3</v>
      </c>
    </row>
    <row r="2" spans="1:13">
      <c r="B2" s="39" t="s">
        <v>18</v>
      </c>
      <c r="C2" s="39" t="s">
        <v>19</v>
      </c>
      <c r="D2" s="39" t="s">
        <v>20</v>
      </c>
      <c r="E2" s="39" t="s">
        <v>21</v>
      </c>
      <c r="F2" s="39" t="s">
        <v>22</v>
      </c>
      <c r="G2" s="39" t="s">
        <v>23</v>
      </c>
      <c r="H2" s="39" t="s">
        <v>24</v>
      </c>
      <c r="I2" s="39" t="s">
        <v>25</v>
      </c>
      <c r="J2" s="39" t="s">
        <v>26</v>
      </c>
      <c r="K2" s="39" t="s">
        <v>27</v>
      </c>
      <c r="L2" s="39" t="s">
        <v>28</v>
      </c>
    </row>
    <row r="3" spans="1:13">
      <c r="A3" s="5" t="s">
        <v>4</v>
      </c>
      <c r="B3" s="3">
        <v>0.27279602600000002</v>
      </c>
      <c r="C3" s="4">
        <v>0.25616462099999998</v>
      </c>
      <c r="D3" s="4">
        <v>0.34646514099999998</v>
      </c>
      <c r="E3" s="4">
        <v>0.98201212500000001</v>
      </c>
      <c r="F3" s="4">
        <v>0.13115465700000001</v>
      </c>
      <c r="G3" s="3">
        <v>0.147670725</v>
      </c>
      <c r="H3" s="4">
        <v>0.119802177</v>
      </c>
      <c r="I3" s="3">
        <v>0.31241334999999998</v>
      </c>
      <c r="J3" s="3">
        <v>0.38484655499999998</v>
      </c>
      <c r="K3" s="4">
        <v>0.31651081399999997</v>
      </c>
      <c r="L3" s="4">
        <v>0.15589897</v>
      </c>
      <c r="M3" s="1">
        <f>AVERAGE(B3:L3)</f>
        <v>0.31143046918181816</v>
      </c>
    </row>
    <row r="4" spans="1:13">
      <c r="A4" s="5" t="s">
        <v>5</v>
      </c>
      <c r="B4" s="3">
        <v>8.2029072999999994E-2</v>
      </c>
      <c r="C4" s="4">
        <v>0.20180730899999999</v>
      </c>
      <c r="D4" s="4">
        <v>0.22123927099999999</v>
      </c>
      <c r="E4" s="4">
        <v>0</v>
      </c>
      <c r="F4" s="4">
        <v>0.29935873800000001</v>
      </c>
      <c r="G4" s="3">
        <v>7.5451589999999999E-2</v>
      </c>
      <c r="H4" s="4">
        <v>0.30650064399999999</v>
      </c>
      <c r="I4" s="3">
        <v>0.170886331</v>
      </c>
      <c r="J4" s="3">
        <v>4.4829438999999999E-2</v>
      </c>
      <c r="K4" s="4">
        <v>0.25265907399999998</v>
      </c>
      <c r="L4" s="4">
        <v>9.1665368999999997E-2</v>
      </c>
      <c r="M4" s="1">
        <f t="shared" ref="M4:M16" si="0">AVERAGE(B4:L4)</f>
        <v>0.15876607618181818</v>
      </c>
    </row>
    <row r="5" spans="1:13">
      <c r="A5" s="5" t="s">
        <v>6</v>
      </c>
      <c r="B5" s="3">
        <v>3.4377139000000001E-2</v>
      </c>
      <c r="C5" s="4">
        <v>0.181737225</v>
      </c>
      <c r="D5" s="4">
        <v>4.2742684000000003E-2</v>
      </c>
      <c r="E5" s="4">
        <v>0</v>
      </c>
      <c r="F5" s="4">
        <v>4.8464651999999997E-2</v>
      </c>
      <c r="G5" s="3">
        <v>7.6905054E-2</v>
      </c>
      <c r="H5" s="4">
        <v>5.3274783999999999E-2</v>
      </c>
      <c r="I5" s="3">
        <v>3.8963380999999998E-2</v>
      </c>
      <c r="J5" s="3">
        <v>6.8669921999999994E-2</v>
      </c>
      <c r="K5" s="4">
        <v>3.9696740000000001E-2</v>
      </c>
      <c r="L5" s="4">
        <v>0.106696399</v>
      </c>
      <c r="M5" s="1">
        <f t="shared" si="0"/>
        <v>6.2866180000000008E-2</v>
      </c>
    </row>
    <row r="6" spans="1:13">
      <c r="A6" s="5" t="s">
        <v>7</v>
      </c>
      <c r="B6" s="3">
        <v>7.8243667000000003E-2</v>
      </c>
      <c r="C6" s="4">
        <v>6.7347766000000003E-2</v>
      </c>
      <c r="D6" s="4">
        <v>8.3217261000000001E-2</v>
      </c>
      <c r="E6" s="4">
        <v>0</v>
      </c>
      <c r="F6" s="4">
        <v>6.1602991000000003E-2</v>
      </c>
      <c r="G6" s="3">
        <v>1.8565361999999998E-2</v>
      </c>
      <c r="H6" s="4">
        <v>7.9264142999999995E-2</v>
      </c>
      <c r="I6" s="3">
        <v>6.1438030999999997E-2</v>
      </c>
      <c r="J6" s="3">
        <v>2.8197933000000001E-2</v>
      </c>
      <c r="K6" s="4">
        <v>5.6570629999999997E-2</v>
      </c>
      <c r="L6" s="4">
        <v>3.0572546999999999E-2</v>
      </c>
      <c r="M6" s="1">
        <f t="shared" si="0"/>
        <v>5.1365484636363631E-2</v>
      </c>
    </row>
    <row r="7" spans="1:13">
      <c r="A7" s="5" t="s">
        <v>8</v>
      </c>
      <c r="B7" s="3">
        <v>0.12894064399999999</v>
      </c>
      <c r="C7" s="4">
        <v>3.5013002000000001E-2</v>
      </c>
      <c r="D7" s="4">
        <v>6.2308638E-2</v>
      </c>
      <c r="E7" s="4">
        <v>0</v>
      </c>
      <c r="F7" s="4">
        <v>9.8597519999999994E-2</v>
      </c>
      <c r="G7" s="3">
        <v>7.3170830000000003E-3</v>
      </c>
      <c r="H7" s="4">
        <v>4.2715897000000003E-2</v>
      </c>
      <c r="I7" s="3">
        <v>7.8080918999999999E-2</v>
      </c>
      <c r="J7" s="3">
        <v>0.10659555</v>
      </c>
      <c r="K7" s="4">
        <v>6.1593615999999997E-2</v>
      </c>
      <c r="L7" s="4">
        <v>2.7587471999999998E-2</v>
      </c>
      <c r="M7" s="1">
        <f t="shared" si="0"/>
        <v>5.897730372727273E-2</v>
      </c>
    </row>
    <row r="8" spans="1:13">
      <c r="A8" s="5" t="s">
        <v>9</v>
      </c>
      <c r="B8" s="3">
        <v>7.2046100000000004E-4</v>
      </c>
      <c r="C8" s="4">
        <v>1.373626E-3</v>
      </c>
      <c r="D8" s="4">
        <v>5.7659490000000002E-3</v>
      </c>
      <c r="E8" s="4">
        <v>0</v>
      </c>
      <c r="F8" s="4">
        <v>0</v>
      </c>
      <c r="G8" s="3">
        <v>1.4970059999999999E-3</v>
      </c>
      <c r="H8" s="4">
        <v>1.6039052000000002E-2</v>
      </c>
      <c r="I8" s="3">
        <v>7.1839099999999997E-4</v>
      </c>
      <c r="J8" s="3">
        <v>7.3637699999999997E-4</v>
      </c>
      <c r="K8" s="4">
        <v>2.9411760000000002E-3</v>
      </c>
      <c r="L8" s="4">
        <v>5.9657010000000003E-3</v>
      </c>
      <c r="M8" s="1">
        <f t="shared" si="0"/>
        <v>3.250703545454545E-3</v>
      </c>
    </row>
    <row r="9" spans="1:13">
      <c r="A9" s="5" t="s">
        <v>10</v>
      </c>
      <c r="B9" s="3">
        <v>2.8221380000000001E-3</v>
      </c>
      <c r="C9" s="4">
        <v>1.2293622000000001E-2</v>
      </c>
      <c r="D9" s="4">
        <v>3.5521130999999997E-2</v>
      </c>
      <c r="E9" s="4">
        <v>0</v>
      </c>
      <c r="F9" s="4">
        <v>6.7438186999999997E-2</v>
      </c>
      <c r="G9" s="3">
        <v>7.7296930000000002E-3</v>
      </c>
      <c r="H9" s="4">
        <v>2.5301872999999999E-2</v>
      </c>
      <c r="I9" s="3">
        <v>7.2692484000000002E-2</v>
      </c>
      <c r="J9" s="3">
        <v>5.9197640000000001E-3</v>
      </c>
      <c r="K9" s="4">
        <v>5.9779541999999998E-2</v>
      </c>
      <c r="L9" s="4">
        <v>1.1928065E-2</v>
      </c>
      <c r="M9" s="1">
        <f t="shared" si="0"/>
        <v>2.7402409000000003E-2</v>
      </c>
    </row>
    <row r="10" spans="1:13">
      <c r="A10" s="5" t="s">
        <v>11</v>
      </c>
      <c r="B10" s="3">
        <v>0.193607002</v>
      </c>
      <c r="C10" s="4">
        <v>3.5576259999999999E-3</v>
      </c>
      <c r="D10" s="4">
        <v>1.8875797E-2</v>
      </c>
      <c r="E10" s="4">
        <v>1.3369370000000001E-3</v>
      </c>
      <c r="F10" s="4">
        <v>8.8158209999999997E-3</v>
      </c>
      <c r="G10" s="3">
        <v>2.9380299999999999E-3</v>
      </c>
      <c r="H10" s="4">
        <v>2.1098044999999999E-2</v>
      </c>
      <c r="I10" s="3">
        <v>5.747126E-3</v>
      </c>
      <c r="J10" s="3">
        <v>7.3637700000000004E-3</v>
      </c>
      <c r="K10" s="4">
        <v>1.3388099000000001E-2</v>
      </c>
      <c r="L10" s="4">
        <v>2.9088907000000001E-2</v>
      </c>
      <c r="M10" s="1">
        <f t="shared" si="0"/>
        <v>2.7801559999999999E-2</v>
      </c>
    </row>
    <row r="11" spans="1:13">
      <c r="A11" s="5" t="s">
        <v>12</v>
      </c>
      <c r="B11" s="3">
        <v>2.071823E-3</v>
      </c>
      <c r="C11" s="4">
        <v>6.8681299999999999E-4</v>
      </c>
      <c r="D11" s="4">
        <v>1.4461929999999999E-3</v>
      </c>
      <c r="E11" s="4">
        <v>0</v>
      </c>
      <c r="F11" s="4">
        <v>0</v>
      </c>
      <c r="G11" s="3">
        <v>0</v>
      </c>
      <c r="H11" s="4">
        <v>3.4966139999999999E-3</v>
      </c>
      <c r="I11" s="3">
        <v>1.402525E-3</v>
      </c>
      <c r="J11" s="3">
        <v>0</v>
      </c>
      <c r="K11" s="4">
        <v>8.8809900000000005E-4</v>
      </c>
      <c r="L11" s="4">
        <v>8.9552239999999995E-3</v>
      </c>
      <c r="M11" s="1">
        <f t="shared" si="0"/>
        <v>1.7224809999999999E-3</v>
      </c>
    </row>
    <row r="12" spans="1:13">
      <c r="A12" s="5" t="s">
        <v>13</v>
      </c>
      <c r="B12" s="3">
        <v>1.5641170999999999E-2</v>
      </c>
      <c r="C12" s="4">
        <v>1.1675824E-2</v>
      </c>
      <c r="D12" s="4">
        <v>1.2287934E-2</v>
      </c>
      <c r="E12" s="4">
        <v>0</v>
      </c>
      <c r="F12" s="4">
        <v>1.6445287999999999E-2</v>
      </c>
      <c r="G12" s="3">
        <v>4.3230710000000004E-3</v>
      </c>
      <c r="H12" s="4">
        <v>1.8907360000000002E-2</v>
      </c>
      <c r="I12" s="3">
        <v>4.5000684999999999E-2</v>
      </c>
      <c r="J12" s="3">
        <v>7.3925179999999998E-3</v>
      </c>
      <c r="K12" s="4">
        <v>2.3338732000000001E-2</v>
      </c>
      <c r="L12" s="4">
        <v>4.2502836000000002E-2</v>
      </c>
      <c r="M12" s="1">
        <f t="shared" si="0"/>
        <v>1.7955947181818178E-2</v>
      </c>
    </row>
    <row r="13" spans="1:13">
      <c r="A13" s="5" t="s">
        <v>14</v>
      </c>
      <c r="B13" s="3">
        <v>1.8314041E-2</v>
      </c>
      <c r="C13" s="4">
        <v>3.9242969000000003E-2</v>
      </c>
      <c r="D13" s="4">
        <v>5.8782563000000003E-2</v>
      </c>
      <c r="E13" s="4">
        <v>1.329787E-3</v>
      </c>
      <c r="F13" s="4">
        <v>4.3993712999999997E-2</v>
      </c>
      <c r="G13" s="3">
        <v>1.5102758000000001E-2</v>
      </c>
      <c r="H13" s="4">
        <v>4.4709313000000001E-2</v>
      </c>
      <c r="I13" s="3">
        <v>4.6437467000000003E-2</v>
      </c>
      <c r="J13" s="3">
        <v>1.2547157E-2</v>
      </c>
      <c r="K13" s="4">
        <v>5.7850538E-2</v>
      </c>
      <c r="L13" s="4">
        <v>6.6383433000000006E-2</v>
      </c>
      <c r="M13" s="1">
        <f t="shared" si="0"/>
        <v>3.6790339909090905E-2</v>
      </c>
    </row>
    <row r="14" spans="1:13">
      <c r="A14" s="5" t="s">
        <v>15</v>
      </c>
      <c r="B14" s="3">
        <v>3.1431608E-2</v>
      </c>
      <c r="C14" s="4">
        <v>1.1290674000000001E-2</v>
      </c>
      <c r="D14" s="4">
        <v>1.7297847000000002E-2</v>
      </c>
      <c r="E14" s="4">
        <v>6.7204299999999999E-4</v>
      </c>
      <c r="F14" s="4">
        <v>8.1807609000000003E-2</v>
      </c>
      <c r="G14" s="3">
        <v>0.14635618</v>
      </c>
      <c r="H14" s="4">
        <v>2.3877582000000001E-2</v>
      </c>
      <c r="I14" s="3">
        <v>1.5581927000000001E-2</v>
      </c>
      <c r="J14" s="3">
        <v>0.169026169</v>
      </c>
      <c r="K14" s="4">
        <v>1.1029412000000001E-2</v>
      </c>
      <c r="L14" s="4">
        <v>0.207209111</v>
      </c>
      <c r="M14" s="1">
        <f t="shared" si="0"/>
        <v>6.5052741999999997E-2</v>
      </c>
    </row>
    <row r="15" spans="1:13">
      <c r="A15" s="5" t="s">
        <v>16</v>
      </c>
      <c r="B15" s="3">
        <v>4.1283216999999997E-2</v>
      </c>
      <c r="C15" s="4">
        <v>0.128125724</v>
      </c>
      <c r="D15" s="4">
        <v>2.0218466000000001E-2</v>
      </c>
      <c r="E15" s="4">
        <v>1.3977065E-2</v>
      </c>
      <c r="F15" s="4">
        <v>8.7705832999999997E-2</v>
      </c>
      <c r="G15" s="3">
        <v>0.42994758399999999</v>
      </c>
      <c r="H15" s="4">
        <v>2.2512471999999999E-2</v>
      </c>
      <c r="I15" s="3">
        <v>9.3287025999999995E-2</v>
      </c>
      <c r="J15" s="3">
        <v>0.11555038099999999</v>
      </c>
      <c r="K15" s="4">
        <v>4.2551719000000002E-2</v>
      </c>
      <c r="L15" s="4">
        <v>0.129052205</v>
      </c>
      <c r="M15" s="1">
        <f t="shared" si="0"/>
        <v>0.10220106290909091</v>
      </c>
    </row>
    <row r="16" spans="1:13">
      <c r="A16" s="5" t="s">
        <v>17</v>
      </c>
      <c r="B16" s="3">
        <v>9.7721989999999995E-2</v>
      </c>
      <c r="C16" s="4">
        <v>4.9683197999999998E-2</v>
      </c>
      <c r="D16" s="4">
        <v>7.3831124999999997E-2</v>
      </c>
      <c r="E16" s="4">
        <v>6.7204299999999999E-4</v>
      </c>
      <c r="F16" s="4">
        <v>5.4614989000000003E-2</v>
      </c>
      <c r="G16" s="3">
        <v>6.6195862999999994E-2</v>
      </c>
      <c r="H16" s="4">
        <v>0.22250004400000001</v>
      </c>
      <c r="I16" s="3">
        <v>5.7350356999999998E-2</v>
      </c>
      <c r="J16" s="3">
        <v>4.8324466000000003E-2</v>
      </c>
      <c r="K16" s="4">
        <v>6.1201808000000003E-2</v>
      </c>
      <c r="L16" s="4">
        <v>8.6493761000000002E-2</v>
      </c>
      <c r="M16" s="1">
        <f t="shared" si="0"/>
        <v>7.4417240363636367E-2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3" ht="15.75" thickBot="1">
      <c r="B18" s="39" t="s">
        <v>18</v>
      </c>
      <c r="C18" s="39" t="s">
        <v>19</v>
      </c>
      <c r="D18" s="39" t="s">
        <v>20</v>
      </c>
      <c r="E18" s="39" t="s">
        <v>21</v>
      </c>
      <c r="F18" s="39" t="s">
        <v>22</v>
      </c>
      <c r="G18" s="39" t="s">
        <v>23</v>
      </c>
      <c r="H18" s="39" t="s">
        <v>24</v>
      </c>
      <c r="I18" s="39" t="s">
        <v>25</v>
      </c>
      <c r="J18" s="39" t="s">
        <v>26</v>
      </c>
      <c r="K18" s="39" t="s">
        <v>27</v>
      </c>
      <c r="L18" s="39" t="s">
        <v>28</v>
      </c>
    </row>
    <row r="19" spans="1:13">
      <c r="A19" s="5" t="s">
        <v>4</v>
      </c>
      <c r="B19" s="2">
        <f>B3*100</f>
        <v>27.279602600000004</v>
      </c>
      <c r="C19" s="2">
        <f t="shared" ref="C19:L19" si="1">C3*100</f>
        <v>25.6164621</v>
      </c>
      <c r="D19" s="2">
        <f t="shared" si="1"/>
        <v>34.646514099999997</v>
      </c>
      <c r="E19" s="2">
        <f t="shared" si="1"/>
        <v>98.201212499999997</v>
      </c>
      <c r="F19" s="2">
        <f t="shared" si="1"/>
        <v>13.115465700000001</v>
      </c>
      <c r="G19" s="2">
        <f t="shared" si="1"/>
        <v>14.767072500000001</v>
      </c>
      <c r="H19" s="2">
        <f t="shared" si="1"/>
        <v>11.980217699999999</v>
      </c>
      <c r="I19" s="2">
        <f t="shared" si="1"/>
        <v>31.241334999999999</v>
      </c>
      <c r="J19" s="2">
        <f t="shared" si="1"/>
        <v>38.484655499999995</v>
      </c>
      <c r="K19" s="2">
        <f t="shared" si="1"/>
        <v>31.651081399999999</v>
      </c>
      <c r="L19" s="50">
        <f t="shared" si="1"/>
        <v>15.589897000000001</v>
      </c>
      <c r="M19" s="51">
        <f>AVERAGE(B19:L19)</f>
        <v>31.14304691818182</v>
      </c>
    </row>
    <row r="20" spans="1:13">
      <c r="A20" s="5" t="s">
        <v>5</v>
      </c>
      <c r="B20" s="2">
        <f t="shared" ref="B20:L32" si="2">B4*100</f>
        <v>8.2029072999999997</v>
      </c>
      <c r="C20" s="2">
        <f t="shared" si="2"/>
        <v>20.1807309</v>
      </c>
      <c r="D20" s="2">
        <f t="shared" si="2"/>
        <v>22.1239271</v>
      </c>
      <c r="E20" s="2">
        <f t="shared" si="2"/>
        <v>0</v>
      </c>
      <c r="F20" s="2">
        <f t="shared" si="2"/>
        <v>29.935873800000003</v>
      </c>
      <c r="G20" s="2">
        <f t="shared" si="2"/>
        <v>7.5451589999999999</v>
      </c>
      <c r="H20" s="2">
        <f t="shared" si="2"/>
        <v>30.650064399999998</v>
      </c>
      <c r="I20" s="2">
        <f t="shared" si="2"/>
        <v>17.088633099999999</v>
      </c>
      <c r="J20" s="2">
        <f t="shared" si="2"/>
        <v>4.4829438999999995</v>
      </c>
      <c r="K20" s="2">
        <f t="shared" si="2"/>
        <v>25.2659074</v>
      </c>
      <c r="L20" s="50">
        <f t="shared" si="2"/>
        <v>9.1665369000000005</v>
      </c>
      <c r="M20" s="52">
        <f t="shared" ref="M20:M32" si="3">AVERAGE(B20:L20)</f>
        <v>15.876607618181822</v>
      </c>
    </row>
    <row r="21" spans="1:13">
      <c r="A21" s="5" t="s">
        <v>6</v>
      </c>
      <c r="B21" s="2">
        <f t="shared" si="2"/>
        <v>3.4377139000000003</v>
      </c>
      <c r="C21" s="2">
        <f t="shared" si="2"/>
        <v>18.1737225</v>
      </c>
      <c r="D21" s="2">
        <f t="shared" si="2"/>
        <v>4.2742684000000004</v>
      </c>
      <c r="E21" s="2">
        <f t="shared" si="2"/>
        <v>0</v>
      </c>
      <c r="F21" s="2">
        <f t="shared" si="2"/>
        <v>4.8464651999999999</v>
      </c>
      <c r="G21" s="2">
        <f t="shared" si="2"/>
        <v>7.6905054000000002</v>
      </c>
      <c r="H21" s="2">
        <f t="shared" si="2"/>
        <v>5.3274783999999995</v>
      </c>
      <c r="I21" s="2">
        <f t="shared" si="2"/>
        <v>3.8963380999999999</v>
      </c>
      <c r="J21" s="2">
        <f t="shared" si="2"/>
        <v>6.8669921999999994</v>
      </c>
      <c r="K21" s="2">
        <f t="shared" si="2"/>
        <v>3.9696739999999999</v>
      </c>
      <c r="L21" s="50">
        <f t="shared" si="2"/>
        <v>10.6696399</v>
      </c>
      <c r="M21" s="52">
        <f t="shared" si="3"/>
        <v>6.2866179999999989</v>
      </c>
    </row>
    <row r="22" spans="1:13">
      <c r="A22" s="5" t="s">
        <v>7</v>
      </c>
      <c r="B22" s="2">
        <f t="shared" si="2"/>
        <v>7.8243667000000006</v>
      </c>
      <c r="C22" s="2">
        <f t="shared" si="2"/>
        <v>6.7347766</v>
      </c>
      <c r="D22" s="2">
        <f t="shared" si="2"/>
        <v>8.3217260999999993</v>
      </c>
      <c r="E22" s="2">
        <f t="shared" si="2"/>
        <v>0</v>
      </c>
      <c r="F22" s="2">
        <f t="shared" si="2"/>
        <v>6.1602991000000005</v>
      </c>
      <c r="G22" s="2">
        <f t="shared" si="2"/>
        <v>1.8565361999999999</v>
      </c>
      <c r="H22" s="2">
        <f t="shared" si="2"/>
        <v>7.9264142999999994</v>
      </c>
      <c r="I22" s="2">
        <f t="shared" si="2"/>
        <v>6.1438030999999995</v>
      </c>
      <c r="J22" s="2">
        <f t="shared" si="2"/>
        <v>2.8197933000000002</v>
      </c>
      <c r="K22" s="2">
        <f t="shared" si="2"/>
        <v>5.657063</v>
      </c>
      <c r="L22" s="50">
        <f t="shared" si="2"/>
        <v>3.0572546999999997</v>
      </c>
      <c r="M22" s="52">
        <f t="shared" si="3"/>
        <v>5.1365484636363643</v>
      </c>
    </row>
    <row r="23" spans="1:13">
      <c r="A23" s="5" t="s">
        <v>8</v>
      </c>
      <c r="B23" s="2">
        <f t="shared" si="2"/>
        <v>12.8940644</v>
      </c>
      <c r="C23" s="2">
        <f t="shared" si="2"/>
        <v>3.5013002000000002</v>
      </c>
      <c r="D23" s="2">
        <f t="shared" si="2"/>
        <v>6.2308637999999998</v>
      </c>
      <c r="E23" s="2">
        <f t="shared" si="2"/>
        <v>0</v>
      </c>
      <c r="F23" s="2">
        <f t="shared" si="2"/>
        <v>9.8597520000000003</v>
      </c>
      <c r="G23" s="2">
        <f t="shared" si="2"/>
        <v>0.73170829999999998</v>
      </c>
      <c r="H23" s="2">
        <f t="shared" si="2"/>
        <v>4.2715896999999998</v>
      </c>
      <c r="I23" s="2">
        <f t="shared" si="2"/>
        <v>7.8080919</v>
      </c>
      <c r="J23" s="2">
        <f t="shared" si="2"/>
        <v>10.659554999999999</v>
      </c>
      <c r="K23" s="2">
        <f t="shared" si="2"/>
        <v>6.1593615999999995</v>
      </c>
      <c r="L23" s="50">
        <f t="shared" si="2"/>
        <v>2.7587471999999997</v>
      </c>
      <c r="M23" s="52">
        <f t="shared" si="3"/>
        <v>5.8977303727272723</v>
      </c>
    </row>
    <row r="24" spans="1:13">
      <c r="A24" s="5" t="s">
        <v>9</v>
      </c>
      <c r="B24" s="2">
        <f t="shared" si="2"/>
        <v>7.2046100000000002E-2</v>
      </c>
      <c r="C24" s="2">
        <f t="shared" si="2"/>
        <v>0.1373626</v>
      </c>
      <c r="D24" s="2">
        <f t="shared" si="2"/>
        <v>0.57659490000000002</v>
      </c>
      <c r="E24" s="2">
        <f t="shared" si="2"/>
        <v>0</v>
      </c>
      <c r="F24" s="2">
        <f t="shared" si="2"/>
        <v>0</v>
      </c>
      <c r="G24" s="2">
        <f t="shared" si="2"/>
        <v>0.14970059999999999</v>
      </c>
      <c r="H24" s="2">
        <f t="shared" si="2"/>
        <v>1.6039052000000003</v>
      </c>
      <c r="I24" s="2">
        <f t="shared" si="2"/>
        <v>7.1839100000000003E-2</v>
      </c>
      <c r="J24" s="2">
        <f t="shared" si="2"/>
        <v>7.36377E-2</v>
      </c>
      <c r="K24" s="2">
        <f t="shared" si="2"/>
        <v>0.29411760000000003</v>
      </c>
      <c r="L24" s="50">
        <f t="shared" si="2"/>
        <v>0.59657009999999999</v>
      </c>
      <c r="M24" s="52">
        <f t="shared" si="3"/>
        <v>0.32507035454545458</v>
      </c>
    </row>
    <row r="25" spans="1:13">
      <c r="A25" s="5" t="s">
        <v>10</v>
      </c>
      <c r="B25" s="2">
        <f t="shared" si="2"/>
        <v>0.28221380000000001</v>
      </c>
      <c r="C25" s="2">
        <f t="shared" si="2"/>
        <v>1.2293622</v>
      </c>
      <c r="D25" s="2">
        <f t="shared" si="2"/>
        <v>3.5521130999999997</v>
      </c>
      <c r="E25" s="2">
        <f t="shared" si="2"/>
        <v>0</v>
      </c>
      <c r="F25" s="2">
        <f t="shared" si="2"/>
        <v>6.7438186999999994</v>
      </c>
      <c r="G25" s="2">
        <f t="shared" si="2"/>
        <v>0.77296929999999997</v>
      </c>
      <c r="H25" s="2">
        <f t="shared" si="2"/>
        <v>2.5301872999999997</v>
      </c>
      <c r="I25" s="2">
        <f t="shared" si="2"/>
        <v>7.2692484000000004</v>
      </c>
      <c r="J25" s="2">
        <f t="shared" si="2"/>
        <v>0.59197639999999996</v>
      </c>
      <c r="K25" s="2">
        <f t="shared" si="2"/>
        <v>5.9779542000000001</v>
      </c>
      <c r="L25" s="50">
        <f t="shared" si="2"/>
        <v>1.1928064999999999</v>
      </c>
      <c r="M25" s="52">
        <f t="shared" si="3"/>
        <v>2.7402408999999999</v>
      </c>
    </row>
    <row r="26" spans="1:13">
      <c r="A26" s="5" t="s">
        <v>11</v>
      </c>
      <c r="B26" s="2">
        <f t="shared" si="2"/>
        <v>19.3607002</v>
      </c>
      <c r="C26" s="2">
        <f t="shared" si="2"/>
        <v>0.35576259999999998</v>
      </c>
      <c r="D26" s="2">
        <f t="shared" si="2"/>
        <v>1.8875796999999999</v>
      </c>
      <c r="E26" s="2">
        <f t="shared" si="2"/>
        <v>0.1336937</v>
      </c>
      <c r="F26" s="2">
        <f t="shared" si="2"/>
        <v>0.88158209999999992</v>
      </c>
      <c r="G26" s="2">
        <f t="shared" si="2"/>
        <v>0.29380299999999998</v>
      </c>
      <c r="H26" s="2">
        <f t="shared" si="2"/>
        <v>2.1098045000000001</v>
      </c>
      <c r="I26" s="2">
        <f t="shared" si="2"/>
        <v>0.57471260000000002</v>
      </c>
      <c r="J26" s="2">
        <f t="shared" si="2"/>
        <v>0.73637700000000006</v>
      </c>
      <c r="K26" s="2">
        <f t="shared" si="2"/>
        <v>1.3388099</v>
      </c>
      <c r="L26" s="50">
        <f t="shared" si="2"/>
        <v>2.9088907000000002</v>
      </c>
      <c r="M26" s="52">
        <f t="shared" si="3"/>
        <v>2.7801559999999998</v>
      </c>
    </row>
    <row r="27" spans="1:13">
      <c r="A27" s="5" t="s">
        <v>12</v>
      </c>
      <c r="B27" s="2">
        <f t="shared" si="2"/>
        <v>0.20718229999999999</v>
      </c>
      <c r="C27" s="2">
        <f t="shared" si="2"/>
        <v>6.8681300000000001E-2</v>
      </c>
      <c r="D27" s="2">
        <f t="shared" si="2"/>
        <v>0.14461929999999998</v>
      </c>
      <c r="E27" s="2">
        <f t="shared" si="2"/>
        <v>0</v>
      </c>
      <c r="F27" s="2">
        <f t="shared" si="2"/>
        <v>0</v>
      </c>
      <c r="G27" s="2">
        <f t="shared" si="2"/>
        <v>0</v>
      </c>
      <c r="H27" s="2">
        <f t="shared" si="2"/>
        <v>0.34966140000000001</v>
      </c>
      <c r="I27" s="2">
        <f t="shared" si="2"/>
        <v>0.1402525</v>
      </c>
      <c r="J27" s="2">
        <f t="shared" si="2"/>
        <v>0</v>
      </c>
      <c r="K27" s="2">
        <f t="shared" si="2"/>
        <v>8.8809900000000011E-2</v>
      </c>
      <c r="L27" s="50">
        <f t="shared" si="2"/>
        <v>0.89552239999999994</v>
      </c>
      <c r="M27" s="52">
        <f t="shared" si="3"/>
        <v>0.17224809999999999</v>
      </c>
    </row>
    <row r="28" spans="1:13">
      <c r="A28" s="5" t="s">
        <v>13</v>
      </c>
      <c r="B28" s="2">
        <f t="shared" si="2"/>
        <v>1.5641170999999998</v>
      </c>
      <c r="C28" s="2">
        <f t="shared" si="2"/>
        <v>1.1675823999999999</v>
      </c>
      <c r="D28" s="2">
        <f t="shared" si="2"/>
        <v>1.2287934</v>
      </c>
      <c r="E28" s="2">
        <f t="shared" si="2"/>
        <v>0</v>
      </c>
      <c r="F28" s="2">
        <f t="shared" si="2"/>
        <v>1.6445287999999998</v>
      </c>
      <c r="G28" s="2">
        <f t="shared" si="2"/>
        <v>0.43230710000000006</v>
      </c>
      <c r="H28" s="2">
        <f t="shared" si="2"/>
        <v>1.8907360000000002</v>
      </c>
      <c r="I28" s="2">
        <f t="shared" si="2"/>
        <v>4.5000685000000002</v>
      </c>
      <c r="J28" s="2">
        <f t="shared" si="2"/>
        <v>0.73925180000000001</v>
      </c>
      <c r="K28" s="2">
        <f t="shared" si="2"/>
        <v>2.3338732000000002</v>
      </c>
      <c r="L28" s="50">
        <f t="shared" si="2"/>
        <v>4.2502836000000004</v>
      </c>
      <c r="M28" s="52">
        <f t="shared" si="3"/>
        <v>1.7955947181818182</v>
      </c>
    </row>
    <row r="29" spans="1:13">
      <c r="A29" s="5" t="s">
        <v>14</v>
      </c>
      <c r="B29" s="2">
        <f t="shared" si="2"/>
        <v>1.8314040999999999</v>
      </c>
      <c r="C29" s="2">
        <f t="shared" si="2"/>
        <v>3.9242969000000003</v>
      </c>
      <c r="D29" s="2">
        <f t="shared" si="2"/>
        <v>5.8782563000000003</v>
      </c>
      <c r="E29" s="2">
        <f t="shared" si="2"/>
        <v>0.13297870000000001</v>
      </c>
      <c r="F29" s="2">
        <f t="shared" si="2"/>
        <v>4.3993712999999994</v>
      </c>
      <c r="G29" s="2">
        <f t="shared" si="2"/>
        <v>1.5102758000000001</v>
      </c>
      <c r="H29" s="2">
        <f t="shared" si="2"/>
        <v>4.4709313000000002</v>
      </c>
      <c r="I29" s="2">
        <f t="shared" si="2"/>
        <v>4.6437467000000003</v>
      </c>
      <c r="J29" s="2">
        <f t="shared" si="2"/>
        <v>1.2547157</v>
      </c>
      <c r="K29" s="2">
        <f t="shared" si="2"/>
        <v>5.7850538</v>
      </c>
      <c r="L29" s="50">
        <f t="shared" si="2"/>
        <v>6.6383433000000007</v>
      </c>
      <c r="M29" s="52">
        <f t="shared" si="3"/>
        <v>3.6790339909090908</v>
      </c>
    </row>
    <row r="30" spans="1:13">
      <c r="A30" s="5" t="s">
        <v>15</v>
      </c>
      <c r="B30" s="2">
        <f t="shared" si="2"/>
        <v>3.1431608</v>
      </c>
      <c r="C30" s="2">
        <f t="shared" si="2"/>
        <v>1.1290674000000001</v>
      </c>
      <c r="D30" s="2">
        <f t="shared" si="2"/>
        <v>1.7297847000000002</v>
      </c>
      <c r="E30" s="2">
        <f t="shared" si="2"/>
        <v>6.7204299999999995E-2</v>
      </c>
      <c r="F30" s="2">
        <f t="shared" si="2"/>
        <v>8.180760900000001</v>
      </c>
      <c r="G30" s="2">
        <f t="shared" si="2"/>
        <v>14.635618000000001</v>
      </c>
      <c r="H30" s="2">
        <f t="shared" si="2"/>
        <v>2.3877581999999999</v>
      </c>
      <c r="I30" s="2">
        <f t="shared" si="2"/>
        <v>1.5581927</v>
      </c>
      <c r="J30" s="2">
        <f t="shared" si="2"/>
        <v>16.902616900000002</v>
      </c>
      <c r="K30" s="2">
        <f t="shared" si="2"/>
        <v>1.1029412000000001</v>
      </c>
      <c r="L30" s="50">
        <f t="shared" si="2"/>
        <v>20.720911099999999</v>
      </c>
      <c r="M30" s="52">
        <f t="shared" si="3"/>
        <v>6.5052741999999997</v>
      </c>
    </row>
    <row r="31" spans="1:13">
      <c r="A31" s="5" t="s">
        <v>16</v>
      </c>
      <c r="B31" s="2">
        <f t="shared" si="2"/>
        <v>4.1283216999999999</v>
      </c>
      <c r="C31" s="2">
        <f t="shared" si="2"/>
        <v>12.812572400000001</v>
      </c>
      <c r="D31" s="2">
        <f t="shared" si="2"/>
        <v>2.0218465999999999</v>
      </c>
      <c r="E31" s="2">
        <f t="shared" si="2"/>
        <v>1.3977065</v>
      </c>
      <c r="F31" s="2">
        <f t="shared" si="2"/>
        <v>8.7705833000000002</v>
      </c>
      <c r="G31" s="2">
        <f t="shared" si="2"/>
        <v>42.994758400000002</v>
      </c>
      <c r="H31" s="2">
        <f t="shared" si="2"/>
        <v>2.2512471999999999</v>
      </c>
      <c r="I31" s="2">
        <f t="shared" si="2"/>
        <v>9.3287025999999997</v>
      </c>
      <c r="J31" s="2">
        <f t="shared" si="2"/>
        <v>11.555038099999999</v>
      </c>
      <c r="K31" s="2">
        <f t="shared" si="2"/>
        <v>4.2551719000000006</v>
      </c>
      <c r="L31" s="50">
        <f t="shared" si="2"/>
        <v>12.9052205</v>
      </c>
      <c r="M31" s="52">
        <f t="shared" si="3"/>
        <v>10.22010629090909</v>
      </c>
    </row>
    <row r="32" spans="1:13" ht="15.75" thickBot="1">
      <c r="A32" s="5" t="s">
        <v>17</v>
      </c>
      <c r="B32" s="2">
        <f t="shared" si="2"/>
        <v>9.7721989999999987</v>
      </c>
      <c r="C32" s="2">
        <f t="shared" si="2"/>
        <v>4.9683197999999997</v>
      </c>
      <c r="D32" s="2">
        <f t="shared" si="2"/>
        <v>7.3831124999999993</v>
      </c>
      <c r="E32" s="2">
        <f t="shared" si="2"/>
        <v>6.7204299999999995E-2</v>
      </c>
      <c r="F32" s="2">
        <f t="shared" si="2"/>
        <v>5.4614989000000005</v>
      </c>
      <c r="G32" s="2">
        <f t="shared" si="2"/>
        <v>6.619586299999999</v>
      </c>
      <c r="H32" s="2">
        <f t="shared" si="2"/>
        <v>22.250004400000002</v>
      </c>
      <c r="I32" s="2">
        <f t="shared" si="2"/>
        <v>5.7350357000000001</v>
      </c>
      <c r="J32" s="2">
        <f t="shared" si="2"/>
        <v>4.8324465999999999</v>
      </c>
      <c r="K32" s="2">
        <f t="shared" si="2"/>
        <v>6.1201808</v>
      </c>
      <c r="L32" s="50">
        <f t="shared" si="2"/>
        <v>8.6493760999999996</v>
      </c>
      <c r="M32" s="18">
        <f t="shared" si="3"/>
        <v>7.4417240363636372</v>
      </c>
    </row>
    <row r="35" spans="1:13" hidden="1">
      <c r="A35" s="5" t="s">
        <v>4</v>
      </c>
      <c r="B35" s="5">
        <v>27.279602600000004</v>
      </c>
      <c r="C35" s="5">
        <v>25.6164621</v>
      </c>
      <c r="D35" s="5">
        <v>34.646514099999997</v>
      </c>
      <c r="E35" s="5">
        <v>98.201212499999997</v>
      </c>
      <c r="F35" s="5">
        <v>13.115465700000001</v>
      </c>
      <c r="G35" s="5">
        <v>14.767072500000001</v>
      </c>
      <c r="H35" s="5">
        <v>11.980217699999999</v>
      </c>
      <c r="I35" s="5">
        <v>31.241334999999999</v>
      </c>
      <c r="J35" s="5">
        <v>38.484655499999995</v>
      </c>
      <c r="K35" s="5">
        <v>31.651081399999999</v>
      </c>
      <c r="L35" s="5">
        <v>15.589897000000001</v>
      </c>
    </row>
    <row r="36" spans="1:13" hidden="1">
      <c r="A36" s="5" t="s">
        <v>5</v>
      </c>
      <c r="B36" s="5">
        <v>8.2029072999999997</v>
      </c>
      <c r="C36" s="5">
        <v>20.1807309</v>
      </c>
      <c r="D36" s="5">
        <v>22.1239271</v>
      </c>
      <c r="E36" s="5">
        <v>0</v>
      </c>
      <c r="F36" s="5">
        <v>29.935873800000003</v>
      </c>
      <c r="G36" s="5">
        <v>7.5451589999999999</v>
      </c>
      <c r="H36" s="5">
        <v>30.650064399999998</v>
      </c>
      <c r="I36" s="5">
        <v>17.088633099999999</v>
      </c>
      <c r="J36" s="5">
        <v>4.4829438999999995</v>
      </c>
      <c r="K36" s="5">
        <v>25.2659074</v>
      </c>
      <c r="L36" s="5">
        <v>9.1665369000000005</v>
      </c>
    </row>
    <row r="37" spans="1:13" hidden="1">
      <c r="A37" s="5" t="s">
        <v>6</v>
      </c>
      <c r="B37" s="5">
        <v>3.4377139000000003</v>
      </c>
      <c r="C37" s="5">
        <v>18.1737225</v>
      </c>
      <c r="D37" s="5">
        <v>4.2742684000000004</v>
      </c>
      <c r="E37" s="5">
        <v>0</v>
      </c>
      <c r="F37" s="5">
        <v>4.8464651999999999</v>
      </c>
      <c r="G37" s="5">
        <v>7.6905054000000002</v>
      </c>
      <c r="H37" s="5">
        <v>5.3274783999999995</v>
      </c>
      <c r="I37" s="5">
        <v>3.8963380999999999</v>
      </c>
      <c r="J37" s="5">
        <v>6.8669921999999994</v>
      </c>
      <c r="K37" s="5">
        <v>3.9696739999999999</v>
      </c>
      <c r="L37" s="5">
        <v>10.6696399</v>
      </c>
    </row>
    <row r="38" spans="1:13" hidden="1">
      <c r="A38" s="5" t="s">
        <v>7</v>
      </c>
      <c r="B38" s="5">
        <v>7.8243667000000006</v>
      </c>
      <c r="C38" s="5">
        <v>6.7347766</v>
      </c>
      <c r="D38" s="5">
        <v>8.3217260999999993</v>
      </c>
      <c r="E38" s="5">
        <v>0</v>
      </c>
      <c r="F38" s="5">
        <v>6.1602991000000005</v>
      </c>
      <c r="G38" s="5">
        <v>1.8565361999999999</v>
      </c>
      <c r="H38" s="5">
        <v>7.9264142999999994</v>
      </c>
      <c r="I38" s="5">
        <v>6.1438030999999995</v>
      </c>
      <c r="J38" s="5">
        <v>2.8197933000000002</v>
      </c>
      <c r="K38" s="5">
        <v>5.657063</v>
      </c>
      <c r="L38" s="5">
        <v>3.0572546999999997</v>
      </c>
    </row>
    <row r="39" spans="1:13" hidden="1">
      <c r="A39" s="5" t="s">
        <v>53</v>
      </c>
      <c r="B39" s="5">
        <f>SUM(B35:B38)</f>
        <v>46.744590500000001</v>
      </c>
      <c r="C39" s="5">
        <f t="shared" ref="C39:L39" si="4">SUM(C35:C38)</f>
        <v>70.705692100000007</v>
      </c>
      <c r="D39" s="5">
        <f t="shared" si="4"/>
        <v>69.366435699999982</v>
      </c>
      <c r="E39" s="5">
        <f t="shared" si="4"/>
        <v>98.201212499999997</v>
      </c>
      <c r="F39" s="5">
        <f t="shared" si="4"/>
        <v>54.058103800000005</v>
      </c>
      <c r="G39" s="5">
        <f t="shared" si="4"/>
        <v>31.859273100000003</v>
      </c>
      <c r="H39" s="5">
        <f t="shared" si="4"/>
        <v>55.88417479999999</v>
      </c>
      <c r="I39" s="5">
        <f t="shared" si="4"/>
        <v>58.370109300000003</v>
      </c>
      <c r="J39" s="5">
        <f t="shared" si="4"/>
        <v>52.654384899999997</v>
      </c>
      <c r="K39" s="5">
        <f t="shared" si="4"/>
        <v>66.54372579999999</v>
      </c>
      <c r="L39" s="5">
        <f t="shared" si="4"/>
        <v>38.483328499999999</v>
      </c>
      <c r="M39" s="12">
        <f>AVERAGE(B39:L39)</f>
        <v>58.442820999999988</v>
      </c>
    </row>
    <row r="40" spans="1:13" hidden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3" hidden="1">
      <c r="A41" s="5" t="s">
        <v>8</v>
      </c>
      <c r="B41" s="5">
        <v>12.8940644</v>
      </c>
      <c r="C41" s="5">
        <v>3.5013002000000002</v>
      </c>
      <c r="D41" s="5">
        <v>6.2308637999999998</v>
      </c>
      <c r="E41" s="5">
        <v>0</v>
      </c>
      <c r="F41" s="5">
        <v>9.8597520000000003</v>
      </c>
      <c r="G41" s="5">
        <v>0.73170829999999998</v>
      </c>
      <c r="H41" s="5">
        <v>4.2715896999999998</v>
      </c>
      <c r="I41" s="5">
        <v>7.8080919</v>
      </c>
      <c r="J41" s="5">
        <v>10.659554999999999</v>
      </c>
      <c r="K41" s="5">
        <v>6.1593615999999995</v>
      </c>
      <c r="L41" s="5">
        <v>2.7587471999999997</v>
      </c>
    </row>
    <row r="42" spans="1:13" hidden="1">
      <c r="A42" s="5" t="s">
        <v>9</v>
      </c>
      <c r="B42" s="5">
        <v>7.2046100000000002E-2</v>
      </c>
      <c r="C42" s="5">
        <v>0.1373626</v>
      </c>
      <c r="D42" s="5">
        <v>0.57659490000000002</v>
      </c>
      <c r="E42" s="5">
        <v>0</v>
      </c>
      <c r="F42" s="5">
        <v>0</v>
      </c>
      <c r="G42" s="5">
        <v>0.14970059999999999</v>
      </c>
      <c r="H42" s="5">
        <v>1.6039052000000003</v>
      </c>
      <c r="I42" s="5">
        <v>7.1839100000000003E-2</v>
      </c>
      <c r="J42" s="5">
        <v>7.36377E-2</v>
      </c>
      <c r="K42" s="5">
        <v>0.29411760000000003</v>
      </c>
      <c r="L42" s="5">
        <v>0.59657009999999999</v>
      </c>
    </row>
    <row r="43" spans="1:13" hidden="1">
      <c r="A43" s="5" t="s">
        <v>10</v>
      </c>
      <c r="B43" s="5">
        <v>0.28221380000000001</v>
      </c>
      <c r="C43" s="5">
        <v>1.2293622</v>
      </c>
      <c r="D43" s="5">
        <v>3.5521130999999997</v>
      </c>
      <c r="E43" s="5">
        <v>0</v>
      </c>
      <c r="F43" s="5">
        <v>6.7438186999999994</v>
      </c>
      <c r="G43" s="5">
        <v>0.77296929999999997</v>
      </c>
      <c r="H43" s="5">
        <v>2.5301872999999997</v>
      </c>
      <c r="I43" s="5">
        <v>7.2692484000000004</v>
      </c>
      <c r="J43" s="5">
        <v>0.59197639999999996</v>
      </c>
      <c r="K43" s="5">
        <v>5.9779542000000001</v>
      </c>
      <c r="L43" s="5">
        <v>1.1928064999999999</v>
      </c>
    </row>
    <row r="44" spans="1:13" hidden="1">
      <c r="A44" s="5" t="s">
        <v>11</v>
      </c>
      <c r="B44" s="5">
        <v>19.3607002</v>
      </c>
      <c r="C44" s="5">
        <v>0.35576259999999998</v>
      </c>
      <c r="D44" s="5">
        <v>1.8875796999999999</v>
      </c>
      <c r="E44" s="5">
        <v>0.1336937</v>
      </c>
      <c r="F44" s="5">
        <v>0.88158209999999992</v>
      </c>
      <c r="G44" s="5">
        <v>0.29380299999999998</v>
      </c>
      <c r="H44" s="5">
        <v>2.1098045000000001</v>
      </c>
      <c r="I44" s="5">
        <v>0.57471260000000002</v>
      </c>
      <c r="J44" s="5">
        <v>0.73637700000000006</v>
      </c>
      <c r="K44" s="5">
        <v>1.3388099</v>
      </c>
      <c r="L44" s="5">
        <v>2.9088907000000002</v>
      </c>
    </row>
    <row r="45" spans="1:13" hidden="1">
      <c r="A45" s="5" t="s">
        <v>12</v>
      </c>
      <c r="B45" s="5">
        <v>0.20718229999999999</v>
      </c>
      <c r="C45" s="5">
        <v>6.8681300000000001E-2</v>
      </c>
      <c r="D45" s="5">
        <v>0.14461929999999998</v>
      </c>
      <c r="E45" s="5">
        <v>0</v>
      </c>
      <c r="F45" s="5">
        <v>0</v>
      </c>
      <c r="G45" s="5">
        <v>0</v>
      </c>
      <c r="H45" s="5">
        <v>0.34966140000000001</v>
      </c>
      <c r="I45" s="5">
        <v>0.1402525</v>
      </c>
      <c r="J45" s="5">
        <v>0</v>
      </c>
      <c r="K45" s="5">
        <v>8.8809900000000011E-2</v>
      </c>
      <c r="L45" s="5">
        <v>0.89552239999999994</v>
      </c>
    </row>
    <row r="46" spans="1:13" hidden="1">
      <c r="A46" s="5" t="s">
        <v>54</v>
      </c>
      <c r="B46" s="5">
        <f>SUM(B41:B45)</f>
        <v>32.816206799999996</v>
      </c>
      <c r="C46" s="5">
        <f t="shared" ref="C46:L46" si="5">SUM(C41:C45)</f>
        <v>5.2924689000000003</v>
      </c>
      <c r="D46" s="5">
        <f t="shared" si="5"/>
        <v>12.3917708</v>
      </c>
      <c r="E46" s="5">
        <f t="shared" si="5"/>
        <v>0.1336937</v>
      </c>
      <c r="F46" s="5">
        <f t="shared" si="5"/>
        <v>17.485152799999998</v>
      </c>
      <c r="G46" s="5">
        <f t="shared" si="5"/>
        <v>1.9481812000000001</v>
      </c>
      <c r="H46" s="5">
        <f t="shared" si="5"/>
        <v>10.865148100000001</v>
      </c>
      <c r="I46" s="5">
        <f t="shared" si="5"/>
        <v>15.864144500000002</v>
      </c>
      <c r="J46" s="5">
        <f t="shared" si="5"/>
        <v>12.061546100000001</v>
      </c>
      <c r="K46" s="5">
        <f t="shared" si="5"/>
        <v>13.859053199999998</v>
      </c>
      <c r="L46" s="5">
        <f t="shared" si="5"/>
        <v>8.3525369000000005</v>
      </c>
      <c r="M46" s="12">
        <f>AVERAGE(B46:L46)</f>
        <v>11.915445727272726</v>
      </c>
    </row>
    <row r="47" spans="1:13" hidden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3" hidden="1">
      <c r="A48" s="5" t="s">
        <v>13</v>
      </c>
      <c r="B48" s="5">
        <v>1.5641170999999998</v>
      </c>
      <c r="C48" s="5">
        <v>1.1675823999999999</v>
      </c>
      <c r="D48" s="5">
        <v>1.2287934</v>
      </c>
      <c r="E48" s="5">
        <v>0</v>
      </c>
      <c r="F48" s="5">
        <v>1.6445287999999998</v>
      </c>
      <c r="G48" s="5">
        <v>0.43230710000000006</v>
      </c>
      <c r="H48" s="5">
        <v>1.8907360000000002</v>
      </c>
      <c r="I48" s="5">
        <v>4.5000685000000002</v>
      </c>
      <c r="J48" s="5">
        <v>0.73925180000000001</v>
      </c>
      <c r="K48" s="5">
        <v>2.3338732000000002</v>
      </c>
      <c r="L48" s="5">
        <v>4.2502836000000004</v>
      </c>
      <c r="M48">
        <f>AVERAGE(B48:L48)</f>
        <v>1.7955947181818182</v>
      </c>
    </row>
    <row r="49" spans="1:13" hidden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3" hidden="1">
      <c r="A50" s="5" t="s">
        <v>14</v>
      </c>
      <c r="B50" s="5">
        <v>1.8314040999999999</v>
      </c>
      <c r="C50" s="5">
        <v>3.9242969000000003</v>
      </c>
      <c r="D50" s="5">
        <v>5.8782563000000003</v>
      </c>
      <c r="E50" s="5">
        <v>0.13297870000000001</v>
      </c>
      <c r="F50" s="5">
        <v>4.3993712999999994</v>
      </c>
      <c r="G50" s="5">
        <v>1.5102758000000001</v>
      </c>
      <c r="H50" s="5">
        <v>4.4709313000000002</v>
      </c>
      <c r="I50" s="5">
        <v>4.6437467000000003</v>
      </c>
      <c r="J50" s="5">
        <v>1.2547157</v>
      </c>
      <c r="K50" s="5">
        <v>5.7850538</v>
      </c>
      <c r="L50" s="5">
        <v>6.6383433000000007</v>
      </c>
      <c r="M50">
        <f>AVERAGE(B50:L50)</f>
        <v>3.6790339909090908</v>
      </c>
    </row>
    <row r="51" spans="1:13" hidden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3" hidden="1">
      <c r="A52" s="5" t="s">
        <v>15</v>
      </c>
      <c r="B52" s="5">
        <v>3.1431608</v>
      </c>
      <c r="C52" s="5">
        <v>1.1290674000000001</v>
      </c>
      <c r="D52" s="5">
        <v>1.7297847000000002</v>
      </c>
      <c r="E52" s="5">
        <v>6.7204299999999995E-2</v>
      </c>
      <c r="F52" s="5">
        <v>8.180760900000001</v>
      </c>
      <c r="G52" s="5">
        <v>14.635618000000001</v>
      </c>
      <c r="H52" s="5">
        <v>2.3877581999999999</v>
      </c>
      <c r="I52" s="5">
        <v>1.5581927</v>
      </c>
      <c r="J52" s="5">
        <v>16.902616900000002</v>
      </c>
      <c r="K52" s="5">
        <v>1.1029412000000001</v>
      </c>
      <c r="L52" s="5">
        <v>20.720911099999999</v>
      </c>
    </row>
    <row r="53" spans="1:13" hidden="1">
      <c r="A53" s="5" t="s">
        <v>16</v>
      </c>
      <c r="B53" s="5">
        <v>4.1283216999999999</v>
      </c>
      <c r="C53" s="5">
        <v>12.812572400000001</v>
      </c>
      <c r="D53" s="5">
        <v>2.0218465999999999</v>
      </c>
      <c r="E53" s="5">
        <v>1.3977065</v>
      </c>
      <c r="F53" s="5">
        <v>8.7705833000000002</v>
      </c>
      <c r="G53" s="5">
        <v>42.994758400000002</v>
      </c>
      <c r="H53" s="5">
        <v>2.2512471999999999</v>
      </c>
      <c r="I53" s="5">
        <v>9.3287025999999997</v>
      </c>
      <c r="J53" s="5">
        <v>11.555038099999999</v>
      </c>
      <c r="K53" s="5">
        <v>4.2551719000000006</v>
      </c>
      <c r="L53" s="5">
        <v>12.9052205</v>
      </c>
    </row>
    <row r="54" spans="1:13" hidden="1">
      <c r="A54" s="5" t="s">
        <v>17</v>
      </c>
      <c r="B54" s="5">
        <v>9.7721989999999987</v>
      </c>
      <c r="C54" s="5">
        <v>4.9683197999999997</v>
      </c>
      <c r="D54" s="5">
        <v>7.3831124999999993</v>
      </c>
      <c r="E54" s="5">
        <v>6.7204299999999995E-2</v>
      </c>
      <c r="F54" s="5">
        <v>5.4614989000000005</v>
      </c>
      <c r="G54" s="5">
        <v>6.619586299999999</v>
      </c>
      <c r="H54" s="5">
        <v>22.250004400000002</v>
      </c>
      <c r="I54" s="5">
        <v>5.7350357000000001</v>
      </c>
      <c r="J54" s="5">
        <v>4.8324465999999999</v>
      </c>
      <c r="K54" s="5">
        <v>6.1201808</v>
      </c>
      <c r="L54" s="5">
        <v>8.6493760999999996</v>
      </c>
    </row>
    <row r="55" spans="1:13" hidden="1">
      <c r="A55" s="5" t="s">
        <v>55</v>
      </c>
      <c r="B55" s="5">
        <f>SUM(B52:B54)</f>
        <v>17.043681499999998</v>
      </c>
      <c r="C55" s="5">
        <f t="shared" ref="C55:L55" si="6">SUM(C52:C54)</f>
        <v>18.909959600000001</v>
      </c>
      <c r="D55" s="5">
        <f t="shared" si="6"/>
        <v>11.134743799999999</v>
      </c>
      <c r="E55" s="5">
        <f t="shared" si="6"/>
        <v>1.5321151</v>
      </c>
      <c r="F55" s="5">
        <f t="shared" si="6"/>
        <v>22.412843100000003</v>
      </c>
      <c r="G55" s="5">
        <f t="shared" si="6"/>
        <v>64.249962699999998</v>
      </c>
      <c r="H55" s="5">
        <f t="shared" si="6"/>
        <v>26.889009800000004</v>
      </c>
      <c r="I55" s="5">
        <f t="shared" si="6"/>
        <v>16.621931</v>
      </c>
      <c r="J55" s="5">
        <f t="shared" si="6"/>
        <v>33.2901016</v>
      </c>
      <c r="K55" s="5">
        <f t="shared" si="6"/>
        <v>11.478293900000001</v>
      </c>
      <c r="L55" s="5">
        <f t="shared" si="6"/>
        <v>42.275507699999999</v>
      </c>
      <c r="M55" s="12">
        <f>AVERAGE(B55:L55)</f>
        <v>24.167104527272727</v>
      </c>
    </row>
    <row r="56" spans="1:13" hidden="1"/>
    <row r="58" spans="1:13" ht="15.75" thickBot="1">
      <c r="B58" s="39" t="s">
        <v>18</v>
      </c>
      <c r="C58" s="39" t="s">
        <v>19</v>
      </c>
      <c r="D58" s="39" t="s">
        <v>20</v>
      </c>
      <c r="E58" s="39" t="s">
        <v>21</v>
      </c>
      <c r="F58" s="39" t="s">
        <v>22</v>
      </c>
      <c r="G58" s="39" t="s">
        <v>23</v>
      </c>
      <c r="H58" s="39" t="s">
        <v>24</v>
      </c>
      <c r="I58" s="39" t="s">
        <v>25</v>
      </c>
      <c r="J58" s="39" t="s">
        <v>26</v>
      </c>
      <c r="K58" s="39" t="s">
        <v>27</v>
      </c>
      <c r="L58" s="39" t="s">
        <v>28</v>
      </c>
    </row>
    <row r="59" spans="1:13" ht="15.75" thickBot="1">
      <c r="A59" s="5" t="s">
        <v>53</v>
      </c>
      <c r="B59" s="14">
        <v>46.744590500000001</v>
      </c>
      <c r="C59" s="14">
        <v>70.705692100000007</v>
      </c>
      <c r="D59" s="14">
        <v>69.366435699999982</v>
      </c>
      <c r="E59" s="14">
        <v>98.201212499999997</v>
      </c>
      <c r="F59" s="14">
        <v>54.058103800000005</v>
      </c>
      <c r="G59" s="13">
        <v>31.859273100000003</v>
      </c>
      <c r="H59" s="14">
        <v>55.88417479999999</v>
      </c>
      <c r="I59" s="14">
        <v>58.370109300000003</v>
      </c>
      <c r="J59" s="14">
        <v>52.654384899999997</v>
      </c>
      <c r="K59" s="14">
        <v>66.54372579999999</v>
      </c>
      <c r="L59" s="19">
        <v>38.483328499999999</v>
      </c>
      <c r="M59" s="34">
        <f>AVERAGE(B59:L59)</f>
        <v>58.442820999999988</v>
      </c>
    </row>
    <row r="60" spans="1:13" ht="15.75" thickBot="1">
      <c r="A60" s="5" t="s">
        <v>55</v>
      </c>
      <c r="B60" s="15">
        <v>17.043681499999998</v>
      </c>
      <c r="C60" s="13">
        <v>18.909959600000001</v>
      </c>
      <c r="D60" s="15">
        <v>11.134743799999999</v>
      </c>
      <c r="E60" s="13">
        <v>1.5321151</v>
      </c>
      <c r="F60" s="13">
        <v>22.412843100000003</v>
      </c>
      <c r="G60" s="14">
        <v>64.249962699999998</v>
      </c>
      <c r="H60" s="13">
        <v>26.889009800000004</v>
      </c>
      <c r="I60" s="13">
        <v>16.621931</v>
      </c>
      <c r="J60" s="13">
        <v>33.2901016</v>
      </c>
      <c r="K60" s="15">
        <v>11.478293900000001</v>
      </c>
      <c r="L60" s="20">
        <v>42.275507699999999</v>
      </c>
      <c r="M60" s="35">
        <f t="shared" ref="M60:M63" si="7">AVERAGE(B60:L60)</f>
        <v>24.167104527272727</v>
      </c>
    </row>
    <row r="61" spans="1:13" ht="15.75" thickBot="1">
      <c r="A61" s="5" t="s">
        <v>54</v>
      </c>
      <c r="B61" s="13">
        <v>32.816206799999996</v>
      </c>
      <c r="C61" s="15">
        <v>5.2924689000000003</v>
      </c>
      <c r="D61" s="13">
        <v>12.3917708</v>
      </c>
      <c r="E61" s="15">
        <v>0.1336937</v>
      </c>
      <c r="F61" s="15">
        <v>17.485152799999998</v>
      </c>
      <c r="G61" s="15">
        <v>1.9481812000000001</v>
      </c>
      <c r="H61" s="15">
        <v>10.865148100000001</v>
      </c>
      <c r="I61" s="15">
        <v>15.864144500000002</v>
      </c>
      <c r="J61" s="15">
        <v>12.061546100000001</v>
      </c>
      <c r="K61" s="13">
        <v>13.859053199999998</v>
      </c>
      <c r="L61" s="21">
        <v>8.3525369000000005</v>
      </c>
      <c r="M61" s="36">
        <f t="shared" si="7"/>
        <v>11.915445727272726</v>
      </c>
    </row>
    <row r="62" spans="1:13" ht="15.75" thickBot="1">
      <c r="A62" s="5" t="s">
        <v>14</v>
      </c>
      <c r="B62" s="16">
        <v>1.8314040999999999</v>
      </c>
      <c r="C62" s="16">
        <v>3.9242969000000003</v>
      </c>
      <c r="D62" s="16">
        <v>5.8782563000000003</v>
      </c>
      <c r="E62" s="16">
        <v>0.13297870000000001</v>
      </c>
      <c r="F62" s="16">
        <v>4.3993712999999994</v>
      </c>
      <c r="G62" s="16">
        <v>1.5102758000000001</v>
      </c>
      <c r="H62" s="16">
        <v>4.4709313000000002</v>
      </c>
      <c r="I62" s="16">
        <v>4.6437467000000003</v>
      </c>
      <c r="J62" s="16">
        <v>1.2547157</v>
      </c>
      <c r="K62" s="16">
        <v>5.7850538</v>
      </c>
      <c r="L62" s="22">
        <v>6.6383433000000007</v>
      </c>
      <c r="M62" s="37">
        <f t="shared" si="7"/>
        <v>3.6790339909090908</v>
      </c>
    </row>
    <row r="63" spans="1:13" ht="15.75" thickBot="1">
      <c r="A63" s="5" t="s">
        <v>13</v>
      </c>
      <c r="B63" s="17">
        <v>1.5641170999999998</v>
      </c>
      <c r="C63" s="17">
        <v>1.1675823999999999</v>
      </c>
      <c r="D63" s="17">
        <v>1.2287934</v>
      </c>
      <c r="E63" s="17">
        <v>0</v>
      </c>
      <c r="F63" s="17">
        <v>1.6445287999999998</v>
      </c>
      <c r="G63" s="17">
        <v>0.43230710000000006</v>
      </c>
      <c r="H63" s="17">
        <v>1.8907360000000002</v>
      </c>
      <c r="I63" s="17">
        <v>4.5000685000000002</v>
      </c>
      <c r="J63" s="17">
        <v>0.73925180000000001</v>
      </c>
      <c r="K63" s="17">
        <v>2.3338732000000002</v>
      </c>
      <c r="L63" s="23">
        <v>4.2502836000000004</v>
      </c>
      <c r="M63" s="38">
        <f t="shared" si="7"/>
        <v>1.7955947181818182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9"/>
  <sheetViews>
    <sheetView tabSelected="1" topLeftCell="A73" workbookViewId="0">
      <selection activeCell="C111" sqref="C111"/>
    </sheetView>
  </sheetViews>
  <sheetFormatPr defaultRowHeight="15"/>
  <cols>
    <col min="1" max="1" width="45.140625" bestFit="1" customWidth="1"/>
  </cols>
  <sheetData>
    <row r="1" spans="1:8">
      <c r="A1" t="s">
        <v>1</v>
      </c>
    </row>
    <row r="2" spans="1:8">
      <c r="A2" s="8"/>
      <c r="B2" s="2" t="s">
        <v>19</v>
      </c>
      <c r="C2" s="2" t="s">
        <v>20</v>
      </c>
      <c r="D2" s="2" t="s">
        <v>21</v>
      </c>
      <c r="E2" s="2" t="s">
        <v>22</v>
      </c>
      <c r="F2" s="2" t="s">
        <v>24</v>
      </c>
      <c r="G2" s="2" t="s">
        <v>27</v>
      </c>
      <c r="H2" s="2" t="s">
        <v>28</v>
      </c>
    </row>
    <row r="3" spans="1:8">
      <c r="A3" s="5" t="s">
        <v>4</v>
      </c>
      <c r="B3" s="4">
        <v>0.92960295400000004</v>
      </c>
      <c r="C3" s="4">
        <v>0.90040619</v>
      </c>
      <c r="D3" s="4">
        <v>0.95109472399999995</v>
      </c>
      <c r="E3" s="4">
        <v>0.92817940700000001</v>
      </c>
      <c r="F3" s="4">
        <v>0.96654423</v>
      </c>
      <c r="G3" s="4">
        <v>0.63913414800000001</v>
      </c>
      <c r="H3" s="4">
        <v>0.95247040299999997</v>
      </c>
    </row>
    <row r="4" spans="1:8">
      <c r="A4" s="5" t="s">
        <v>5</v>
      </c>
      <c r="B4" s="4">
        <v>2.7093905000000001E-2</v>
      </c>
      <c r="C4" s="4">
        <v>5.6182890000000003E-3</v>
      </c>
      <c r="D4" s="4">
        <v>6.119083E-3</v>
      </c>
      <c r="E4" s="4">
        <v>8.3857340000000006E-3</v>
      </c>
      <c r="F4" s="4">
        <v>8.3741830000000003E-3</v>
      </c>
      <c r="G4" s="4">
        <v>4.7093022999999998E-2</v>
      </c>
      <c r="H4" s="4">
        <v>4.8342539999999996E-3</v>
      </c>
    </row>
    <row r="5" spans="1:8">
      <c r="A5" s="5" t="s">
        <v>6</v>
      </c>
      <c r="B5" s="4">
        <v>3.3748020000000001E-3</v>
      </c>
      <c r="C5" s="4">
        <v>4.9215407000000003E-2</v>
      </c>
      <c r="D5" s="4">
        <v>1.5399124E-2</v>
      </c>
      <c r="E5" s="4">
        <v>1.4020440000000001E-3</v>
      </c>
      <c r="F5" s="4">
        <v>0</v>
      </c>
      <c r="G5" s="4">
        <v>5.1264616999999998E-2</v>
      </c>
      <c r="H5" s="4">
        <v>4.2383580000000002E-3</v>
      </c>
    </row>
    <row r="6" spans="1:8">
      <c r="A6" s="5" t="s">
        <v>7</v>
      </c>
      <c r="B6" s="4">
        <v>1.1517615E-2</v>
      </c>
      <c r="C6" s="4">
        <v>4.9928669999999998E-3</v>
      </c>
      <c r="D6" s="4">
        <v>4.1940739999999999E-3</v>
      </c>
      <c r="E6" s="4">
        <v>4.2326589999999997E-3</v>
      </c>
      <c r="F6" s="4">
        <v>2.0920829999999998E-3</v>
      </c>
      <c r="G6" s="4">
        <v>5.0814609999999998E-3</v>
      </c>
      <c r="H6" s="4">
        <v>2.7624310000000001E-3</v>
      </c>
    </row>
    <row r="7" spans="1:8">
      <c r="A7" s="5" t="s">
        <v>8</v>
      </c>
      <c r="B7" s="4">
        <v>6.0848289999999999E-3</v>
      </c>
      <c r="C7" s="4">
        <v>1.4265339999999999E-3</v>
      </c>
      <c r="D7" s="4">
        <v>2.0188430000000002E-3</v>
      </c>
      <c r="E7" s="4">
        <v>5.5816470000000003E-3</v>
      </c>
      <c r="F7" s="4">
        <v>2.0920829999999998E-3</v>
      </c>
      <c r="G7" s="4">
        <v>4.1239653000000001E-2</v>
      </c>
      <c r="H7" s="4">
        <v>2.1191790000000001E-3</v>
      </c>
    </row>
    <row r="8" spans="1:8">
      <c r="A8" s="5" t="s">
        <v>9</v>
      </c>
      <c r="B8" s="4">
        <v>0</v>
      </c>
      <c r="C8" s="4">
        <v>7.1326699999999996E-4</v>
      </c>
      <c r="D8" s="4">
        <v>0</v>
      </c>
      <c r="E8" s="4">
        <v>0</v>
      </c>
      <c r="F8" s="4">
        <v>0</v>
      </c>
      <c r="G8" s="4">
        <v>1.550388E-3</v>
      </c>
      <c r="H8" s="4">
        <v>0</v>
      </c>
    </row>
    <row r="9" spans="1:8">
      <c r="A9" s="5" t="s">
        <v>10</v>
      </c>
      <c r="B9" s="4">
        <v>3.3811679999999999E-3</v>
      </c>
      <c r="C9" s="4">
        <v>7.1326699999999996E-4</v>
      </c>
      <c r="D9" s="4">
        <v>7.0422499999999995E-4</v>
      </c>
      <c r="E9" s="4">
        <v>2.089802E-3</v>
      </c>
      <c r="F9" s="4">
        <v>1.390821E-3</v>
      </c>
      <c r="G9" s="4">
        <v>1.7156089999999999E-2</v>
      </c>
      <c r="H9" s="4">
        <v>7.1428599999999996E-4</v>
      </c>
    </row>
    <row r="10" spans="1:8">
      <c r="A10" s="5" t="s">
        <v>11</v>
      </c>
      <c r="B10" s="4">
        <v>1.342282E-3</v>
      </c>
      <c r="C10" s="4">
        <v>7.1326699999999996E-4</v>
      </c>
      <c r="D10" s="4">
        <v>6.7294800000000004E-4</v>
      </c>
      <c r="E10" s="4">
        <v>2.1163290000000001E-3</v>
      </c>
      <c r="F10" s="4">
        <v>4.1783139999999998E-3</v>
      </c>
      <c r="G10" s="4">
        <v>1.6210090999999999E-2</v>
      </c>
      <c r="H10" s="4">
        <v>7.1428599999999996E-4</v>
      </c>
    </row>
    <row r="11" spans="1:8">
      <c r="A11" s="5" t="s">
        <v>12</v>
      </c>
      <c r="B11" s="4">
        <v>0</v>
      </c>
      <c r="C11" s="4">
        <v>7.1326699999999996E-4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>
      <c r="A12" s="5" t="s">
        <v>13</v>
      </c>
      <c r="B12" s="4">
        <v>3.3875340000000002E-3</v>
      </c>
      <c r="C12" s="4">
        <v>0</v>
      </c>
      <c r="D12" s="4">
        <v>2.0501199999999999E-3</v>
      </c>
      <c r="E12" s="4">
        <v>7.1428599999999996E-4</v>
      </c>
      <c r="F12" s="4">
        <v>1.396673E-3</v>
      </c>
      <c r="G12" s="4">
        <v>2.1186439999999998E-3</v>
      </c>
      <c r="H12" s="4">
        <v>4.1910020000000001E-3</v>
      </c>
    </row>
    <row r="13" spans="1:8">
      <c r="A13" s="5" t="s">
        <v>14</v>
      </c>
      <c r="B13" s="4">
        <v>8.8075879999999999E-3</v>
      </c>
      <c r="C13" s="4">
        <v>1.2794879E-2</v>
      </c>
      <c r="D13" s="4">
        <v>9.5776539999999997E-3</v>
      </c>
      <c r="E13" s="4">
        <v>6.242877E-3</v>
      </c>
      <c r="F13" s="4">
        <v>6.9541000000000004E-4</v>
      </c>
      <c r="G13" s="4">
        <v>2.3495597999999999E-2</v>
      </c>
      <c r="H13" s="4">
        <v>2.8334649999999999E-3</v>
      </c>
    </row>
    <row r="14" spans="1:8">
      <c r="A14" s="5" t="s">
        <v>15</v>
      </c>
      <c r="B14" s="4">
        <v>0</v>
      </c>
      <c r="C14" s="4">
        <v>5.7061339999999999E-3</v>
      </c>
      <c r="D14" s="4">
        <v>1.3458949999999999E-3</v>
      </c>
      <c r="E14" s="4">
        <v>8.3326779999999996E-3</v>
      </c>
      <c r="F14" s="4">
        <v>4.1841659999999996E-3</v>
      </c>
      <c r="G14" s="4">
        <v>1.8466692999999999E-2</v>
      </c>
      <c r="H14" s="4">
        <v>1.7478295000000001E-2</v>
      </c>
    </row>
    <row r="15" spans="1:8">
      <c r="A15" s="5" t="s">
        <v>16</v>
      </c>
      <c r="B15" s="4">
        <v>1.348648E-3</v>
      </c>
      <c r="C15" s="4">
        <v>7.0887449999999996E-3</v>
      </c>
      <c r="D15" s="4">
        <v>4.7731880000000003E-3</v>
      </c>
      <c r="E15" s="4">
        <v>2.9204166E-2</v>
      </c>
      <c r="F15" s="4">
        <v>3.4770510000000001E-3</v>
      </c>
      <c r="G15" s="4">
        <v>2.7716463E-2</v>
      </c>
      <c r="H15" s="4">
        <v>6.2391479999999999E-3</v>
      </c>
    </row>
    <row r="16" spans="1:8">
      <c r="A16" s="5" t="s">
        <v>17</v>
      </c>
      <c r="B16" s="4">
        <v>4.0586750000000003E-3</v>
      </c>
      <c r="C16" s="4">
        <v>9.897889E-3</v>
      </c>
      <c r="D16" s="4">
        <v>2.0501199999999999E-3</v>
      </c>
      <c r="E16" s="4">
        <v>3.518373E-3</v>
      </c>
      <c r="F16" s="4">
        <v>5.5749859999999997E-3</v>
      </c>
      <c r="G16" s="4">
        <v>0.109473131</v>
      </c>
      <c r="H16" s="4">
        <v>1.4048929999999999E-3</v>
      </c>
    </row>
    <row r="18" spans="1:9" ht="15.75" thickBot="1">
      <c r="B18" s="2" t="s">
        <v>19</v>
      </c>
      <c r="C18" s="2" t="s">
        <v>20</v>
      </c>
      <c r="D18" s="2" t="s">
        <v>21</v>
      </c>
      <c r="E18" s="2" t="s">
        <v>22</v>
      </c>
      <c r="F18" s="2" t="s">
        <v>24</v>
      </c>
      <c r="G18" s="2" t="s">
        <v>27</v>
      </c>
      <c r="H18" s="2" t="s">
        <v>28</v>
      </c>
    </row>
    <row r="19" spans="1:9">
      <c r="A19" s="5" t="s">
        <v>4</v>
      </c>
      <c r="B19" s="5">
        <f>B3*100</f>
        <v>92.960295400000007</v>
      </c>
      <c r="C19" s="5">
        <f t="shared" ref="C19:H19" si="0">C3*100</f>
        <v>90.040618999999992</v>
      </c>
      <c r="D19" s="5">
        <f t="shared" si="0"/>
        <v>95.109472400000001</v>
      </c>
      <c r="E19" s="5">
        <f t="shared" si="0"/>
        <v>92.817940700000008</v>
      </c>
      <c r="F19" s="5">
        <f t="shared" si="0"/>
        <v>96.654422999999994</v>
      </c>
      <c r="G19" s="5">
        <f t="shared" si="0"/>
        <v>63.913414799999998</v>
      </c>
      <c r="H19" s="24">
        <f t="shared" si="0"/>
        <v>95.247040299999995</v>
      </c>
      <c r="I19" s="25">
        <f>AVERAGE(B19:H19)</f>
        <v>89.534743657142855</v>
      </c>
    </row>
    <row r="20" spans="1:9">
      <c r="A20" s="5" t="s">
        <v>5</v>
      </c>
      <c r="B20" s="5">
        <f t="shared" ref="B20:H20" si="1">B4*100</f>
        <v>2.7093905</v>
      </c>
      <c r="C20" s="5">
        <f t="shared" si="1"/>
        <v>0.56182890000000008</v>
      </c>
      <c r="D20" s="5">
        <f t="shared" si="1"/>
        <v>0.61190829999999996</v>
      </c>
      <c r="E20" s="5">
        <f t="shared" si="1"/>
        <v>0.83857340000000002</v>
      </c>
      <c r="F20" s="5">
        <f t="shared" si="1"/>
        <v>0.83741830000000006</v>
      </c>
      <c r="G20" s="5">
        <f t="shared" si="1"/>
        <v>4.7093023000000001</v>
      </c>
      <c r="H20" s="24">
        <f t="shared" si="1"/>
        <v>0.48342539999999995</v>
      </c>
      <c r="I20" s="26">
        <f t="shared" ref="I20:I32" si="2">AVERAGE(B20:H20)</f>
        <v>1.5359781571428572</v>
      </c>
    </row>
    <row r="21" spans="1:9">
      <c r="A21" s="5" t="s">
        <v>6</v>
      </c>
      <c r="B21" s="5">
        <f t="shared" ref="B21:H21" si="3">B5*100</f>
        <v>0.33748020000000001</v>
      </c>
      <c r="C21" s="5">
        <f t="shared" si="3"/>
        <v>4.9215407000000004</v>
      </c>
      <c r="D21" s="5">
        <f t="shared" si="3"/>
        <v>1.5399124</v>
      </c>
      <c r="E21" s="5">
        <f t="shared" si="3"/>
        <v>0.14020440000000001</v>
      </c>
      <c r="F21" s="5">
        <f t="shared" si="3"/>
        <v>0</v>
      </c>
      <c r="G21" s="5">
        <f t="shared" si="3"/>
        <v>5.1264617000000001</v>
      </c>
      <c r="H21" s="24">
        <f t="shared" si="3"/>
        <v>0.42383580000000004</v>
      </c>
      <c r="I21" s="26">
        <f t="shared" si="2"/>
        <v>1.7842050285714286</v>
      </c>
    </row>
    <row r="22" spans="1:9">
      <c r="A22" s="5" t="s">
        <v>7</v>
      </c>
      <c r="B22" s="5">
        <f t="shared" ref="B22:H22" si="4">B6*100</f>
        <v>1.1517615000000001</v>
      </c>
      <c r="C22" s="5">
        <f t="shared" si="4"/>
        <v>0.49928669999999997</v>
      </c>
      <c r="D22" s="5">
        <f t="shared" si="4"/>
        <v>0.41940739999999999</v>
      </c>
      <c r="E22" s="5">
        <f t="shared" si="4"/>
        <v>0.42326589999999997</v>
      </c>
      <c r="F22" s="5">
        <f t="shared" si="4"/>
        <v>0.20920829999999999</v>
      </c>
      <c r="G22" s="5">
        <f t="shared" si="4"/>
        <v>0.50814609999999993</v>
      </c>
      <c r="H22" s="24">
        <f t="shared" si="4"/>
        <v>0.27624310000000002</v>
      </c>
      <c r="I22" s="26">
        <f t="shared" si="2"/>
        <v>0.49818842857142848</v>
      </c>
    </row>
    <row r="23" spans="1:9">
      <c r="A23" s="5" t="s">
        <v>8</v>
      </c>
      <c r="B23" s="5">
        <f t="shared" ref="B23:H23" si="5">B7*100</f>
        <v>0.60848290000000005</v>
      </c>
      <c r="C23" s="5">
        <f t="shared" si="5"/>
        <v>0.14265339999999999</v>
      </c>
      <c r="D23" s="5">
        <f t="shared" si="5"/>
        <v>0.20188430000000002</v>
      </c>
      <c r="E23" s="5">
        <f t="shared" si="5"/>
        <v>0.55816470000000007</v>
      </c>
      <c r="F23" s="5">
        <f t="shared" si="5"/>
        <v>0.20920829999999999</v>
      </c>
      <c r="G23" s="5">
        <f t="shared" si="5"/>
        <v>4.1239653000000001</v>
      </c>
      <c r="H23" s="24">
        <f t="shared" si="5"/>
        <v>0.21191790000000002</v>
      </c>
      <c r="I23" s="26">
        <f t="shared" si="2"/>
        <v>0.86518240000000013</v>
      </c>
    </row>
    <row r="24" spans="1:9">
      <c r="A24" s="5" t="s">
        <v>9</v>
      </c>
      <c r="B24" s="5">
        <f t="shared" ref="B24:H24" si="6">B8*100</f>
        <v>0</v>
      </c>
      <c r="C24" s="5">
        <f t="shared" si="6"/>
        <v>7.1326699999999993E-2</v>
      </c>
      <c r="D24" s="5">
        <f t="shared" si="6"/>
        <v>0</v>
      </c>
      <c r="E24" s="5">
        <f t="shared" si="6"/>
        <v>0</v>
      </c>
      <c r="F24" s="5">
        <f t="shared" si="6"/>
        <v>0</v>
      </c>
      <c r="G24" s="5">
        <f t="shared" si="6"/>
        <v>0.1550388</v>
      </c>
      <c r="H24" s="24">
        <f t="shared" si="6"/>
        <v>0</v>
      </c>
      <c r="I24" s="26">
        <f t="shared" si="2"/>
        <v>3.2337928571428573E-2</v>
      </c>
    </row>
    <row r="25" spans="1:9">
      <c r="A25" s="5" t="s">
        <v>10</v>
      </c>
      <c r="B25" s="5">
        <f t="shared" ref="B25:H25" si="7">B9*100</f>
        <v>0.3381168</v>
      </c>
      <c r="C25" s="5">
        <f t="shared" si="7"/>
        <v>7.1326699999999993E-2</v>
      </c>
      <c r="D25" s="5">
        <f t="shared" si="7"/>
        <v>7.0422499999999999E-2</v>
      </c>
      <c r="E25" s="5">
        <f t="shared" si="7"/>
        <v>0.2089802</v>
      </c>
      <c r="F25" s="5">
        <f t="shared" si="7"/>
        <v>0.13908209999999999</v>
      </c>
      <c r="G25" s="5">
        <f t="shared" si="7"/>
        <v>1.7156089999999999</v>
      </c>
      <c r="H25" s="24">
        <f t="shared" si="7"/>
        <v>7.1428599999999995E-2</v>
      </c>
      <c r="I25" s="26">
        <f t="shared" si="2"/>
        <v>0.37356655714285708</v>
      </c>
    </row>
    <row r="26" spans="1:9">
      <c r="A26" s="5" t="s">
        <v>11</v>
      </c>
      <c r="B26" s="5">
        <f t="shared" ref="B26:H26" si="8">B10*100</f>
        <v>0.13422819999999999</v>
      </c>
      <c r="C26" s="5">
        <f t="shared" si="8"/>
        <v>7.1326699999999993E-2</v>
      </c>
      <c r="D26" s="5">
        <f t="shared" si="8"/>
        <v>6.7294800000000002E-2</v>
      </c>
      <c r="E26" s="5">
        <f t="shared" si="8"/>
        <v>0.21163290000000001</v>
      </c>
      <c r="F26" s="5">
        <f t="shared" si="8"/>
        <v>0.41783139999999996</v>
      </c>
      <c r="G26" s="5">
        <f t="shared" si="8"/>
        <v>1.6210091</v>
      </c>
      <c r="H26" s="24">
        <f t="shared" si="8"/>
        <v>7.1428599999999995E-2</v>
      </c>
      <c r="I26" s="26">
        <f t="shared" si="2"/>
        <v>0.37067881428571425</v>
      </c>
    </row>
    <row r="27" spans="1:9">
      <c r="A27" s="5" t="s">
        <v>12</v>
      </c>
      <c r="B27" s="5">
        <f t="shared" ref="B27:H27" si="9">B11*100</f>
        <v>0</v>
      </c>
      <c r="C27" s="5">
        <f t="shared" si="9"/>
        <v>7.1326699999999993E-2</v>
      </c>
      <c r="D27" s="5">
        <f t="shared" si="9"/>
        <v>0</v>
      </c>
      <c r="E27" s="5">
        <f t="shared" si="9"/>
        <v>0</v>
      </c>
      <c r="F27" s="5">
        <f t="shared" si="9"/>
        <v>0</v>
      </c>
      <c r="G27" s="5">
        <f t="shared" si="9"/>
        <v>0</v>
      </c>
      <c r="H27" s="24">
        <f t="shared" si="9"/>
        <v>0</v>
      </c>
      <c r="I27" s="26">
        <f t="shared" si="2"/>
        <v>1.0189528571428571E-2</v>
      </c>
    </row>
    <row r="28" spans="1:9">
      <c r="A28" s="5" t="s">
        <v>13</v>
      </c>
      <c r="B28" s="5">
        <f t="shared" ref="B28:H28" si="10">B12*100</f>
        <v>0.33875340000000004</v>
      </c>
      <c r="C28" s="5">
        <f t="shared" si="10"/>
        <v>0</v>
      </c>
      <c r="D28" s="5">
        <f t="shared" si="10"/>
        <v>0.205012</v>
      </c>
      <c r="E28" s="5">
        <f t="shared" si="10"/>
        <v>7.1428599999999995E-2</v>
      </c>
      <c r="F28" s="5">
        <f t="shared" si="10"/>
        <v>0.13966729999999999</v>
      </c>
      <c r="G28" s="5">
        <f t="shared" si="10"/>
        <v>0.21186439999999998</v>
      </c>
      <c r="H28" s="24">
        <f t="shared" si="10"/>
        <v>0.41910020000000003</v>
      </c>
      <c r="I28" s="26">
        <f t="shared" si="2"/>
        <v>0.19797512857142857</v>
      </c>
    </row>
    <row r="29" spans="1:9">
      <c r="A29" s="5" t="s">
        <v>14</v>
      </c>
      <c r="B29" s="5">
        <f t="shared" ref="B29:H29" si="11">B13*100</f>
        <v>0.88075879999999995</v>
      </c>
      <c r="C29" s="5">
        <f t="shared" si="11"/>
        <v>1.2794879000000001</v>
      </c>
      <c r="D29" s="5">
        <f t="shared" si="11"/>
        <v>0.95776539999999999</v>
      </c>
      <c r="E29" s="5">
        <f t="shared" si="11"/>
        <v>0.6242877</v>
      </c>
      <c r="F29" s="5">
        <f t="shared" si="11"/>
        <v>6.9541000000000006E-2</v>
      </c>
      <c r="G29" s="5">
        <f t="shared" si="11"/>
        <v>2.3495597999999998</v>
      </c>
      <c r="H29" s="24">
        <f t="shared" si="11"/>
        <v>0.2833465</v>
      </c>
      <c r="I29" s="26">
        <f t="shared" si="2"/>
        <v>0.92067815714285728</v>
      </c>
    </row>
    <row r="30" spans="1:9">
      <c r="A30" s="5" t="s">
        <v>15</v>
      </c>
      <c r="B30" s="5">
        <f t="shared" ref="B30:H30" si="12">B14*100</f>
        <v>0</v>
      </c>
      <c r="C30" s="5">
        <f t="shared" si="12"/>
        <v>0.57061339999999994</v>
      </c>
      <c r="D30" s="5">
        <f t="shared" si="12"/>
        <v>0.1345895</v>
      </c>
      <c r="E30" s="5">
        <f t="shared" si="12"/>
        <v>0.8332678</v>
      </c>
      <c r="F30" s="5">
        <f t="shared" si="12"/>
        <v>0.41841659999999997</v>
      </c>
      <c r="G30" s="5">
        <f t="shared" si="12"/>
        <v>1.8466692999999998</v>
      </c>
      <c r="H30" s="24">
        <f t="shared" si="12"/>
        <v>1.7478295000000001</v>
      </c>
      <c r="I30" s="26">
        <f t="shared" si="2"/>
        <v>0.79305515714285713</v>
      </c>
    </row>
    <row r="31" spans="1:9">
      <c r="A31" s="5" t="s">
        <v>16</v>
      </c>
      <c r="B31" s="5">
        <f t="shared" ref="B31:H32" si="13">B15*100</f>
        <v>0.13486480000000001</v>
      </c>
      <c r="C31" s="5">
        <f t="shared" si="13"/>
        <v>0.70887449999999996</v>
      </c>
      <c r="D31" s="5">
        <f t="shared" si="13"/>
        <v>0.47731880000000004</v>
      </c>
      <c r="E31" s="5">
        <f t="shared" si="13"/>
        <v>2.9204165999999998</v>
      </c>
      <c r="F31" s="5">
        <f t="shared" si="13"/>
        <v>0.34770509999999999</v>
      </c>
      <c r="G31" s="5">
        <f t="shared" si="13"/>
        <v>2.7716463</v>
      </c>
      <c r="H31" s="24">
        <f t="shared" si="13"/>
        <v>0.62391479999999999</v>
      </c>
      <c r="I31" s="26">
        <f t="shared" si="2"/>
        <v>1.1406772714285711</v>
      </c>
    </row>
    <row r="32" spans="1:9" ht="15.75" thickBot="1">
      <c r="A32" s="5" t="s">
        <v>17</v>
      </c>
      <c r="B32" s="5">
        <f>B16*100</f>
        <v>0.40586750000000005</v>
      </c>
      <c r="C32" s="5">
        <f t="shared" si="13"/>
        <v>0.98978889999999997</v>
      </c>
      <c r="D32" s="5">
        <f t="shared" si="13"/>
        <v>0.205012</v>
      </c>
      <c r="E32" s="5">
        <f t="shared" si="13"/>
        <v>0.35183730000000002</v>
      </c>
      <c r="F32" s="5">
        <f t="shared" si="13"/>
        <v>0.55749859999999996</v>
      </c>
      <c r="G32" s="5">
        <f t="shared" si="13"/>
        <v>10.947313100000001</v>
      </c>
      <c r="H32" s="24">
        <f t="shared" si="13"/>
        <v>0.14048929999999998</v>
      </c>
      <c r="I32" s="27">
        <f t="shared" si="2"/>
        <v>1.9425438142857145</v>
      </c>
    </row>
    <row r="34" spans="1:9" ht="15.75" thickBot="1">
      <c r="B34" s="2" t="s">
        <v>19</v>
      </c>
      <c r="C34" s="2" t="s">
        <v>20</v>
      </c>
      <c r="D34" s="2" t="s">
        <v>21</v>
      </c>
      <c r="E34" s="2" t="s">
        <v>22</v>
      </c>
      <c r="F34" s="2" t="s">
        <v>24</v>
      </c>
      <c r="G34" s="2" t="s">
        <v>27</v>
      </c>
      <c r="H34" s="2" t="s">
        <v>28</v>
      </c>
    </row>
    <row r="35" spans="1:9">
      <c r="A35" s="5" t="s">
        <v>4</v>
      </c>
      <c r="B35" s="5">
        <v>92.960295400000007</v>
      </c>
      <c r="C35" s="5">
        <v>90.040618999999992</v>
      </c>
      <c r="D35" s="5">
        <v>95.109472400000001</v>
      </c>
      <c r="E35" s="5">
        <v>92.817940700000008</v>
      </c>
      <c r="F35" s="5">
        <v>96.654422999999994</v>
      </c>
      <c r="G35" s="5">
        <v>63.913414799999998</v>
      </c>
      <c r="H35" s="24">
        <v>95.247040299999995</v>
      </c>
      <c r="I35" s="25">
        <v>89.534743657142855</v>
      </c>
    </row>
    <row r="36" spans="1:9">
      <c r="A36" s="5" t="s">
        <v>5</v>
      </c>
      <c r="B36" s="5">
        <v>2.7093905</v>
      </c>
      <c r="C36" s="5">
        <v>0.56182890000000008</v>
      </c>
      <c r="D36" s="5">
        <v>0.61190829999999996</v>
      </c>
      <c r="E36" s="5">
        <v>0.83857340000000002</v>
      </c>
      <c r="F36" s="5">
        <v>0.83741830000000006</v>
      </c>
      <c r="G36" s="5">
        <v>4.7093023000000001</v>
      </c>
      <c r="H36" s="24">
        <v>0.48342539999999995</v>
      </c>
      <c r="I36" s="26">
        <v>1.5359781571428572</v>
      </c>
    </row>
    <row r="37" spans="1:9">
      <c r="A37" s="5" t="s">
        <v>6</v>
      </c>
      <c r="B37" s="5">
        <v>0.33748020000000001</v>
      </c>
      <c r="C37" s="5">
        <v>4.9215407000000004</v>
      </c>
      <c r="D37" s="5">
        <v>1.5399124</v>
      </c>
      <c r="E37" s="5">
        <v>0.14020440000000001</v>
      </c>
      <c r="F37" s="5">
        <v>0</v>
      </c>
      <c r="G37" s="5">
        <v>5.1264617000000001</v>
      </c>
      <c r="H37" s="24">
        <v>0.42383580000000004</v>
      </c>
      <c r="I37" s="26">
        <v>1.7842050285714286</v>
      </c>
    </row>
    <row r="38" spans="1:9" ht="15.75" thickBot="1">
      <c r="A38" s="5" t="s">
        <v>7</v>
      </c>
      <c r="B38" s="5">
        <v>1.1517615000000001</v>
      </c>
      <c r="C38" s="5">
        <v>0.49928669999999997</v>
      </c>
      <c r="D38" s="5">
        <v>0.41940739999999999</v>
      </c>
      <c r="E38" s="5">
        <v>0.42326589999999997</v>
      </c>
      <c r="F38" s="5">
        <v>0.20920829999999999</v>
      </c>
      <c r="G38" s="5">
        <v>0.50814609999999993</v>
      </c>
      <c r="H38" s="24">
        <v>0.27624310000000002</v>
      </c>
      <c r="I38" s="26">
        <v>0.49818842857142848</v>
      </c>
    </row>
    <row r="39" spans="1:9" ht="15.75" thickBot="1">
      <c r="A39" s="5" t="s">
        <v>53</v>
      </c>
      <c r="B39" s="5">
        <f>SUM(B35:B38)</f>
        <v>97.158927600000013</v>
      </c>
      <c r="C39" s="5">
        <f t="shared" ref="C39:I39" si="14">SUM(C35:C38)</f>
        <v>96.02327529999998</v>
      </c>
      <c r="D39" s="5">
        <f t="shared" si="14"/>
        <v>97.6807005</v>
      </c>
      <c r="E39" s="5">
        <f t="shared" si="14"/>
        <v>94.219984400000016</v>
      </c>
      <c r="F39" s="5">
        <f t="shared" si="14"/>
        <v>97.70104959999999</v>
      </c>
      <c r="G39" s="5">
        <f t="shared" si="14"/>
        <v>74.257324900000015</v>
      </c>
      <c r="H39" s="24">
        <f t="shared" si="14"/>
        <v>96.430544600000005</v>
      </c>
      <c r="I39" s="28">
        <f t="shared" si="14"/>
        <v>93.353115271428578</v>
      </c>
    </row>
    <row r="40" spans="1:9">
      <c r="A40" s="5"/>
      <c r="B40" s="5"/>
      <c r="C40" s="5"/>
      <c r="D40" s="5"/>
      <c r="E40" s="5"/>
      <c r="F40" s="5"/>
      <c r="G40" s="5"/>
      <c r="H40" s="24"/>
      <c r="I40" s="26"/>
    </row>
    <row r="41" spans="1:9">
      <c r="A41" s="5" t="s">
        <v>8</v>
      </c>
      <c r="B41" s="5">
        <v>0.60848290000000005</v>
      </c>
      <c r="C41" s="5">
        <v>0.14265339999999999</v>
      </c>
      <c r="D41" s="5">
        <v>0.20188430000000002</v>
      </c>
      <c r="E41" s="5">
        <v>0.55816470000000007</v>
      </c>
      <c r="F41" s="5">
        <v>0.20920829999999999</v>
      </c>
      <c r="G41" s="5">
        <v>4.1239653000000001</v>
      </c>
      <c r="H41" s="24">
        <v>0.21191790000000002</v>
      </c>
      <c r="I41" s="26">
        <v>0.86518240000000013</v>
      </c>
    </row>
    <row r="42" spans="1:9">
      <c r="A42" s="5" t="s">
        <v>9</v>
      </c>
      <c r="B42" s="5">
        <v>0</v>
      </c>
      <c r="C42" s="5">
        <v>7.1326699999999993E-2</v>
      </c>
      <c r="D42" s="5">
        <v>0</v>
      </c>
      <c r="E42" s="5">
        <v>0</v>
      </c>
      <c r="F42" s="5">
        <v>0</v>
      </c>
      <c r="G42" s="5">
        <v>0.1550388</v>
      </c>
      <c r="H42" s="24">
        <v>0</v>
      </c>
      <c r="I42" s="26">
        <v>3.2337928571428573E-2</v>
      </c>
    </row>
    <row r="43" spans="1:9">
      <c r="A43" s="5" t="s">
        <v>10</v>
      </c>
      <c r="B43" s="5">
        <v>0.3381168</v>
      </c>
      <c r="C43" s="5">
        <v>7.1326699999999993E-2</v>
      </c>
      <c r="D43" s="5">
        <v>7.0422499999999999E-2</v>
      </c>
      <c r="E43" s="5">
        <v>0.2089802</v>
      </c>
      <c r="F43" s="5">
        <v>0.13908209999999999</v>
      </c>
      <c r="G43" s="5">
        <v>1.7156089999999999</v>
      </c>
      <c r="H43" s="24">
        <v>7.1428599999999995E-2</v>
      </c>
      <c r="I43" s="26">
        <v>0.37356655714285708</v>
      </c>
    </row>
    <row r="44" spans="1:9">
      <c r="A44" s="5" t="s">
        <v>11</v>
      </c>
      <c r="B44" s="5">
        <v>0.13422819999999999</v>
      </c>
      <c r="C44" s="5">
        <v>7.1326699999999993E-2</v>
      </c>
      <c r="D44" s="5">
        <v>6.7294800000000002E-2</v>
      </c>
      <c r="E44" s="5">
        <v>0.21163290000000001</v>
      </c>
      <c r="F44" s="5">
        <v>0.41783139999999996</v>
      </c>
      <c r="G44" s="5">
        <v>1.6210091</v>
      </c>
      <c r="H44" s="24">
        <v>7.1428599999999995E-2</v>
      </c>
      <c r="I44" s="26">
        <v>0.37067881428571425</v>
      </c>
    </row>
    <row r="45" spans="1:9" ht="15.75" thickBot="1">
      <c r="A45" s="5" t="s">
        <v>12</v>
      </c>
      <c r="B45" s="5">
        <v>0</v>
      </c>
      <c r="C45" s="5">
        <v>7.1326699999999993E-2</v>
      </c>
      <c r="D45" s="5">
        <v>0</v>
      </c>
      <c r="E45" s="5">
        <v>0</v>
      </c>
      <c r="F45" s="5">
        <v>0</v>
      </c>
      <c r="G45" s="5">
        <v>0</v>
      </c>
      <c r="H45" s="24">
        <v>0</v>
      </c>
      <c r="I45" s="26">
        <v>1.0189528571428571E-2</v>
      </c>
    </row>
    <row r="46" spans="1:9" ht="15.75" thickBot="1">
      <c r="A46" s="5" t="s">
        <v>54</v>
      </c>
      <c r="B46" s="5">
        <f>SUM(B41:B45)</f>
        <v>1.0808279000000001</v>
      </c>
      <c r="C46" s="5">
        <f t="shared" ref="C46:I46" si="15">SUM(C41:C45)</f>
        <v>0.4279601999999999</v>
      </c>
      <c r="D46" s="5">
        <f t="shared" si="15"/>
        <v>0.3396016</v>
      </c>
      <c r="E46" s="5">
        <f t="shared" si="15"/>
        <v>0.97877780000000014</v>
      </c>
      <c r="F46" s="5">
        <f t="shared" si="15"/>
        <v>0.76612179999999996</v>
      </c>
      <c r="G46" s="5">
        <f t="shared" si="15"/>
        <v>7.6156221999999998</v>
      </c>
      <c r="H46" s="24">
        <f t="shared" si="15"/>
        <v>0.35477510000000001</v>
      </c>
      <c r="I46" s="28">
        <f t="shared" si="15"/>
        <v>1.6519552285714287</v>
      </c>
    </row>
    <row r="47" spans="1:9" ht="15.75" thickBot="1">
      <c r="A47" s="5"/>
      <c r="B47" s="5"/>
      <c r="C47" s="5"/>
      <c r="D47" s="5"/>
      <c r="E47" s="5"/>
      <c r="F47" s="5"/>
      <c r="G47" s="5"/>
      <c r="H47" s="24"/>
      <c r="I47" s="26"/>
    </row>
    <row r="48" spans="1:9" ht="15.75" thickBot="1">
      <c r="A48" s="5" t="s">
        <v>13</v>
      </c>
      <c r="B48" s="5">
        <v>0.33875340000000004</v>
      </c>
      <c r="C48" s="5">
        <v>0</v>
      </c>
      <c r="D48" s="5">
        <v>0.205012</v>
      </c>
      <c r="E48" s="5">
        <v>7.1428599999999995E-2</v>
      </c>
      <c r="F48" s="5">
        <v>0.13966729999999999</v>
      </c>
      <c r="G48" s="5">
        <v>0.21186439999999998</v>
      </c>
      <c r="H48" s="24">
        <v>0.41910020000000003</v>
      </c>
      <c r="I48" s="28">
        <v>0.19797512857142857</v>
      </c>
    </row>
    <row r="49" spans="1:10" ht="15.75" thickBot="1">
      <c r="A49" s="5"/>
      <c r="B49" s="5"/>
      <c r="C49" s="5"/>
      <c r="D49" s="5"/>
      <c r="E49" s="5"/>
      <c r="F49" s="5"/>
      <c r="G49" s="5"/>
      <c r="H49" s="24"/>
      <c r="I49" s="26"/>
    </row>
    <row r="50" spans="1:10" ht="15.75" thickBot="1">
      <c r="A50" s="5" t="s">
        <v>14</v>
      </c>
      <c r="B50" s="5">
        <v>0.88075879999999995</v>
      </c>
      <c r="C50" s="5">
        <v>1.2794879000000001</v>
      </c>
      <c r="D50" s="5">
        <v>0.95776539999999999</v>
      </c>
      <c r="E50" s="5">
        <v>0.6242877</v>
      </c>
      <c r="F50" s="5">
        <v>6.9541000000000006E-2</v>
      </c>
      <c r="G50" s="5">
        <v>2.3495597999999998</v>
      </c>
      <c r="H50" s="24">
        <v>0.2833465</v>
      </c>
      <c r="I50" s="28">
        <v>0.92067815714285728</v>
      </c>
    </row>
    <row r="51" spans="1:10">
      <c r="A51" s="5"/>
      <c r="B51" s="5"/>
      <c r="C51" s="5"/>
      <c r="D51" s="5"/>
      <c r="E51" s="5"/>
      <c r="F51" s="5"/>
      <c r="G51" s="5"/>
      <c r="H51" s="24"/>
      <c r="I51" s="26"/>
    </row>
    <row r="52" spans="1:10">
      <c r="A52" s="5" t="s">
        <v>15</v>
      </c>
      <c r="B52" s="5">
        <v>0</v>
      </c>
      <c r="C52" s="5">
        <v>0.57061339999999994</v>
      </c>
      <c r="D52" s="5">
        <v>0.1345895</v>
      </c>
      <c r="E52" s="5">
        <v>0.8332678</v>
      </c>
      <c r="F52" s="5">
        <v>0.41841659999999997</v>
      </c>
      <c r="G52" s="5">
        <v>1.8466692999999998</v>
      </c>
      <c r="H52" s="24">
        <v>1.7478295000000001</v>
      </c>
      <c r="I52" s="26">
        <v>0.79305515714285713</v>
      </c>
    </row>
    <row r="53" spans="1:10">
      <c r="A53" s="5" t="s">
        <v>16</v>
      </c>
      <c r="B53" s="5">
        <v>0.13486480000000001</v>
      </c>
      <c r="C53" s="5">
        <v>0.70887449999999996</v>
      </c>
      <c r="D53" s="5">
        <v>0.47731880000000004</v>
      </c>
      <c r="E53" s="5">
        <v>2.9204165999999998</v>
      </c>
      <c r="F53" s="5">
        <v>0.34770509999999999</v>
      </c>
      <c r="G53" s="5">
        <v>2.7716463</v>
      </c>
      <c r="H53" s="24">
        <v>0.62391479999999999</v>
      </c>
      <c r="I53" s="26">
        <v>1.1406772714285711</v>
      </c>
    </row>
    <row r="54" spans="1:10" ht="15.75" thickBot="1">
      <c r="A54" s="5" t="s">
        <v>17</v>
      </c>
      <c r="B54" s="5">
        <v>0.40586750000000005</v>
      </c>
      <c r="C54" s="5">
        <v>0.98978889999999997</v>
      </c>
      <c r="D54" s="5">
        <v>0.205012</v>
      </c>
      <c r="E54" s="5">
        <v>0.35183730000000002</v>
      </c>
      <c r="F54" s="5">
        <v>0.55749859999999996</v>
      </c>
      <c r="G54" s="5">
        <v>10.947313100000001</v>
      </c>
      <c r="H54" s="24">
        <v>0.14048929999999998</v>
      </c>
      <c r="I54" s="26">
        <v>1.9425438142857145</v>
      </c>
    </row>
    <row r="55" spans="1:10" ht="15.75" thickBot="1">
      <c r="A55" s="5" t="s">
        <v>55</v>
      </c>
      <c r="B55" s="5">
        <f>SUM(B52:B54)</f>
        <v>0.54073230000000005</v>
      </c>
      <c r="C55" s="5">
        <f t="shared" ref="C55:I55" si="16">SUM(C52:C54)</f>
        <v>2.2692768000000001</v>
      </c>
      <c r="D55" s="5">
        <f t="shared" si="16"/>
        <v>0.81692030000000004</v>
      </c>
      <c r="E55" s="5">
        <f t="shared" si="16"/>
        <v>4.1055216999999997</v>
      </c>
      <c r="F55" s="5">
        <f t="shared" si="16"/>
        <v>1.3236203</v>
      </c>
      <c r="G55" s="5">
        <f t="shared" si="16"/>
        <v>15.565628700000001</v>
      </c>
      <c r="H55" s="24">
        <f t="shared" si="16"/>
        <v>2.5122336000000001</v>
      </c>
      <c r="I55" s="28">
        <f t="shared" si="16"/>
        <v>3.8762762428571427</v>
      </c>
    </row>
    <row r="57" spans="1:10">
      <c r="B57" s="2" t="s">
        <v>19</v>
      </c>
      <c r="C57" s="2" t="s">
        <v>20</v>
      </c>
      <c r="D57" s="2" t="s">
        <v>21</v>
      </c>
      <c r="E57" s="2" t="s">
        <v>22</v>
      </c>
      <c r="F57" s="2" t="s">
        <v>24</v>
      </c>
      <c r="G57" s="2" t="s">
        <v>27</v>
      </c>
      <c r="H57" s="2" t="s">
        <v>28</v>
      </c>
      <c r="I57" s="55" t="s">
        <v>56</v>
      </c>
      <c r="J57" s="55" t="s">
        <v>57</v>
      </c>
    </row>
    <row r="58" spans="1:10" ht="15.75" thickBot="1">
      <c r="A58" s="5" t="s">
        <v>53</v>
      </c>
      <c r="B58" s="14">
        <v>97.158927600000013</v>
      </c>
      <c r="C58" s="14">
        <v>96.02327529999998</v>
      </c>
      <c r="D58" s="14">
        <v>97.6807005</v>
      </c>
      <c r="E58" s="14">
        <v>94.219984400000016</v>
      </c>
      <c r="F58" s="14">
        <v>97.70104959999999</v>
      </c>
      <c r="G58" s="14">
        <v>74.257324900000015</v>
      </c>
      <c r="H58" s="20">
        <v>96.430544600000005</v>
      </c>
      <c r="I58" s="56">
        <v>93.353115271428578</v>
      </c>
      <c r="J58" s="2">
        <f>SUM(B58:H58)</f>
        <v>653.47180689999993</v>
      </c>
    </row>
    <row r="59" spans="1:10" ht="15.75" thickBot="1">
      <c r="A59" s="5" t="s">
        <v>55</v>
      </c>
      <c r="B59" s="16">
        <v>0.54073230000000005</v>
      </c>
      <c r="C59" s="13">
        <v>2.2692768000000001</v>
      </c>
      <c r="D59" s="15">
        <v>0.81692030000000004</v>
      </c>
      <c r="E59" s="13">
        <v>4.1055216999999997</v>
      </c>
      <c r="F59" s="13">
        <v>1.3236203</v>
      </c>
      <c r="G59" s="13">
        <v>15.565628700000001</v>
      </c>
      <c r="H59" s="19">
        <v>2.5122336000000001</v>
      </c>
      <c r="I59" s="57">
        <v>3.8762762428571427</v>
      </c>
      <c r="J59" s="2">
        <f t="shared" ref="J59:J62" si="17">SUM(B59:H59)</f>
        <v>27.1339337</v>
      </c>
    </row>
    <row r="60" spans="1:10" ht="15.75" thickBot="1">
      <c r="A60" s="5" t="s">
        <v>54</v>
      </c>
      <c r="B60" s="13">
        <v>1.0808279000000001</v>
      </c>
      <c r="C60" s="16">
        <v>0.4279601999999999</v>
      </c>
      <c r="D60" s="16">
        <v>0.3396016</v>
      </c>
      <c r="E60" s="15">
        <v>0.97877780000000014</v>
      </c>
      <c r="F60" s="15">
        <v>0.76612179999999996</v>
      </c>
      <c r="G60" s="15">
        <v>7.6156221999999998</v>
      </c>
      <c r="H60" s="21">
        <v>0.35477510000000001</v>
      </c>
      <c r="I60" s="58">
        <v>1.6519552285714287</v>
      </c>
      <c r="J60" s="2">
        <f t="shared" si="17"/>
        <v>11.563686599999999</v>
      </c>
    </row>
    <row r="61" spans="1:10" ht="15.75" thickBot="1">
      <c r="A61" s="5" t="s">
        <v>14</v>
      </c>
      <c r="B61" s="15">
        <v>0.88075879999999995</v>
      </c>
      <c r="C61" s="15">
        <v>1.2794879000000001</v>
      </c>
      <c r="D61" s="13">
        <v>0.95776539999999999</v>
      </c>
      <c r="E61" s="16">
        <v>0.6242877</v>
      </c>
      <c r="F61" s="17">
        <v>6.9541000000000006E-2</v>
      </c>
      <c r="G61" s="16">
        <v>2.3495597999999998</v>
      </c>
      <c r="H61" s="22">
        <v>0.2833465</v>
      </c>
      <c r="I61" s="59">
        <v>0.92067815714285728</v>
      </c>
      <c r="J61" s="2">
        <f t="shared" si="17"/>
        <v>6.4447471000000007</v>
      </c>
    </row>
    <row r="62" spans="1:10" ht="15.75" thickBot="1">
      <c r="A62" s="5" t="s">
        <v>13</v>
      </c>
      <c r="B62" s="17">
        <v>0.33875340000000004</v>
      </c>
      <c r="C62" s="17">
        <v>0</v>
      </c>
      <c r="D62" s="17">
        <v>0.205012</v>
      </c>
      <c r="E62" s="17">
        <v>7.1428599999999995E-2</v>
      </c>
      <c r="F62" s="16">
        <v>0.13966729999999999</v>
      </c>
      <c r="G62" s="17">
        <v>0.21186439999999998</v>
      </c>
      <c r="H62" s="23">
        <v>0.41910020000000003</v>
      </c>
      <c r="I62" s="60">
        <v>0.19797512857142857</v>
      </c>
      <c r="J62" s="2">
        <f t="shared" si="17"/>
        <v>1.3858258999999999</v>
      </c>
    </row>
    <row r="65" spans="1:9">
      <c r="B65" s="2" t="s">
        <v>19</v>
      </c>
      <c r="C65" s="2" t="s">
        <v>20</v>
      </c>
      <c r="D65" s="2" t="s">
        <v>21</v>
      </c>
      <c r="E65" s="2" t="s">
        <v>22</v>
      </c>
      <c r="F65" s="2" t="s">
        <v>24</v>
      </c>
      <c r="G65" s="2" t="s">
        <v>27</v>
      </c>
      <c r="H65" s="2" t="s">
        <v>28</v>
      </c>
    </row>
    <row r="66" spans="1:9">
      <c r="A66" s="5" t="s">
        <v>53</v>
      </c>
      <c r="B66">
        <f>B58/100</f>
        <v>0.97158927600000011</v>
      </c>
      <c r="C66">
        <f t="shared" ref="C66:H66" si="18">C58/100</f>
        <v>0.96023275299999977</v>
      </c>
      <c r="D66">
        <f t="shared" si="18"/>
        <v>0.97680700499999995</v>
      </c>
      <c r="E66">
        <f t="shared" si="18"/>
        <v>0.94219984400000012</v>
      </c>
      <c r="F66">
        <f t="shared" si="18"/>
        <v>0.9770104959999999</v>
      </c>
      <c r="G66">
        <f t="shared" si="18"/>
        <v>0.7425732490000001</v>
      </c>
      <c r="H66">
        <f t="shared" si="18"/>
        <v>0.96430544600000001</v>
      </c>
    </row>
    <row r="67" spans="1:9">
      <c r="A67" s="5" t="s">
        <v>55</v>
      </c>
      <c r="B67">
        <f>B59/(100-B58)</f>
        <v>0.19032682870031839</v>
      </c>
      <c r="C67">
        <f t="shared" ref="C67:H67" si="19">C59/(100-C58)</f>
        <v>0.57063965227464419</v>
      </c>
      <c r="D67">
        <f t="shared" si="19"/>
        <v>0.35222717031586487</v>
      </c>
      <c r="E67">
        <f t="shared" si="19"/>
        <v>0.7102959549105734</v>
      </c>
      <c r="F67">
        <f t="shared" si="19"/>
        <v>0.57574982913941708</v>
      </c>
      <c r="G67">
        <f t="shared" si="19"/>
        <v>0.60466243852023016</v>
      </c>
      <c r="H67">
        <f t="shared" si="19"/>
        <v>0.70381425693118427</v>
      </c>
    </row>
    <row r="68" spans="1:9">
      <c r="A68" s="5" t="s">
        <v>54</v>
      </c>
      <c r="B68">
        <f>B60/(100-B58-B59)</f>
        <v>0.46985569655548154</v>
      </c>
      <c r="C68">
        <f t="shared" ref="C68:H68" si="20">C60/(100-C58-C59)</f>
        <v>0.25064319678509372</v>
      </c>
      <c r="D68">
        <f t="shared" si="20"/>
        <v>0.22604253307021296</v>
      </c>
      <c r="E68">
        <f t="shared" si="20"/>
        <v>0.58452156797944088</v>
      </c>
      <c r="F68">
        <f t="shared" si="20"/>
        <v>0.78550000661313779</v>
      </c>
      <c r="G68">
        <f t="shared" si="20"/>
        <v>0.74831359715526224</v>
      </c>
      <c r="H68">
        <f t="shared" si="20"/>
        <v>0.33557300842642629</v>
      </c>
    </row>
    <row r="69" spans="1:9">
      <c r="A69" s="5" t="s">
        <v>14</v>
      </c>
      <c r="B69">
        <f>B61/(100-B58-B59-B60)</f>
        <v>0.72222221311111867</v>
      </c>
      <c r="C69">
        <f t="shared" ref="C69:H69" si="21">C61/(100-C58-C59-C60)</f>
        <v>1.0000001563125462</v>
      </c>
      <c r="D69">
        <f t="shared" si="21"/>
        <v>0.82368752201624829</v>
      </c>
      <c r="E69">
        <f t="shared" si="21"/>
        <v>0.89733110962936435</v>
      </c>
      <c r="F69">
        <f t="shared" si="21"/>
        <v>0.33240076995031648</v>
      </c>
      <c r="G69">
        <f t="shared" si="21"/>
        <v>0.91728648460493745</v>
      </c>
      <c r="H69">
        <f t="shared" si="21"/>
        <v>0.40337081802790431</v>
      </c>
    </row>
    <row r="70" spans="1:9">
      <c r="A70" s="5" t="s">
        <v>13</v>
      </c>
      <c r="B70">
        <f>B62/(100-B58-B59-B60-B61)</f>
        <v>1.0000000000000377</v>
      </c>
      <c r="C70">
        <f t="shared" ref="C70:H70" si="22">C62/(100-C58-C59-C60-C61)</f>
        <v>0</v>
      </c>
      <c r="D70">
        <f t="shared" si="22"/>
        <v>0.99999902444830291</v>
      </c>
      <c r="E70">
        <f t="shared" si="22"/>
        <v>1.0000028000069352</v>
      </c>
      <c r="F70">
        <f t="shared" si="22"/>
        <v>0.99999999999993083</v>
      </c>
      <c r="G70">
        <f t="shared" si="22"/>
        <v>1.0000000000000731</v>
      </c>
      <c r="H70">
        <f t="shared" si="22"/>
        <v>1.0000000000000113</v>
      </c>
    </row>
    <row r="73" spans="1:9">
      <c r="A73" s="8"/>
      <c r="B73" s="2" t="s">
        <v>19</v>
      </c>
      <c r="C73" s="2" t="s">
        <v>20</v>
      </c>
      <c r="D73" s="2" t="s">
        <v>21</v>
      </c>
      <c r="E73" s="2" t="s">
        <v>22</v>
      </c>
      <c r="F73" s="2" t="s">
        <v>24</v>
      </c>
      <c r="G73" s="2" t="s">
        <v>27</v>
      </c>
      <c r="H73" s="2" t="s">
        <v>28</v>
      </c>
    </row>
    <row r="74" spans="1:9">
      <c r="A74" s="5" t="s">
        <v>4</v>
      </c>
      <c r="B74" s="4">
        <v>0.92960295400000004</v>
      </c>
      <c r="C74" s="4">
        <v>0.90040619</v>
      </c>
      <c r="D74" s="4">
        <v>0.95109472399999995</v>
      </c>
      <c r="E74" s="4">
        <v>0.92817940700000001</v>
      </c>
      <c r="F74" s="4">
        <v>0.96654423</v>
      </c>
      <c r="G74" s="4">
        <v>0.63913414800000001</v>
      </c>
      <c r="H74" s="4">
        <v>0.95247040299999997</v>
      </c>
    </row>
    <row r="75" spans="1:9">
      <c r="A75" s="5" t="s">
        <v>5</v>
      </c>
      <c r="B75" s="4">
        <v>2.7093905000000001E-2</v>
      </c>
      <c r="C75" s="4">
        <v>5.6182890000000003E-3</v>
      </c>
      <c r="D75" s="4">
        <v>6.119083E-3</v>
      </c>
      <c r="E75" s="4">
        <v>8.3857340000000006E-3</v>
      </c>
      <c r="F75" s="4">
        <v>8.3741830000000003E-3</v>
      </c>
      <c r="G75" s="4">
        <v>4.7093022999999998E-2</v>
      </c>
      <c r="H75" s="4">
        <v>4.8342539999999996E-3</v>
      </c>
    </row>
    <row r="76" spans="1:9">
      <c r="A76" s="5" t="s">
        <v>6</v>
      </c>
      <c r="B76" s="4">
        <v>3.3748020000000001E-3</v>
      </c>
      <c r="C76" s="4">
        <v>4.9215407000000003E-2</v>
      </c>
      <c r="D76" s="4">
        <v>1.5399124E-2</v>
      </c>
      <c r="E76" s="4">
        <v>1.4020440000000001E-3</v>
      </c>
      <c r="F76" s="4">
        <v>0</v>
      </c>
      <c r="G76" s="4">
        <v>5.1264616999999998E-2</v>
      </c>
      <c r="H76" s="4">
        <v>4.2383580000000002E-3</v>
      </c>
    </row>
    <row r="77" spans="1:9">
      <c r="A77" s="5" t="s">
        <v>7</v>
      </c>
      <c r="B77" s="4">
        <v>1.1517615E-2</v>
      </c>
      <c r="C77" s="4">
        <v>4.9928669999999998E-3</v>
      </c>
      <c r="D77" s="4">
        <v>4.1940739999999999E-3</v>
      </c>
      <c r="E77" s="4">
        <v>4.2326589999999997E-3</v>
      </c>
      <c r="F77" s="4">
        <v>2.0920829999999998E-3</v>
      </c>
      <c r="G77" s="4">
        <v>5.0814609999999998E-3</v>
      </c>
      <c r="H77" s="4">
        <v>2.7624310000000001E-3</v>
      </c>
    </row>
    <row r="78" spans="1:9">
      <c r="A78" s="5" t="s">
        <v>53</v>
      </c>
      <c r="B78" s="4">
        <f>SUM(B74:B77)</f>
        <v>0.971589276</v>
      </c>
      <c r="C78" s="4">
        <f t="shared" ref="C78:H78" si="23">SUM(C74:C77)</f>
        <v>0.96023275300000011</v>
      </c>
      <c r="D78" s="4">
        <f t="shared" si="23"/>
        <v>0.97680700499999995</v>
      </c>
      <c r="E78" s="4">
        <f t="shared" si="23"/>
        <v>0.94219984400000001</v>
      </c>
      <c r="F78" s="4">
        <f t="shared" si="23"/>
        <v>0.97701049600000001</v>
      </c>
      <c r="G78" s="4">
        <f t="shared" si="23"/>
        <v>0.74257324899999988</v>
      </c>
      <c r="H78" s="4">
        <f t="shared" si="23"/>
        <v>0.96430544600000001</v>
      </c>
      <c r="I78" s="1">
        <f>SUM(B78:H78)</f>
        <v>6.5347180689999993</v>
      </c>
    </row>
    <row r="79" spans="1:9">
      <c r="A79" s="5"/>
      <c r="B79" s="4"/>
      <c r="C79" s="4"/>
      <c r="D79" s="4"/>
      <c r="E79" s="4"/>
      <c r="F79" s="4"/>
      <c r="G79" s="4"/>
      <c r="H79" s="4"/>
    </row>
    <row r="80" spans="1:9">
      <c r="A80" s="5" t="s">
        <v>8</v>
      </c>
      <c r="B80" s="4">
        <v>6.0848289999999999E-3</v>
      </c>
      <c r="C80" s="4">
        <v>1.4265339999999999E-3</v>
      </c>
      <c r="D80" s="4">
        <v>2.0188430000000002E-3</v>
      </c>
      <c r="E80" s="4">
        <v>5.5816470000000003E-3</v>
      </c>
      <c r="F80" s="4">
        <v>2.0920829999999998E-3</v>
      </c>
      <c r="G80" s="4">
        <v>4.1239653000000001E-2</v>
      </c>
      <c r="H80" s="4">
        <v>2.1191790000000001E-3</v>
      </c>
    </row>
    <row r="81" spans="1:9">
      <c r="A81" s="5" t="s">
        <v>9</v>
      </c>
      <c r="B81" s="4">
        <v>0</v>
      </c>
      <c r="C81" s="4">
        <v>7.1326699999999996E-4</v>
      </c>
      <c r="D81" s="4">
        <v>0</v>
      </c>
      <c r="E81" s="4">
        <v>0</v>
      </c>
      <c r="F81" s="4">
        <v>0</v>
      </c>
      <c r="G81" s="4">
        <v>1.550388E-3</v>
      </c>
      <c r="H81" s="4">
        <v>0</v>
      </c>
    </row>
    <row r="82" spans="1:9">
      <c r="A82" s="5" t="s">
        <v>10</v>
      </c>
      <c r="B82" s="4">
        <v>3.3811679999999999E-3</v>
      </c>
      <c r="C82" s="4">
        <v>7.1326699999999996E-4</v>
      </c>
      <c r="D82" s="4">
        <v>7.0422499999999995E-4</v>
      </c>
      <c r="E82" s="4">
        <v>2.089802E-3</v>
      </c>
      <c r="F82" s="4">
        <v>1.390821E-3</v>
      </c>
      <c r="G82" s="4">
        <v>1.7156089999999999E-2</v>
      </c>
      <c r="H82" s="4">
        <v>7.1428599999999996E-4</v>
      </c>
    </row>
    <row r="83" spans="1:9">
      <c r="A83" s="5" t="s">
        <v>11</v>
      </c>
      <c r="B83" s="4">
        <v>1.342282E-3</v>
      </c>
      <c r="C83" s="4">
        <v>7.1326699999999996E-4</v>
      </c>
      <c r="D83" s="4">
        <v>6.7294800000000004E-4</v>
      </c>
      <c r="E83" s="4">
        <v>2.1163290000000001E-3</v>
      </c>
      <c r="F83" s="4">
        <v>4.1783139999999998E-3</v>
      </c>
      <c r="G83" s="4">
        <v>1.6210090999999999E-2</v>
      </c>
      <c r="H83" s="4">
        <v>7.1428599999999996E-4</v>
      </c>
    </row>
    <row r="84" spans="1:9">
      <c r="A84" s="5" t="s">
        <v>12</v>
      </c>
      <c r="B84" s="4">
        <v>0</v>
      </c>
      <c r="C84" s="4">
        <v>7.1326699999999996E-4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</row>
    <row r="85" spans="1:9">
      <c r="A85" s="5" t="s">
        <v>54</v>
      </c>
      <c r="B85" s="4">
        <f>SUM(B80:B84)</f>
        <v>1.0808279E-2</v>
      </c>
      <c r="C85" s="4">
        <f t="shared" ref="C85:H85" si="24">SUM(C80:C84)</f>
        <v>4.2796019999999995E-3</v>
      </c>
      <c r="D85" s="4">
        <f t="shared" si="24"/>
        <v>3.3960160000000004E-3</v>
      </c>
      <c r="E85" s="4">
        <f t="shared" si="24"/>
        <v>9.7877780000000005E-3</v>
      </c>
      <c r="F85" s="4">
        <f t="shared" si="24"/>
        <v>7.6612179999999992E-3</v>
      </c>
      <c r="G85" s="4">
        <f t="shared" si="24"/>
        <v>7.6156221999999996E-2</v>
      </c>
      <c r="H85" s="4">
        <f t="shared" si="24"/>
        <v>3.547751E-3</v>
      </c>
      <c r="I85" s="1">
        <f>SUM(B85:H85)</f>
        <v>0.11563686599999999</v>
      </c>
    </row>
    <row r="86" spans="1:9">
      <c r="A86" s="5"/>
      <c r="B86" s="4"/>
      <c r="C86" s="4"/>
      <c r="D86" s="4"/>
      <c r="E86" s="4"/>
      <c r="F86" s="4"/>
      <c r="G86" s="4"/>
      <c r="H86" s="4"/>
    </row>
    <row r="87" spans="1:9">
      <c r="A87" s="5" t="s">
        <v>13</v>
      </c>
      <c r="B87" s="4">
        <v>3.3875340000000002E-3</v>
      </c>
      <c r="C87" s="4">
        <v>0</v>
      </c>
      <c r="D87" s="4">
        <v>2.0501199999999999E-3</v>
      </c>
      <c r="E87" s="4">
        <v>7.1428599999999996E-4</v>
      </c>
      <c r="F87" s="4">
        <v>1.396673E-3</v>
      </c>
      <c r="G87" s="4">
        <v>2.1186439999999998E-3</v>
      </c>
      <c r="H87" s="4">
        <v>4.1910020000000001E-3</v>
      </c>
      <c r="I87" s="1">
        <f>SUM(B87:H87)</f>
        <v>1.3858259000000001E-2</v>
      </c>
    </row>
    <row r="88" spans="1:9">
      <c r="A88" s="5"/>
      <c r="B88" s="4"/>
      <c r="C88" s="4"/>
      <c r="D88" s="4"/>
      <c r="E88" s="4"/>
      <c r="F88" s="4"/>
      <c r="G88" s="4"/>
      <c r="H88" s="4"/>
    </row>
    <row r="89" spans="1:9">
      <c r="A89" s="5" t="s">
        <v>14</v>
      </c>
      <c r="B89" s="4">
        <v>8.8075879999999999E-3</v>
      </c>
      <c r="C89" s="4">
        <v>1.2794879E-2</v>
      </c>
      <c r="D89" s="4">
        <v>9.5776539999999997E-3</v>
      </c>
      <c r="E89" s="4">
        <v>6.242877E-3</v>
      </c>
      <c r="F89" s="4">
        <v>6.9541000000000004E-4</v>
      </c>
      <c r="G89" s="4">
        <v>2.3495597999999999E-2</v>
      </c>
      <c r="H89" s="4">
        <v>2.8334649999999999E-3</v>
      </c>
      <c r="I89" s="1">
        <f>SUM(B89:H89)</f>
        <v>6.4447470999999992E-2</v>
      </c>
    </row>
    <row r="90" spans="1:9">
      <c r="A90" s="5"/>
      <c r="B90" s="4"/>
      <c r="C90" s="4"/>
      <c r="D90" s="4"/>
      <c r="E90" s="4"/>
      <c r="F90" s="4"/>
      <c r="G90" s="4"/>
      <c r="H90" s="4"/>
    </row>
    <row r="91" spans="1:9">
      <c r="A91" s="5" t="s">
        <v>15</v>
      </c>
      <c r="B91" s="4">
        <v>0</v>
      </c>
      <c r="C91" s="4">
        <v>5.7061339999999999E-3</v>
      </c>
      <c r="D91" s="4">
        <v>1.3458949999999999E-3</v>
      </c>
      <c r="E91" s="4">
        <v>8.3326779999999996E-3</v>
      </c>
      <c r="F91" s="4">
        <v>4.1841659999999996E-3</v>
      </c>
      <c r="G91" s="4">
        <v>1.8466692999999999E-2</v>
      </c>
      <c r="H91" s="4">
        <v>1.7478295000000001E-2</v>
      </c>
    </row>
    <row r="92" spans="1:9">
      <c r="A92" s="5" t="s">
        <v>16</v>
      </c>
      <c r="B92" s="4">
        <v>1.348648E-3</v>
      </c>
      <c r="C92" s="4">
        <v>7.0887449999999996E-3</v>
      </c>
      <c r="D92" s="4">
        <v>4.7731880000000003E-3</v>
      </c>
      <c r="E92" s="4">
        <v>2.9204166E-2</v>
      </c>
      <c r="F92" s="4">
        <v>3.4770510000000001E-3</v>
      </c>
      <c r="G92" s="4">
        <v>2.7716463E-2</v>
      </c>
      <c r="H92" s="4">
        <v>6.2391479999999999E-3</v>
      </c>
    </row>
    <row r="93" spans="1:9">
      <c r="A93" s="5" t="s">
        <v>17</v>
      </c>
      <c r="B93" s="4">
        <v>4.0586750000000003E-3</v>
      </c>
      <c r="C93" s="4">
        <v>9.897889E-3</v>
      </c>
      <c r="D93" s="4">
        <v>2.0501199999999999E-3</v>
      </c>
      <c r="E93" s="4">
        <v>3.518373E-3</v>
      </c>
      <c r="F93" s="4">
        <v>5.5749859999999997E-3</v>
      </c>
      <c r="G93" s="4">
        <v>0.109473131</v>
      </c>
      <c r="H93" s="4">
        <v>1.4048929999999999E-3</v>
      </c>
    </row>
    <row r="94" spans="1:9">
      <c r="A94" s="5" t="s">
        <v>55</v>
      </c>
      <c r="B94" s="61">
        <f>SUM(B91:B93)</f>
        <v>5.4073230000000003E-3</v>
      </c>
      <c r="C94" s="61">
        <f t="shared" ref="C94:H94" si="25">SUM(C91:C93)</f>
        <v>2.2692767999999999E-2</v>
      </c>
      <c r="D94" s="61">
        <f t="shared" si="25"/>
        <v>8.1692029999999999E-3</v>
      </c>
      <c r="E94" s="61">
        <f t="shared" si="25"/>
        <v>4.1055216999999998E-2</v>
      </c>
      <c r="F94" s="61">
        <f t="shared" si="25"/>
        <v>1.3236202999999998E-2</v>
      </c>
      <c r="G94" s="61">
        <f t="shared" si="25"/>
        <v>0.155656287</v>
      </c>
      <c r="H94" s="61">
        <f t="shared" si="25"/>
        <v>2.5122336000000002E-2</v>
      </c>
      <c r="I94" s="1">
        <f>SUM(B94:H94)</f>
        <v>0.27133933700000001</v>
      </c>
    </row>
    <row r="97" spans="1:8">
      <c r="B97" s="39" t="s">
        <v>19</v>
      </c>
      <c r="C97" s="39" t="s">
        <v>20</v>
      </c>
      <c r="D97" s="39" t="s">
        <v>21</v>
      </c>
      <c r="E97" s="39" t="s">
        <v>22</v>
      </c>
      <c r="F97" s="39" t="s">
        <v>24</v>
      </c>
      <c r="G97" s="39" t="s">
        <v>27</v>
      </c>
      <c r="H97" s="39" t="s">
        <v>28</v>
      </c>
    </row>
    <row r="98" spans="1:8">
      <c r="A98" s="5" t="s">
        <v>53</v>
      </c>
      <c r="B98" s="62">
        <v>0.971589276</v>
      </c>
      <c r="C98" s="62">
        <v>0.96023275300000011</v>
      </c>
      <c r="D98" s="62">
        <v>0.97680700499999995</v>
      </c>
      <c r="E98" s="62">
        <v>0.94219984400000001</v>
      </c>
      <c r="F98" s="62">
        <v>0.97701049600000001</v>
      </c>
      <c r="G98" s="62">
        <v>0.74257324899999988</v>
      </c>
      <c r="H98" s="62">
        <v>0.96430544600000001</v>
      </c>
    </row>
    <row r="99" spans="1:8">
      <c r="A99" s="5" t="s">
        <v>55</v>
      </c>
      <c r="B99" s="63">
        <v>5.4073230000000003E-3</v>
      </c>
      <c r="C99" s="63">
        <v>2.2692767999999999E-2</v>
      </c>
      <c r="D99" s="63">
        <v>8.1692029999999999E-3</v>
      </c>
      <c r="E99" s="63">
        <v>4.1055216999999998E-2</v>
      </c>
      <c r="F99" s="63">
        <v>1.3236202999999998E-2</v>
      </c>
      <c r="G99" s="63">
        <v>0.155656287</v>
      </c>
      <c r="H99" s="63">
        <v>2.5122336000000002E-2</v>
      </c>
    </row>
    <row r="100" spans="1:8">
      <c r="A100" s="5" t="s">
        <v>54</v>
      </c>
      <c r="B100" s="62">
        <v>1.0808279E-2</v>
      </c>
      <c r="C100" s="62">
        <v>4.2796019999999995E-3</v>
      </c>
      <c r="D100" s="62">
        <v>3.3960160000000004E-3</v>
      </c>
      <c r="E100" s="62">
        <v>9.7877780000000005E-3</v>
      </c>
      <c r="F100" s="62">
        <v>7.6612179999999992E-3</v>
      </c>
      <c r="G100" s="62">
        <v>7.6156221999999996E-2</v>
      </c>
      <c r="H100" s="62">
        <v>3.547751E-3</v>
      </c>
    </row>
    <row r="101" spans="1:8">
      <c r="A101" s="5" t="s">
        <v>14</v>
      </c>
      <c r="B101" s="62">
        <v>8.8075879999999999E-3</v>
      </c>
      <c r="C101" s="62">
        <v>1.2794879E-2</v>
      </c>
      <c r="D101" s="62">
        <v>9.5776539999999997E-3</v>
      </c>
      <c r="E101" s="62">
        <v>6.242877E-3</v>
      </c>
      <c r="F101" s="62">
        <v>6.9541000000000004E-4</v>
      </c>
      <c r="G101" s="62">
        <v>2.3495597999999999E-2</v>
      </c>
      <c r="H101" s="62">
        <v>2.8334649999999999E-3</v>
      </c>
    </row>
    <row r="102" spans="1:8">
      <c r="A102" s="5" t="s">
        <v>13</v>
      </c>
      <c r="B102" s="62">
        <v>3.3875340000000002E-3</v>
      </c>
      <c r="C102" s="62">
        <v>0</v>
      </c>
      <c r="D102" s="62">
        <v>2.0501199999999999E-3</v>
      </c>
      <c r="E102" s="62">
        <v>7.1428599999999996E-4</v>
      </c>
      <c r="F102" s="62">
        <v>1.396673E-3</v>
      </c>
      <c r="G102" s="62">
        <v>2.1186439999999998E-3</v>
      </c>
      <c r="H102" s="62">
        <v>4.1910020000000001E-3</v>
      </c>
    </row>
    <row r="104" spans="1:8">
      <c r="B104" s="39" t="s">
        <v>19</v>
      </c>
      <c r="C104" s="39" t="s">
        <v>20</v>
      </c>
      <c r="D104" s="39" t="s">
        <v>21</v>
      </c>
      <c r="E104" s="39" t="s">
        <v>22</v>
      </c>
      <c r="F104" s="39" t="s">
        <v>24</v>
      </c>
      <c r="G104" s="39" t="s">
        <v>27</v>
      </c>
      <c r="H104" s="39" t="s">
        <v>28</v>
      </c>
    </row>
    <row r="105" spans="1:8">
      <c r="A105" s="5" t="s">
        <v>53</v>
      </c>
      <c r="B105" s="62">
        <v>0.971589276</v>
      </c>
      <c r="C105" s="62">
        <v>0.96023275300000011</v>
      </c>
      <c r="D105" s="62">
        <v>0.97680700499999995</v>
      </c>
      <c r="E105" s="62">
        <v>0.94219984400000001</v>
      </c>
      <c r="F105" s="62">
        <v>0.97701049600000001</v>
      </c>
      <c r="G105" s="62">
        <v>0.74257324899999988</v>
      </c>
      <c r="H105" s="62">
        <v>0.96430544600000001</v>
      </c>
    </row>
    <row r="106" spans="1:8">
      <c r="A106" s="5" t="s">
        <v>55</v>
      </c>
      <c r="B106" s="64">
        <f>B99/(1-B98)</f>
        <v>0.19032682870031756</v>
      </c>
      <c r="C106" s="64">
        <f t="shared" ref="C106:H106" si="26">C99/(1-C98)</f>
        <v>0.57063965227464852</v>
      </c>
      <c r="D106" s="64">
        <f t="shared" si="26"/>
        <v>0.35222717031586404</v>
      </c>
      <c r="E106" s="64">
        <f t="shared" si="26"/>
        <v>0.71029595491057163</v>
      </c>
      <c r="F106" s="64">
        <f t="shared" si="26"/>
        <v>0.57574982913941952</v>
      </c>
      <c r="G106" s="64">
        <f t="shared" si="26"/>
        <v>0.60466243852022949</v>
      </c>
      <c r="H106" s="64">
        <f t="shared" si="26"/>
        <v>0.70381425693118371</v>
      </c>
    </row>
    <row r="107" spans="1:8">
      <c r="A107" s="5" t="s">
        <v>54</v>
      </c>
      <c r="B107" s="64">
        <f>B100/(1-B98-B99)</f>
        <v>0.46985569655547893</v>
      </c>
      <c r="C107" s="64">
        <f t="shared" ref="C107:H107" si="27">C100/(1-C98-C99)</f>
        <v>0.25064319678509811</v>
      </c>
      <c r="D107" s="64">
        <f t="shared" si="27"/>
        <v>0.22604253307021219</v>
      </c>
      <c r="E107" s="64">
        <f t="shared" si="27"/>
        <v>0.58452156797943566</v>
      </c>
      <c r="F107" s="64">
        <f t="shared" si="27"/>
        <v>0.7855000066131459</v>
      </c>
      <c r="G107" s="64">
        <f t="shared" si="27"/>
        <v>0.74831359715526014</v>
      </c>
      <c r="H107" s="64">
        <f t="shared" si="27"/>
        <v>0.33557300842642523</v>
      </c>
    </row>
    <row r="108" spans="1:8">
      <c r="A108" s="5" t="s">
        <v>14</v>
      </c>
      <c r="B108" s="64">
        <f>B101/(1-B98-B99-B100)</f>
        <v>0.72222221311111123</v>
      </c>
      <c r="C108" s="64">
        <f t="shared" ref="C108:H108" si="28">C101/(1-C98-C99-C100)</f>
        <v>1.0000001563125698</v>
      </c>
      <c r="D108" s="64">
        <f t="shared" si="28"/>
        <v>0.8236875220162444</v>
      </c>
      <c r="E108" s="64">
        <f t="shared" si="28"/>
        <v>0.89733110962934537</v>
      </c>
      <c r="F108" s="64">
        <f t="shared" si="28"/>
        <v>0.33240076995033241</v>
      </c>
      <c r="G108" s="64">
        <f t="shared" si="28"/>
        <v>0.91728648460492757</v>
      </c>
      <c r="H108" s="64">
        <f t="shared" si="28"/>
        <v>0.40337081802790231</v>
      </c>
    </row>
    <row r="109" spans="1:8">
      <c r="A109" s="5" t="s">
        <v>13</v>
      </c>
      <c r="B109" s="64">
        <f>B102/(1-B98-B99-B100-B101)</f>
        <v>1.0000000000000002</v>
      </c>
      <c r="C109" s="64">
        <f t="shared" ref="C109:H109" si="29">C102/(1-C98-C99-C100-C101)</f>
        <v>0</v>
      </c>
      <c r="D109" s="64">
        <f t="shared" si="29"/>
        <v>0.99999902444827671</v>
      </c>
      <c r="E109" s="64">
        <f t="shared" si="29"/>
        <v>1.0000028000067298</v>
      </c>
      <c r="F109" s="64">
        <f t="shared" si="29"/>
        <v>1.0000000000000027</v>
      </c>
      <c r="G109" s="64">
        <f t="shared" si="29"/>
        <v>0.99999999999994293</v>
      </c>
      <c r="H109" s="64">
        <f t="shared" si="29"/>
        <v>1.0000000000000031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4"/>
  <sheetViews>
    <sheetView topLeftCell="A34" workbookViewId="0">
      <selection activeCell="C69" sqref="C69"/>
    </sheetView>
  </sheetViews>
  <sheetFormatPr defaultRowHeight="15"/>
  <cols>
    <col min="1" max="1" width="45.140625" bestFit="1" customWidth="1"/>
  </cols>
  <sheetData>
    <row r="1" spans="1:6">
      <c r="A1" t="s">
        <v>2</v>
      </c>
    </row>
    <row r="2" spans="1:6">
      <c r="A2" s="8"/>
      <c r="B2" s="2" t="s">
        <v>18</v>
      </c>
      <c r="C2" s="2" t="s">
        <v>23</v>
      </c>
      <c r="D2" s="2" t="s">
        <v>25</v>
      </c>
      <c r="E2" s="2" t="s">
        <v>26</v>
      </c>
      <c r="F2" s="2" t="s">
        <v>29</v>
      </c>
    </row>
    <row r="3" spans="1:6">
      <c r="A3" s="5" t="s">
        <v>4</v>
      </c>
      <c r="B3" s="3">
        <v>1.9777146999999998E-2</v>
      </c>
      <c r="C3" s="3">
        <v>0.33184915700000001</v>
      </c>
      <c r="D3" s="3">
        <v>0.16098625499999999</v>
      </c>
      <c r="E3" s="3">
        <v>0.37323196600000003</v>
      </c>
      <c r="F3" s="3">
        <v>0.67903042000000002</v>
      </c>
    </row>
    <row r="4" spans="1:6">
      <c r="A4" s="5" t="s">
        <v>5</v>
      </c>
      <c r="B4" s="3">
        <v>3.8166604999999999E-2</v>
      </c>
      <c r="C4" s="3">
        <v>8.4275111E-2</v>
      </c>
      <c r="D4" s="3">
        <v>0.25988668599999998</v>
      </c>
      <c r="E4" s="3">
        <v>0.115669801</v>
      </c>
      <c r="F4" s="3">
        <v>0.10588861500000001</v>
      </c>
    </row>
    <row r="5" spans="1:6">
      <c r="A5" s="5" t="s">
        <v>6</v>
      </c>
      <c r="B5" s="3">
        <v>1.4976768999999999E-2</v>
      </c>
      <c r="C5" s="3">
        <v>3.3355732999999999E-2</v>
      </c>
      <c r="D5" s="3">
        <v>8.1701814999999997E-2</v>
      </c>
      <c r="E5" s="3">
        <v>2.0574677E-2</v>
      </c>
      <c r="F5" s="3">
        <v>6.8764439999999998E-3</v>
      </c>
    </row>
    <row r="6" spans="1:6">
      <c r="A6" s="5" t="s">
        <v>7</v>
      </c>
      <c r="B6" s="3">
        <v>3.2122445999999999E-2</v>
      </c>
      <c r="C6" s="3">
        <v>2.5516024000000002E-2</v>
      </c>
      <c r="D6" s="3">
        <v>8.7605708000000004E-2</v>
      </c>
      <c r="E6" s="3">
        <v>3.7356810999999997E-2</v>
      </c>
      <c r="F6" s="3">
        <v>5.2118657999999998E-2</v>
      </c>
    </row>
    <row r="7" spans="1:6">
      <c r="A7" s="5" t="s">
        <v>8</v>
      </c>
      <c r="B7" s="3">
        <v>0.15895728000000001</v>
      </c>
      <c r="C7" s="3">
        <v>3.6144348E-2</v>
      </c>
      <c r="D7" s="3">
        <v>6.1043962E-2</v>
      </c>
      <c r="E7" s="3">
        <v>6.3459321999999999E-2</v>
      </c>
      <c r="F7" s="3">
        <v>1.5264593999999999E-2</v>
      </c>
    </row>
    <row r="8" spans="1:6">
      <c r="A8" s="5" t="s">
        <v>9</v>
      </c>
      <c r="B8" s="3">
        <v>0</v>
      </c>
      <c r="C8" s="3">
        <v>0</v>
      </c>
      <c r="D8" s="3">
        <v>2.189697E-3</v>
      </c>
      <c r="E8" s="3">
        <v>1.414427E-3</v>
      </c>
      <c r="F8" s="3">
        <v>0</v>
      </c>
    </row>
    <row r="9" spans="1:6">
      <c r="A9" s="5" t="s">
        <v>10</v>
      </c>
      <c r="B9" s="3">
        <v>6.7842599999999999E-4</v>
      </c>
      <c r="C9" s="3">
        <v>1.7716554999999998E-2</v>
      </c>
      <c r="D9" s="3">
        <v>3.9537298999999998E-2</v>
      </c>
      <c r="E9" s="3">
        <v>1.4788185000000001E-2</v>
      </c>
      <c r="F9" s="3">
        <v>1.2376237999999999E-2</v>
      </c>
    </row>
    <row r="10" spans="1:6">
      <c r="A10" s="5" t="s">
        <v>11</v>
      </c>
      <c r="B10" s="3">
        <v>0.28023107600000002</v>
      </c>
      <c r="C10" s="3">
        <v>2.1216410000000001E-3</v>
      </c>
      <c r="D10" s="3">
        <v>1.2495015999999999E-2</v>
      </c>
      <c r="E10" s="3">
        <v>1.4338537E-2</v>
      </c>
      <c r="F10" s="3">
        <v>3.7134389999999998E-3</v>
      </c>
    </row>
    <row r="11" spans="1:6">
      <c r="A11" s="5" t="s">
        <v>12</v>
      </c>
      <c r="B11" s="3">
        <v>0</v>
      </c>
      <c r="C11" s="3">
        <v>2.1216410000000001E-3</v>
      </c>
      <c r="D11" s="3">
        <v>0</v>
      </c>
      <c r="E11" s="3">
        <v>2.1860320000000001E-3</v>
      </c>
      <c r="F11" s="3">
        <v>6.8775800000000001E-4</v>
      </c>
    </row>
    <row r="12" spans="1:6">
      <c r="A12" s="5" t="s">
        <v>13</v>
      </c>
      <c r="B12" s="3">
        <v>2.7137039999999999E-3</v>
      </c>
      <c r="C12" s="3">
        <v>8.4905870000000008E-3</v>
      </c>
      <c r="D12" s="3">
        <v>1.0045116E-2</v>
      </c>
      <c r="E12" s="3">
        <v>1.1252117000000001E-2</v>
      </c>
      <c r="F12" s="3">
        <v>4.5385210000000002E-3</v>
      </c>
    </row>
    <row r="13" spans="1:6">
      <c r="A13" s="5" t="s">
        <v>14</v>
      </c>
      <c r="B13" s="3">
        <v>9.5493609999999993E-3</v>
      </c>
      <c r="C13" s="3">
        <v>1.1319441E-2</v>
      </c>
      <c r="D13" s="3">
        <v>3.7380127999999999E-2</v>
      </c>
      <c r="E13" s="3">
        <v>1.1830548E-2</v>
      </c>
      <c r="F13" s="3">
        <v>5.6382530000000002E-3</v>
      </c>
    </row>
    <row r="14" spans="1:6">
      <c r="A14" s="5" t="s">
        <v>15</v>
      </c>
      <c r="B14" s="3">
        <v>2.5841864999999999E-2</v>
      </c>
      <c r="C14" s="3">
        <v>3.1880947E-2</v>
      </c>
      <c r="D14" s="3">
        <v>1.4229357E-2</v>
      </c>
      <c r="E14" s="3">
        <v>0.14428139200000001</v>
      </c>
      <c r="F14" s="3">
        <v>7.0685850999999994E-2</v>
      </c>
    </row>
    <row r="15" spans="1:6">
      <c r="A15" s="5" t="s">
        <v>16</v>
      </c>
      <c r="B15" s="3">
        <v>4.8394392000000001E-2</v>
      </c>
      <c r="C15" s="3">
        <v>0.36201488500000001</v>
      </c>
      <c r="D15" s="3">
        <v>0.15851432200000001</v>
      </c>
      <c r="E15" s="3">
        <v>0.120175014</v>
      </c>
      <c r="F15" s="3">
        <v>2.5441367999999999E-2</v>
      </c>
    </row>
    <row r="16" spans="1:6">
      <c r="A16" s="5" t="s">
        <v>17</v>
      </c>
      <c r="B16" s="3">
        <v>0.36859092999999998</v>
      </c>
      <c r="C16" s="3">
        <v>5.3193929000000001E-2</v>
      </c>
      <c r="D16" s="3">
        <v>7.4384640000000002E-2</v>
      </c>
      <c r="E16" s="3">
        <v>6.9441169999999997E-2</v>
      </c>
      <c r="F16" s="3">
        <v>1.7739840999999999E-2</v>
      </c>
    </row>
    <row r="19" spans="1:7" ht="15.75" thickBot="1">
      <c r="A19" s="5"/>
      <c r="B19" s="5" t="s">
        <v>18</v>
      </c>
      <c r="C19" s="5" t="s">
        <v>23</v>
      </c>
      <c r="D19" s="5" t="s">
        <v>25</v>
      </c>
      <c r="E19" s="5" t="s">
        <v>26</v>
      </c>
      <c r="F19" s="5" t="s">
        <v>29</v>
      </c>
    </row>
    <row r="20" spans="1:7">
      <c r="A20" s="5" t="s">
        <v>4</v>
      </c>
      <c r="B20" s="5">
        <f>B3*100</f>
        <v>1.9777146999999999</v>
      </c>
      <c r="C20" s="5">
        <f t="shared" ref="C20:F20" si="0">C3*100</f>
        <v>33.184915699999998</v>
      </c>
      <c r="D20" s="5">
        <f t="shared" si="0"/>
        <v>16.098625500000001</v>
      </c>
      <c r="E20" s="5">
        <f t="shared" si="0"/>
        <v>37.323196600000003</v>
      </c>
      <c r="F20" s="24">
        <f t="shared" si="0"/>
        <v>67.903041999999999</v>
      </c>
      <c r="G20" s="25">
        <f>AVERAGE(B20:F20)</f>
        <v>31.297498900000001</v>
      </c>
    </row>
    <row r="21" spans="1:7">
      <c r="A21" s="5" t="s">
        <v>5</v>
      </c>
      <c r="B21" s="5">
        <f t="shared" ref="B21:F21" si="1">B4*100</f>
        <v>3.8166604999999998</v>
      </c>
      <c r="C21" s="5">
        <f t="shared" si="1"/>
        <v>8.4275111000000003</v>
      </c>
      <c r="D21" s="5">
        <f t="shared" si="1"/>
        <v>25.988668599999997</v>
      </c>
      <c r="E21" s="5">
        <f t="shared" si="1"/>
        <v>11.5669801</v>
      </c>
      <c r="F21" s="24">
        <f t="shared" si="1"/>
        <v>10.5888615</v>
      </c>
      <c r="G21" s="26">
        <f t="shared" ref="G21:G33" si="2">AVERAGE(B21:F21)</f>
        <v>12.077736359999999</v>
      </c>
    </row>
    <row r="22" spans="1:7">
      <c r="A22" s="5" t="s">
        <v>6</v>
      </c>
      <c r="B22" s="5">
        <f t="shared" ref="B22:F22" si="3">B5*100</f>
        <v>1.4976768999999999</v>
      </c>
      <c r="C22" s="5">
        <f t="shared" si="3"/>
        <v>3.3355733000000001</v>
      </c>
      <c r="D22" s="5">
        <f t="shared" si="3"/>
        <v>8.1701815</v>
      </c>
      <c r="E22" s="5">
        <f t="shared" si="3"/>
        <v>2.0574677000000001</v>
      </c>
      <c r="F22" s="24">
        <f t="shared" si="3"/>
        <v>0.68764439999999993</v>
      </c>
      <c r="G22" s="26">
        <f t="shared" si="2"/>
        <v>3.1497087600000002</v>
      </c>
    </row>
    <row r="23" spans="1:7">
      <c r="A23" s="5" t="s">
        <v>7</v>
      </c>
      <c r="B23" s="5">
        <f t="shared" ref="B23:F23" si="4">B6*100</f>
        <v>3.2122446</v>
      </c>
      <c r="C23" s="5">
        <f t="shared" si="4"/>
        <v>2.5516024000000002</v>
      </c>
      <c r="D23" s="5">
        <f t="shared" si="4"/>
        <v>8.7605708</v>
      </c>
      <c r="E23" s="5">
        <f t="shared" si="4"/>
        <v>3.7356810999999999</v>
      </c>
      <c r="F23" s="24">
        <f t="shared" si="4"/>
        <v>5.2118658</v>
      </c>
      <c r="G23" s="26">
        <f t="shared" si="2"/>
        <v>4.6943929400000002</v>
      </c>
    </row>
    <row r="24" spans="1:7">
      <c r="A24" s="5" t="s">
        <v>8</v>
      </c>
      <c r="B24" s="5">
        <f t="shared" ref="B24:F24" si="5">B7*100</f>
        <v>15.895728</v>
      </c>
      <c r="C24" s="5">
        <f t="shared" si="5"/>
        <v>3.6144348000000002</v>
      </c>
      <c r="D24" s="5">
        <f t="shared" si="5"/>
        <v>6.1043962000000001</v>
      </c>
      <c r="E24" s="5">
        <f t="shared" si="5"/>
        <v>6.3459322</v>
      </c>
      <c r="F24" s="24">
        <f t="shared" si="5"/>
        <v>1.5264594</v>
      </c>
      <c r="G24" s="26">
        <f t="shared" si="2"/>
        <v>6.6973901199999997</v>
      </c>
    </row>
    <row r="25" spans="1:7">
      <c r="A25" s="5" t="s">
        <v>9</v>
      </c>
      <c r="B25" s="5">
        <f t="shared" ref="B25:F25" si="6">B8*100</f>
        <v>0</v>
      </c>
      <c r="C25" s="5">
        <f t="shared" si="6"/>
        <v>0</v>
      </c>
      <c r="D25" s="5">
        <f t="shared" si="6"/>
        <v>0.21896969999999999</v>
      </c>
      <c r="E25" s="5">
        <f t="shared" si="6"/>
        <v>0.1414427</v>
      </c>
      <c r="F25" s="24">
        <f t="shared" si="6"/>
        <v>0</v>
      </c>
      <c r="G25" s="26">
        <f t="shared" si="2"/>
        <v>7.208247999999999E-2</v>
      </c>
    </row>
    <row r="26" spans="1:7">
      <c r="A26" s="5" t="s">
        <v>10</v>
      </c>
      <c r="B26" s="5">
        <f t="shared" ref="B26:F26" si="7">B9*100</f>
        <v>6.7842600000000003E-2</v>
      </c>
      <c r="C26" s="5">
        <f t="shared" si="7"/>
        <v>1.7716554999999998</v>
      </c>
      <c r="D26" s="5">
        <f t="shared" si="7"/>
        <v>3.9537298999999999</v>
      </c>
      <c r="E26" s="5">
        <f t="shared" si="7"/>
        <v>1.4788185</v>
      </c>
      <c r="F26" s="24">
        <f t="shared" si="7"/>
        <v>1.2376237999999999</v>
      </c>
      <c r="G26" s="26">
        <f t="shared" si="2"/>
        <v>1.7019340599999999</v>
      </c>
    </row>
    <row r="27" spans="1:7">
      <c r="A27" s="5" t="s">
        <v>11</v>
      </c>
      <c r="B27" s="5">
        <f t="shared" ref="B27:F27" si="8">B10*100</f>
        <v>28.023107600000003</v>
      </c>
      <c r="C27" s="5">
        <f t="shared" si="8"/>
        <v>0.21216409999999999</v>
      </c>
      <c r="D27" s="5">
        <f t="shared" si="8"/>
        <v>1.2495015999999999</v>
      </c>
      <c r="E27" s="5">
        <f t="shared" si="8"/>
        <v>1.4338537</v>
      </c>
      <c r="F27" s="24">
        <f t="shared" si="8"/>
        <v>0.3713439</v>
      </c>
      <c r="G27" s="26">
        <f t="shared" si="2"/>
        <v>6.2579941799999999</v>
      </c>
    </row>
    <row r="28" spans="1:7">
      <c r="A28" s="5" t="s">
        <v>12</v>
      </c>
      <c r="B28" s="5">
        <f t="shared" ref="B28:F28" si="9">B11*100</f>
        <v>0</v>
      </c>
      <c r="C28" s="5">
        <f t="shared" si="9"/>
        <v>0.21216409999999999</v>
      </c>
      <c r="D28" s="5">
        <f t="shared" si="9"/>
        <v>0</v>
      </c>
      <c r="E28" s="5">
        <f t="shared" si="9"/>
        <v>0.2186032</v>
      </c>
      <c r="F28" s="24">
        <f t="shared" si="9"/>
        <v>6.8775799999999998E-2</v>
      </c>
      <c r="G28" s="26">
        <f t="shared" si="2"/>
        <v>9.990861999999999E-2</v>
      </c>
    </row>
    <row r="29" spans="1:7">
      <c r="A29" s="5" t="s">
        <v>13</v>
      </c>
      <c r="B29" s="5">
        <f t="shared" ref="B29:F29" si="10">B12*100</f>
        <v>0.27137040000000001</v>
      </c>
      <c r="C29" s="5">
        <f t="shared" si="10"/>
        <v>0.84905870000000006</v>
      </c>
      <c r="D29" s="5">
        <f t="shared" si="10"/>
        <v>1.0045116000000001</v>
      </c>
      <c r="E29" s="5">
        <f t="shared" si="10"/>
        <v>1.1252117000000001</v>
      </c>
      <c r="F29" s="24">
        <f t="shared" si="10"/>
        <v>0.45385210000000004</v>
      </c>
      <c r="G29" s="26">
        <f t="shared" si="2"/>
        <v>0.7408009000000001</v>
      </c>
    </row>
    <row r="30" spans="1:7">
      <c r="A30" s="5" t="s">
        <v>14</v>
      </c>
      <c r="B30" s="5">
        <f t="shared" ref="B30:F30" si="11">B13*100</f>
        <v>0.95493609999999995</v>
      </c>
      <c r="C30" s="5">
        <f t="shared" si="11"/>
        <v>1.1319440999999999</v>
      </c>
      <c r="D30" s="5">
        <f t="shared" si="11"/>
        <v>3.7380127999999999</v>
      </c>
      <c r="E30" s="5">
        <f t="shared" si="11"/>
        <v>1.1830548000000001</v>
      </c>
      <c r="F30" s="24">
        <f t="shared" si="11"/>
        <v>0.56382529999999997</v>
      </c>
      <c r="G30" s="26">
        <f t="shared" si="2"/>
        <v>1.51435462</v>
      </c>
    </row>
    <row r="31" spans="1:7">
      <c r="A31" s="5" t="s">
        <v>15</v>
      </c>
      <c r="B31" s="5">
        <f t="shared" ref="B31:F31" si="12">B14*100</f>
        <v>2.5841864999999999</v>
      </c>
      <c r="C31" s="5">
        <f t="shared" si="12"/>
        <v>3.1880947000000002</v>
      </c>
      <c r="D31" s="5">
        <f t="shared" si="12"/>
        <v>1.4229357</v>
      </c>
      <c r="E31" s="5">
        <f t="shared" si="12"/>
        <v>14.4281392</v>
      </c>
      <c r="F31" s="24">
        <f t="shared" si="12"/>
        <v>7.0685850999999991</v>
      </c>
      <c r="G31" s="26">
        <f t="shared" si="2"/>
        <v>5.7383882400000008</v>
      </c>
    </row>
    <row r="32" spans="1:7">
      <c r="A32" s="5" t="s">
        <v>16</v>
      </c>
      <c r="B32" s="5">
        <f t="shared" ref="B32:F33" si="13">B15*100</f>
        <v>4.8394392000000002</v>
      </c>
      <c r="C32" s="5">
        <f t="shared" si="13"/>
        <v>36.201488500000004</v>
      </c>
      <c r="D32" s="5">
        <f t="shared" si="13"/>
        <v>15.851432200000001</v>
      </c>
      <c r="E32" s="5">
        <f t="shared" si="13"/>
        <v>12.0175014</v>
      </c>
      <c r="F32" s="24">
        <f t="shared" si="13"/>
        <v>2.5441368</v>
      </c>
      <c r="G32" s="26">
        <f t="shared" si="2"/>
        <v>14.290799620000001</v>
      </c>
    </row>
    <row r="33" spans="1:7" ht="15.75" thickBot="1">
      <c r="A33" s="5" t="s">
        <v>17</v>
      </c>
      <c r="B33" s="5">
        <f t="shared" si="13"/>
        <v>36.859093000000001</v>
      </c>
      <c r="C33" s="5">
        <f t="shared" si="13"/>
        <v>5.3193929000000004</v>
      </c>
      <c r="D33" s="5">
        <f t="shared" si="13"/>
        <v>7.4384639999999997</v>
      </c>
      <c r="E33" s="5">
        <f t="shared" si="13"/>
        <v>6.9441169999999994</v>
      </c>
      <c r="F33" s="24">
        <f t="shared" si="13"/>
        <v>1.7739840999999998</v>
      </c>
      <c r="G33" s="27">
        <f t="shared" si="2"/>
        <v>11.667010199999998</v>
      </c>
    </row>
    <row r="36" spans="1:7" ht="15.75" thickBot="1">
      <c r="A36" s="5"/>
      <c r="B36" s="5" t="s">
        <v>18</v>
      </c>
      <c r="C36" s="5" t="s">
        <v>23</v>
      </c>
      <c r="D36" s="5" t="s">
        <v>25</v>
      </c>
      <c r="E36" s="5" t="s">
        <v>26</v>
      </c>
      <c r="F36" s="5" t="s">
        <v>29</v>
      </c>
    </row>
    <row r="37" spans="1:7">
      <c r="A37" s="5" t="s">
        <v>4</v>
      </c>
      <c r="B37" s="5">
        <v>1.9777146999999999</v>
      </c>
      <c r="C37" s="5">
        <v>33.184915699999998</v>
      </c>
      <c r="D37" s="5">
        <v>16.098625500000001</v>
      </c>
      <c r="E37" s="5">
        <v>37.323196600000003</v>
      </c>
      <c r="F37" s="24">
        <v>67.903041999999999</v>
      </c>
      <c r="G37" s="25">
        <v>31.297498900000001</v>
      </c>
    </row>
    <row r="38" spans="1:7">
      <c r="A38" s="5" t="s">
        <v>5</v>
      </c>
      <c r="B38" s="5">
        <v>3.8166604999999998</v>
      </c>
      <c r="C38" s="5">
        <v>8.4275111000000003</v>
      </c>
      <c r="D38" s="5">
        <v>25.988668599999997</v>
      </c>
      <c r="E38" s="5">
        <v>11.5669801</v>
      </c>
      <c r="F38" s="24">
        <v>10.5888615</v>
      </c>
      <c r="G38" s="26">
        <v>12.077736359999999</v>
      </c>
    </row>
    <row r="39" spans="1:7">
      <c r="A39" s="5" t="s">
        <v>6</v>
      </c>
      <c r="B39" s="5">
        <v>1.4976768999999999</v>
      </c>
      <c r="C39" s="5">
        <v>3.3355733000000001</v>
      </c>
      <c r="D39" s="5">
        <v>8.1701815</v>
      </c>
      <c r="E39" s="5">
        <v>2.0574677000000001</v>
      </c>
      <c r="F39" s="24">
        <v>0.68764439999999993</v>
      </c>
      <c r="G39" s="26">
        <v>3.1497087600000002</v>
      </c>
    </row>
    <row r="40" spans="1:7" ht="15.75" thickBot="1">
      <c r="A40" s="5" t="s">
        <v>7</v>
      </c>
      <c r="B40" s="5">
        <v>3.2122446</v>
      </c>
      <c r="C40" s="5">
        <v>2.5516024000000002</v>
      </c>
      <c r="D40" s="5">
        <v>8.7605708</v>
      </c>
      <c r="E40" s="5">
        <v>3.7356810999999999</v>
      </c>
      <c r="F40" s="24">
        <v>5.2118658</v>
      </c>
      <c r="G40" s="26">
        <v>4.6943929400000002</v>
      </c>
    </row>
    <row r="41" spans="1:7" ht="15.75" thickBot="1">
      <c r="A41" s="5" t="s">
        <v>53</v>
      </c>
      <c r="B41" s="5">
        <f>SUM(B37:B40)</f>
        <v>10.504296699999999</v>
      </c>
      <c r="C41" s="5">
        <f t="shared" ref="C41:G41" si="14">SUM(C37:C40)</f>
        <v>47.499602499999995</v>
      </c>
      <c r="D41" s="5">
        <f t="shared" si="14"/>
        <v>59.018046399999989</v>
      </c>
      <c r="E41" s="5">
        <f t="shared" si="14"/>
        <v>54.683325500000002</v>
      </c>
      <c r="F41" s="24">
        <f t="shared" si="14"/>
        <v>84.391413700000001</v>
      </c>
      <c r="G41" s="28">
        <f t="shared" si="14"/>
        <v>51.21933696</v>
      </c>
    </row>
    <row r="42" spans="1:7">
      <c r="A42" s="5"/>
      <c r="B42" s="5"/>
      <c r="C42" s="5"/>
      <c r="D42" s="5"/>
      <c r="E42" s="5"/>
      <c r="F42" s="24"/>
      <c r="G42" s="26"/>
    </row>
    <row r="43" spans="1:7">
      <c r="A43" s="5" t="s">
        <v>8</v>
      </c>
      <c r="B43" s="5">
        <v>15.895728</v>
      </c>
      <c r="C43" s="5">
        <v>3.6144348000000002</v>
      </c>
      <c r="D43" s="5">
        <v>6.1043962000000001</v>
      </c>
      <c r="E43" s="5">
        <v>6.3459322</v>
      </c>
      <c r="F43" s="24">
        <v>1.5264594</v>
      </c>
      <c r="G43" s="26">
        <v>6.6973901199999997</v>
      </c>
    </row>
    <row r="44" spans="1:7">
      <c r="A44" s="5" t="s">
        <v>9</v>
      </c>
      <c r="B44" s="5">
        <v>0</v>
      </c>
      <c r="C44" s="5">
        <v>0</v>
      </c>
      <c r="D44" s="5">
        <v>0.21896969999999999</v>
      </c>
      <c r="E44" s="5">
        <v>0.1414427</v>
      </c>
      <c r="F44" s="24">
        <v>0</v>
      </c>
      <c r="G44" s="26">
        <v>7.208247999999999E-2</v>
      </c>
    </row>
    <row r="45" spans="1:7">
      <c r="A45" s="5" t="s">
        <v>10</v>
      </c>
      <c r="B45" s="5">
        <v>6.7842600000000003E-2</v>
      </c>
      <c r="C45" s="5">
        <v>1.7716554999999998</v>
      </c>
      <c r="D45" s="5">
        <v>3.9537298999999999</v>
      </c>
      <c r="E45" s="5">
        <v>1.4788185</v>
      </c>
      <c r="F45" s="24">
        <v>1.2376237999999999</v>
      </c>
      <c r="G45" s="26">
        <v>1.7019340599999999</v>
      </c>
    </row>
    <row r="46" spans="1:7">
      <c r="A46" s="5" t="s">
        <v>11</v>
      </c>
      <c r="B46" s="5">
        <v>28.023107600000003</v>
      </c>
      <c r="C46" s="5">
        <v>0.21216409999999999</v>
      </c>
      <c r="D46" s="5">
        <v>1.2495015999999999</v>
      </c>
      <c r="E46" s="5">
        <v>1.4338537</v>
      </c>
      <c r="F46" s="24">
        <v>0.3713439</v>
      </c>
      <c r="G46" s="26">
        <v>6.2579941799999999</v>
      </c>
    </row>
    <row r="47" spans="1:7" ht="15.75" thickBot="1">
      <c r="A47" s="5" t="s">
        <v>12</v>
      </c>
      <c r="B47" s="5">
        <v>0</v>
      </c>
      <c r="C47" s="5">
        <v>0.21216409999999999</v>
      </c>
      <c r="D47" s="5">
        <v>0</v>
      </c>
      <c r="E47" s="5">
        <v>0.2186032</v>
      </c>
      <c r="F47" s="24">
        <v>6.8775799999999998E-2</v>
      </c>
      <c r="G47" s="26">
        <v>9.990861999999999E-2</v>
      </c>
    </row>
    <row r="48" spans="1:7" ht="15.75" thickBot="1">
      <c r="A48" s="5" t="s">
        <v>54</v>
      </c>
      <c r="B48" s="5">
        <f>SUM(B43:B47)</f>
        <v>43.9866782</v>
      </c>
      <c r="C48" s="5">
        <f t="shared" ref="C48:G48" si="15">SUM(C43:C47)</f>
        <v>5.8104184999999999</v>
      </c>
      <c r="D48" s="5">
        <f t="shared" si="15"/>
        <v>11.5265974</v>
      </c>
      <c r="E48" s="5">
        <f t="shared" si="15"/>
        <v>9.6186503000000005</v>
      </c>
      <c r="F48" s="24">
        <f t="shared" si="15"/>
        <v>3.2042028999999999</v>
      </c>
      <c r="G48" s="28">
        <f t="shared" si="15"/>
        <v>14.829309460000001</v>
      </c>
    </row>
    <row r="49" spans="1:7" ht="15.75" thickBot="1">
      <c r="A49" s="5"/>
      <c r="B49" s="5"/>
      <c r="C49" s="5"/>
      <c r="D49" s="5"/>
      <c r="E49" s="5"/>
      <c r="F49" s="24"/>
      <c r="G49" s="26"/>
    </row>
    <row r="50" spans="1:7" ht="15.75" thickBot="1">
      <c r="A50" s="5" t="s">
        <v>13</v>
      </c>
      <c r="B50" s="5">
        <v>0.27137040000000001</v>
      </c>
      <c r="C50" s="5">
        <v>0.84905870000000006</v>
      </c>
      <c r="D50" s="5">
        <v>1.0045116000000001</v>
      </c>
      <c r="E50" s="5">
        <v>1.1252117000000001</v>
      </c>
      <c r="F50" s="24">
        <v>0.45385210000000004</v>
      </c>
      <c r="G50" s="28">
        <v>0.7408009000000001</v>
      </c>
    </row>
    <row r="51" spans="1:7" ht="15.75" thickBot="1">
      <c r="A51" s="5"/>
      <c r="B51" s="5"/>
      <c r="C51" s="5"/>
      <c r="D51" s="5"/>
      <c r="E51" s="5"/>
      <c r="F51" s="24"/>
      <c r="G51" s="26"/>
    </row>
    <row r="52" spans="1:7" ht="15.75" thickBot="1">
      <c r="A52" s="5" t="s">
        <v>14</v>
      </c>
      <c r="B52" s="5">
        <v>0.95493609999999995</v>
      </c>
      <c r="C52" s="5">
        <v>1.1319440999999999</v>
      </c>
      <c r="D52" s="5">
        <v>3.7380127999999999</v>
      </c>
      <c r="E52" s="5">
        <v>1.1830548000000001</v>
      </c>
      <c r="F52" s="24">
        <v>0.56382529999999997</v>
      </c>
      <c r="G52" s="28">
        <v>1.51435462</v>
      </c>
    </row>
    <row r="53" spans="1:7">
      <c r="A53" s="5"/>
      <c r="B53" s="5"/>
      <c r="C53" s="5"/>
      <c r="D53" s="5"/>
      <c r="E53" s="5"/>
      <c r="F53" s="24"/>
      <c r="G53" s="26"/>
    </row>
    <row r="54" spans="1:7">
      <c r="A54" s="5" t="s">
        <v>15</v>
      </c>
      <c r="B54" s="5">
        <v>2.5841864999999999</v>
      </c>
      <c r="C54" s="5">
        <v>3.1880947000000002</v>
      </c>
      <c r="D54" s="5">
        <v>1.4229357</v>
      </c>
      <c r="E54" s="5">
        <v>14.4281392</v>
      </c>
      <c r="F54" s="24">
        <v>7.0685850999999991</v>
      </c>
      <c r="G54" s="26">
        <v>5.7383882400000008</v>
      </c>
    </row>
    <row r="55" spans="1:7">
      <c r="A55" s="5" t="s">
        <v>16</v>
      </c>
      <c r="B55" s="5">
        <v>4.8394392000000002</v>
      </c>
      <c r="C55" s="5">
        <v>36.201488500000004</v>
      </c>
      <c r="D55" s="5">
        <v>15.851432200000001</v>
      </c>
      <c r="E55" s="5">
        <v>12.0175014</v>
      </c>
      <c r="F55" s="24">
        <v>2.5441368</v>
      </c>
      <c r="G55" s="26">
        <v>14.290799620000001</v>
      </c>
    </row>
    <row r="56" spans="1:7" ht="15.75" thickBot="1">
      <c r="A56" s="5" t="s">
        <v>17</v>
      </c>
      <c r="B56" s="5">
        <v>36.859093000000001</v>
      </c>
      <c r="C56" s="5">
        <v>5.3193929000000004</v>
      </c>
      <c r="D56" s="5">
        <v>7.4384639999999997</v>
      </c>
      <c r="E56" s="5">
        <v>6.9441169999999994</v>
      </c>
      <c r="F56" s="24">
        <v>1.7739840999999998</v>
      </c>
      <c r="G56" s="27">
        <v>11.667010199999998</v>
      </c>
    </row>
    <row r="57" spans="1:7" ht="15.75" thickBot="1">
      <c r="A57" s="5" t="s">
        <v>55</v>
      </c>
      <c r="B57" s="5">
        <f>SUM(B54:B56)</f>
        <v>44.282718700000004</v>
      </c>
      <c r="C57" s="5">
        <f t="shared" ref="C57:G57" si="16">SUM(C54:C56)</f>
        <v>44.708976100000001</v>
      </c>
      <c r="D57" s="5">
        <f t="shared" si="16"/>
        <v>24.712831900000001</v>
      </c>
      <c r="E57" s="5">
        <f t="shared" si="16"/>
        <v>33.389757600000003</v>
      </c>
      <c r="F57" s="24">
        <f t="shared" si="16"/>
        <v>11.386705999999998</v>
      </c>
      <c r="G57" s="28">
        <f t="shared" si="16"/>
        <v>31.69619806</v>
      </c>
    </row>
    <row r="59" spans="1:7" ht="15.75" thickBot="1"/>
    <row r="60" spans="1:7" ht="15.75" thickBot="1">
      <c r="A60" s="5" t="s">
        <v>53</v>
      </c>
      <c r="B60" s="15">
        <v>10.504296699999999</v>
      </c>
      <c r="C60" s="14">
        <v>47.499602499999995</v>
      </c>
      <c r="D60" s="14">
        <v>59.018046399999989</v>
      </c>
      <c r="E60" s="14">
        <v>54.683325500000002</v>
      </c>
      <c r="F60" s="20">
        <v>84.391413700000001</v>
      </c>
      <c r="G60" s="29">
        <v>51.21933696</v>
      </c>
    </row>
    <row r="61" spans="1:7" ht="15.75" thickBot="1">
      <c r="A61" s="5" t="s">
        <v>55</v>
      </c>
      <c r="B61" s="14">
        <v>44.282718700000004</v>
      </c>
      <c r="C61" s="13">
        <v>44.708976100000001</v>
      </c>
      <c r="D61" s="13">
        <v>24.712831900000001</v>
      </c>
      <c r="E61" s="13">
        <v>33.389757600000003</v>
      </c>
      <c r="F61" s="19">
        <v>11.386705999999998</v>
      </c>
      <c r="G61" s="30">
        <v>31.69619806</v>
      </c>
    </row>
    <row r="62" spans="1:7" ht="15.75" thickBot="1">
      <c r="A62" s="5" t="s">
        <v>54</v>
      </c>
      <c r="B62" s="13">
        <v>43.9866782</v>
      </c>
      <c r="C62" s="15">
        <v>5.8104184999999999</v>
      </c>
      <c r="D62" s="15">
        <v>11.5265974</v>
      </c>
      <c r="E62" s="15">
        <v>9.6186503000000005</v>
      </c>
      <c r="F62" s="21">
        <v>3.2042028999999999</v>
      </c>
      <c r="G62" s="31">
        <v>14.829309460000001</v>
      </c>
    </row>
    <row r="63" spans="1:7" ht="15.75" thickBot="1">
      <c r="A63" s="5" t="s">
        <v>14</v>
      </c>
      <c r="B63" s="16">
        <v>0.95493609999999995</v>
      </c>
      <c r="C63" s="16">
        <v>1.1319440999999999</v>
      </c>
      <c r="D63" s="16">
        <v>3.7380127999999999</v>
      </c>
      <c r="E63" s="16">
        <v>1.1830548000000001</v>
      </c>
      <c r="F63" s="22">
        <v>0.56382529999999997</v>
      </c>
      <c r="G63" s="32">
        <v>1.51435462</v>
      </c>
    </row>
    <row r="64" spans="1:7" ht="15.75" thickBot="1">
      <c r="A64" s="5" t="s">
        <v>13</v>
      </c>
      <c r="B64" s="17">
        <v>0.27137040000000001</v>
      </c>
      <c r="C64" s="17">
        <v>0.84905870000000006</v>
      </c>
      <c r="D64" s="17">
        <v>1.0045116000000001</v>
      </c>
      <c r="E64" s="17">
        <v>1.1252117000000001</v>
      </c>
      <c r="F64" s="23">
        <v>0.45385210000000004</v>
      </c>
      <c r="G64" s="33">
        <v>0.7408009000000001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4"/>
  <sheetViews>
    <sheetView topLeftCell="A34" workbookViewId="0">
      <selection activeCell="J66" sqref="J66"/>
    </sheetView>
  </sheetViews>
  <sheetFormatPr defaultRowHeight="15"/>
  <cols>
    <col min="1" max="1" width="45.140625" bestFit="1" customWidth="1"/>
  </cols>
  <sheetData>
    <row r="1" spans="1:12">
      <c r="A1" t="s">
        <v>52</v>
      </c>
    </row>
    <row r="2" spans="1:12">
      <c r="A2" s="8"/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</row>
    <row r="3" spans="1:12">
      <c r="A3" s="5" t="s">
        <v>4</v>
      </c>
      <c r="B3" s="3">
        <v>0.13534195700000001</v>
      </c>
      <c r="C3" s="4">
        <v>0.147689025</v>
      </c>
      <c r="D3" s="4">
        <v>7.7693569000000004E-2</v>
      </c>
      <c r="E3" s="4">
        <v>0.61355515800000004</v>
      </c>
      <c r="F3" s="4">
        <v>0.41265923300000001</v>
      </c>
      <c r="G3" s="3">
        <v>0.128068813</v>
      </c>
      <c r="H3" s="4">
        <v>0.119563327</v>
      </c>
      <c r="I3" s="3">
        <v>3.8418054E-2</v>
      </c>
      <c r="J3" s="3">
        <v>0.1746335</v>
      </c>
      <c r="K3" s="4">
        <v>0.12706214399999999</v>
      </c>
      <c r="L3" s="4">
        <v>0.22450118499999999</v>
      </c>
    </row>
    <row r="4" spans="1:12">
      <c r="A4" s="5" t="s">
        <v>5</v>
      </c>
      <c r="B4" s="3">
        <v>0.11207023000000001</v>
      </c>
      <c r="C4" s="4">
        <v>9.9756179E-2</v>
      </c>
      <c r="D4" s="4">
        <v>0.12352097200000001</v>
      </c>
      <c r="E4" s="4">
        <v>4.2712251999999999E-2</v>
      </c>
      <c r="F4" s="4">
        <v>0.20022137300000001</v>
      </c>
      <c r="G4" s="3">
        <v>4.3852495999999998E-2</v>
      </c>
      <c r="H4" s="4">
        <v>0.21417510000000001</v>
      </c>
      <c r="I4" s="3">
        <v>0.27141071999999999</v>
      </c>
      <c r="J4" s="3">
        <v>0.10726100700000001</v>
      </c>
      <c r="K4" s="4">
        <v>0.29419209400000002</v>
      </c>
      <c r="L4" s="4">
        <v>0.15939129499999999</v>
      </c>
    </row>
    <row r="5" spans="1:12">
      <c r="A5" s="5" t="s">
        <v>6</v>
      </c>
      <c r="B5" s="3">
        <v>4.6713460999999998E-2</v>
      </c>
      <c r="C5" s="4">
        <v>3.4403576999999998E-2</v>
      </c>
      <c r="D5" s="4">
        <v>0.23447395200000001</v>
      </c>
      <c r="E5" s="4">
        <v>8.3837792999999994E-2</v>
      </c>
      <c r="F5" s="4">
        <v>2.7770824999999999E-2</v>
      </c>
      <c r="G5" s="3">
        <v>3.9685844999999997E-2</v>
      </c>
      <c r="H5" s="4">
        <v>4.7458054999999999E-2</v>
      </c>
      <c r="I5" s="3">
        <v>2.1897918999999998E-2</v>
      </c>
      <c r="J5" s="3">
        <v>4.7610777E-2</v>
      </c>
      <c r="K5" s="4">
        <v>0.104775389</v>
      </c>
      <c r="L5" s="4">
        <v>4.7072828999999997E-2</v>
      </c>
    </row>
    <row r="6" spans="1:12">
      <c r="A6" s="5" t="s">
        <v>7</v>
      </c>
      <c r="B6" s="3">
        <v>9.2171001000000002E-2</v>
      </c>
      <c r="C6" s="4">
        <v>5.2941057E-2</v>
      </c>
      <c r="D6" s="4">
        <v>5.7231287999999998E-2</v>
      </c>
      <c r="E6" s="4">
        <v>1.7565048E-2</v>
      </c>
      <c r="F6" s="4">
        <v>3.9268823000000001E-2</v>
      </c>
      <c r="G6" s="3">
        <v>9.0529249999999999E-3</v>
      </c>
      <c r="H6" s="4">
        <v>0.173716813</v>
      </c>
      <c r="I6" s="3">
        <v>0.12632957</v>
      </c>
      <c r="J6" s="3">
        <v>5.1000492000000001E-2</v>
      </c>
      <c r="K6" s="4">
        <v>0.101305093</v>
      </c>
      <c r="L6" s="4">
        <v>4.9969833999999998E-2</v>
      </c>
    </row>
    <row r="7" spans="1:12">
      <c r="A7" s="5" t="s">
        <v>8</v>
      </c>
      <c r="B7" s="3">
        <v>9.1118025000000005E-2</v>
      </c>
      <c r="C7" s="4">
        <v>0.13146556100000001</v>
      </c>
      <c r="D7" s="4">
        <v>5.8505935000000002E-2</v>
      </c>
      <c r="E7" s="4">
        <v>0.119138176</v>
      </c>
      <c r="F7" s="4">
        <v>5.0270567000000002E-2</v>
      </c>
      <c r="G7" s="3">
        <v>0.108500471</v>
      </c>
      <c r="H7" s="4">
        <v>8.0496297999999994E-2</v>
      </c>
      <c r="I7" s="3">
        <v>0.14508858799999999</v>
      </c>
      <c r="J7" s="3">
        <v>6.2028582999999998E-2</v>
      </c>
      <c r="K7" s="4">
        <v>3.8169401999999998E-2</v>
      </c>
      <c r="L7" s="4">
        <v>5.0285498999999997E-2</v>
      </c>
    </row>
    <row r="8" spans="1:12">
      <c r="A8" s="5" t="s">
        <v>9</v>
      </c>
      <c r="B8" s="3">
        <v>5.1395010000000003E-3</v>
      </c>
      <c r="C8" s="4">
        <v>9.7325569999999993E-3</v>
      </c>
      <c r="D8" s="4">
        <v>1.1238077000000001E-2</v>
      </c>
      <c r="E8" s="4">
        <v>0</v>
      </c>
      <c r="F8" s="4">
        <v>0</v>
      </c>
      <c r="G8" s="3">
        <v>9.3184979000000001E-2</v>
      </c>
      <c r="H8" s="4">
        <v>7.1633199999999997E-4</v>
      </c>
      <c r="I8" s="3">
        <v>1.1045655E-2</v>
      </c>
      <c r="J8" s="3">
        <v>0</v>
      </c>
      <c r="K8" s="4">
        <v>1.3888889999999999E-3</v>
      </c>
      <c r="L8" s="4">
        <v>2.2624429999999998E-3</v>
      </c>
    </row>
    <row r="9" spans="1:12">
      <c r="A9" s="5" t="s">
        <v>10</v>
      </c>
      <c r="B9" s="3">
        <v>1.0193997999999999E-2</v>
      </c>
      <c r="C9" s="4">
        <v>4.9501713000000003E-2</v>
      </c>
      <c r="D9" s="4">
        <v>3.5782221000000003E-2</v>
      </c>
      <c r="E9" s="4">
        <v>4.0377464000000002E-2</v>
      </c>
      <c r="F9" s="4">
        <v>1.8128386999999999E-2</v>
      </c>
      <c r="G9" s="3">
        <v>1.8093259E-2</v>
      </c>
      <c r="H9" s="4">
        <v>3.4439852999999999E-2</v>
      </c>
      <c r="I9" s="3">
        <v>4.8890971999999998E-2</v>
      </c>
      <c r="J9" s="3">
        <v>1.1420348E-2</v>
      </c>
      <c r="K9" s="4">
        <v>6.8009322999999997E-2</v>
      </c>
      <c r="L9" s="4">
        <v>2.6275587E-2</v>
      </c>
    </row>
    <row r="10" spans="1:12">
      <c r="A10" s="5" t="s">
        <v>11</v>
      </c>
      <c r="B10" s="3">
        <v>0.16194368100000001</v>
      </c>
      <c r="C10" s="4">
        <v>5.1351912999999999E-2</v>
      </c>
      <c r="D10" s="4">
        <v>4.0823234999999999E-2</v>
      </c>
      <c r="E10" s="4">
        <v>5.0505050000000003E-3</v>
      </c>
      <c r="F10" s="4">
        <v>1.698916E-2</v>
      </c>
      <c r="G10" s="3">
        <v>2.086231E-3</v>
      </c>
      <c r="H10" s="4">
        <v>1.6581230999999998E-2</v>
      </c>
      <c r="I10" s="3">
        <v>3.6022969000000002E-2</v>
      </c>
      <c r="J10" s="3">
        <v>1.0524774000000001E-2</v>
      </c>
      <c r="K10" s="4">
        <v>3.4722220000000001E-3</v>
      </c>
      <c r="L10" s="4">
        <v>1.6232493000000001E-2</v>
      </c>
    </row>
    <row r="11" spans="1:12">
      <c r="A11" s="5" t="s">
        <v>12</v>
      </c>
      <c r="B11" s="3">
        <v>0</v>
      </c>
      <c r="C11" s="4">
        <v>1.2586427000000001E-2</v>
      </c>
      <c r="D11" s="4">
        <v>7.5327359999999999E-3</v>
      </c>
      <c r="E11" s="4">
        <v>0</v>
      </c>
      <c r="F11" s="4">
        <v>0</v>
      </c>
      <c r="G11" s="3">
        <v>2.7816410000000001E-3</v>
      </c>
      <c r="H11" s="4">
        <v>1.4450870000000001E-3</v>
      </c>
      <c r="I11" s="3">
        <v>4.4182620000000001E-3</v>
      </c>
      <c r="J11" s="3">
        <v>0</v>
      </c>
      <c r="K11" s="4">
        <v>0</v>
      </c>
      <c r="L11" s="4">
        <v>2.1827190000000001E-3</v>
      </c>
    </row>
    <row r="12" spans="1:12">
      <c r="A12" s="5" t="s">
        <v>13</v>
      </c>
      <c r="B12" s="3">
        <v>5.8418389999999997E-3</v>
      </c>
      <c r="C12" s="4">
        <v>5.3954864999999998E-2</v>
      </c>
      <c r="D12" s="4">
        <v>3.4507573999999999E-2</v>
      </c>
      <c r="E12" s="4">
        <v>2.0857570000000001E-3</v>
      </c>
      <c r="F12" s="4">
        <v>4.4080329999999996E-3</v>
      </c>
      <c r="G12" s="3">
        <v>7.6572619999999997E-3</v>
      </c>
      <c r="H12" s="4">
        <v>2.0125627E-2</v>
      </c>
      <c r="I12" s="3">
        <v>5.9259754999999997E-2</v>
      </c>
      <c r="J12" s="3">
        <v>8.9852830000000002E-3</v>
      </c>
      <c r="K12" s="4">
        <v>1.7349553E-2</v>
      </c>
      <c r="L12" s="4">
        <v>3.3219133999999997E-2</v>
      </c>
    </row>
    <row r="13" spans="1:12">
      <c r="A13" s="5" t="s">
        <v>14</v>
      </c>
      <c r="B13" s="3">
        <v>1.9675033000000001E-2</v>
      </c>
      <c r="C13" s="4">
        <v>6.6622397E-2</v>
      </c>
      <c r="D13" s="4">
        <v>0.117062533</v>
      </c>
      <c r="E13" s="4">
        <v>2.7666058E-2</v>
      </c>
      <c r="F13" s="4">
        <v>3.7303224000000003E-2</v>
      </c>
      <c r="G13" s="3">
        <v>2.5737929E-2</v>
      </c>
      <c r="H13" s="4">
        <v>8.5005466000000002E-2</v>
      </c>
      <c r="I13" s="3">
        <v>8.1983309000000004E-2</v>
      </c>
      <c r="J13" s="3">
        <v>1.4163784E-2</v>
      </c>
      <c r="K13" s="4">
        <v>6.9399176000000007E-2</v>
      </c>
      <c r="L13" s="4">
        <v>4.9571213000000003E-2</v>
      </c>
    </row>
    <row r="14" spans="1:12">
      <c r="A14" s="5" t="s">
        <v>15</v>
      </c>
      <c r="B14" s="3">
        <v>0.13303306000000001</v>
      </c>
      <c r="C14" s="4">
        <v>1.1998418E-2</v>
      </c>
      <c r="D14" s="4">
        <v>4.7447482999999999E-2</v>
      </c>
      <c r="E14" s="4">
        <v>1.1950532E-2</v>
      </c>
      <c r="F14" s="4">
        <v>9.6519314999999994E-2</v>
      </c>
      <c r="G14" s="3">
        <v>0.20243994100000001</v>
      </c>
      <c r="H14" s="4">
        <v>3.7435613E-2</v>
      </c>
      <c r="I14" s="3">
        <v>1.7643295999999999E-2</v>
      </c>
      <c r="J14" s="3">
        <v>0.26023058100000002</v>
      </c>
      <c r="K14" s="4">
        <v>2.0818886000000002E-2</v>
      </c>
      <c r="L14" s="4">
        <v>0.176079509</v>
      </c>
    </row>
    <row r="15" spans="1:12">
      <c r="A15" s="5" t="s">
        <v>16</v>
      </c>
      <c r="B15" s="3">
        <v>0.10372717400000001</v>
      </c>
      <c r="C15" s="4">
        <v>5.6299295999999999E-2</v>
      </c>
      <c r="D15" s="4">
        <v>6.8523482999999996E-2</v>
      </c>
      <c r="E15" s="4">
        <v>2.7678853999999999E-2</v>
      </c>
      <c r="F15" s="4">
        <v>5.3189836999999997E-2</v>
      </c>
      <c r="G15" s="3">
        <v>0.26386752699999999</v>
      </c>
      <c r="H15" s="4">
        <v>2.1583135999999999E-2</v>
      </c>
      <c r="I15" s="3">
        <v>5.0259590999999999E-2</v>
      </c>
      <c r="J15" s="3">
        <v>0.18025860599999999</v>
      </c>
      <c r="K15" s="4">
        <v>4.9271845000000002E-2</v>
      </c>
      <c r="L15" s="4">
        <v>0.110730446</v>
      </c>
    </row>
    <row r="16" spans="1:12">
      <c r="A16" s="5" t="s">
        <v>17</v>
      </c>
      <c r="B16" s="3">
        <v>8.3031041E-2</v>
      </c>
      <c r="C16" s="4">
        <v>0.221697013</v>
      </c>
      <c r="D16" s="4">
        <v>8.5656943999999999E-2</v>
      </c>
      <c r="E16" s="4">
        <v>8.3824009999999994E-3</v>
      </c>
      <c r="F16" s="4">
        <v>4.3271221999999998E-2</v>
      </c>
      <c r="G16" s="3">
        <v>5.4990682999999999E-2</v>
      </c>
      <c r="H16" s="4">
        <v>0.147258062</v>
      </c>
      <c r="I16" s="3">
        <v>8.7331339999999993E-2</v>
      </c>
      <c r="J16" s="3">
        <v>7.1882266E-2</v>
      </c>
      <c r="K16" s="4">
        <v>0.104785984</v>
      </c>
      <c r="L16" s="4">
        <v>5.2225813000000003E-2</v>
      </c>
    </row>
    <row r="19" spans="1:13" ht="15.75" thickBot="1">
      <c r="A19" s="8"/>
      <c r="B19" s="2" t="s">
        <v>18</v>
      </c>
      <c r="C19" s="2" t="s">
        <v>19</v>
      </c>
      <c r="D19" s="2" t="s">
        <v>20</v>
      </c>
      <c r="E19" s="2" t="s">
        <v>21</v>
      </c>
      <c r="F19" s="2" t="s">
        <v>22</v>
      </c>
      <c r="G19" s="2" t="s">
        <v>23</v>
      </c>
      <c r="H19" s="2" t="s">
        <v>24</v>
      </c>
      <c r="I19" s="2" t="s">
        <v>25</v>
      </c>
      <c r="J19" s="2" t="s">
        <v>26</v>
      </c>
      <c r="K19" s="2" t="s">
        <v>27</v>
      </c>
      <c r="L19" s="2" t="s">
        <v>28</v>
      </c>
    </row>
    <row r="20" spans="1:13">
      <c r="A20" s="5" t="s">
        <v>4</v>
      </c>
      <c r="B20" s="5">
        <f>B3*100</f>
        <v>13.534195700000001</v>
      </c>
      <c r="C20" s="5">
        <f t="shared" ref="C20:L20" si="0">C3*100</f>
        <v>14.768902499999999</v>
      </c>
      <c r="D20" s="5">
        <f t="shared" si="0"/>
        <v>7.7693569</v>
      </c>
      <c r="E20" s="5">
        <f t="shared" si="0"/>
        <v>61.355515800000006</v>
      </c>
      <c r="F20" s="5">
        <f t="shared" si="0"/>
        <v>41.265923300000004</v>
      </c>
      <c r="G20" s="5">
        <f t="shared" si="0"/>
        <v>12.806881300000001</v>
      </c>
      <c r="H20" s="5">
        <f t="shared" si="0"/>
        <v>11.956332699999999</v>
      </c>
      <c r="I20" s="5">
        <f t="shared" si="0"/>
        <v>3.8418054000000001</v>
      </c>
      <c r="J20" s="5">
        <f t="shared" si="0"/>
        <v>17.463349999999998</v>
      </c>
      <c r="K20" s="5">
        <f t="shared" si="0"/>
        <v>12.706214399999999</v>
      </c>
      <c r="L20" s="24">
        <f t="shared" si="0"/>
        <v>22.450118499999999</v>
      </c>
      <c r="M20" s="25">
        <f>AVERAGE(B20:L20)</f>
        <v>19.992599681818181</v>
      </c>
    </row>
    <row r="21" spans="1:13">
      <c r="A21" s="5" t="s">
        <v>5</v>
      </c>
      <c r="B21" s="5">
        <f t="shared" ref="B21:L21" si="1">B4*100</f>
        <v>11.207023000000001</v>
      </c>
      <c r="C21" s="5">
        <f t="shared" si="1"/>
        <v>9.9756178999999996</v>
      </c>
      <c r="D21" s="5">
        <f t="shared" si="1"/>
        <v>12.352097200000001</v>
      </c>
      <c r="E21" s="5">
        <f t="shared" si="1"/>
        <v>4.2712251999999999</v>
      </c>
      <c r="F21" s="5">
        <f t="shared" si="1"/>
        <v>20.022137300000001</v>
      </c>
      <c r="G21" s="5">
        <f t="shared" si="1"/>
        <v>4.3852495999999999</v>
      </c>
      <c r="H21" s="5">
        <f t="shared" si="1"/>
        <v>21.41751</v>
      </c>
      <c r="I21" s="5">
        <f t="shared" si="1"/>
        <v>27.141072000000001</v>
      </c>
      <c r="J21" s="5">
        <f t="shared" si="1"/>
        <v>10.7261007</v>
      </c>
      <c r="K21" s="5">
        <f t="shared" si="1"/>
        <v>29.4192094</v>
      </c>
      <c r="L21" s="24">
        <f t="shared" si="1"/>
        <v>15.939129499999998</v>
      </c>
      <c r="M21" s="26">
        <f t="shared" ref="M21:M33" si="2">AVERAGE(B21:L21)</f>
        <v>15.168761072727273</v>
      </c>
    </row>
    <row r="22" spans="1:13">
      <c r="A22" s="5" t="s">
        <v>6</v>
      </c>
      <c r="B22" s="5">
        <f t="shared" ref="B22:L22" si="3">B5*100</f>
        <v>4.6713461000000001</v>
      </c>
      <c r="C22" s="5">
        <f t="shared" si="3"/>
        <v>3.4403576999999999</v>
      </c>
      <c r="D22" s="5">
        <f t="shared" si="3"/>
        <v>23.447395200000003</v>
      </c>
      <c r="E22" s="5">
        <f t="shared" si="3"/>
        <v>8.3837792999999987</v>
      </c>
      <c r="F22" s="5">
        <f t="shared" si="3"/>
        <v>2.7770824999999997</v>
      </c>
      <c r="G22" s="5">
        <f t="shared" si="3"/>
        <v>3.9685844999999995</v>
      </c>
      <c r="H22" s="5">
        <f t="shared" si="3"/>
        <v>4.7458054999999995</v>
      </c>
      <c r="I22" s="5">
        <f t="shared" si="3"/>
        <v>2.1897918999999999</v>
      </c>
      <c r="J22" s="5">
        <f t="shared" si="3"/>
        <v>4.7610777000000004</v>
      </c>
      <c r="K22" s="5">
        <f t="shared" si="3"/>
        <v>10.477538899999999</v>
      </c>
      <c r="L22" s="24">
        <f t="shared" si="3"/>
        <v>4.7072829</v>
      </c>
      <c r="M22" s="26">
        <f t="shared" si="2"/>
        <v>6.688185654545455</v>
      </c>
    </row>
    <row r="23" spans="1:13">
      <c r="A23" s="5" t="s">
        <v>7</v>
      </c>
      <c r="B23" s="5">
        <f t="shared" ref="B23:L23" si="4">B6*100</f>
        <v>9.2171000999999997</v>
      </c>
      <c r="C23" s="5">
        <f t="shared" si="4"/>
        <v>5.2941057000000002</v>
      </c>
      <c r="D23" s="5">
        <f t="shared" si="4"/>
        <v>5.7231287999999996</v>
      </c>
      <c r="E23" s="5">
        <f t="shared" si="4"/>
        <v>1.7565048000000001</v>
      </c>
      <c r="F23" s="5">
        <f t="shared" si="4"/>
        <v>3.9268822999999999</v>
      </c>
      <c r="G23" s="5">
        <f t="shared" si="4"/>
        <v>0.90529249999999994</v>
      </c>
      <c r="H23" s="5">
        <f t="shared" si="4"/>
        <v>17.371681299999999</v>
      </c>
      <c r="I23" s="5">
        <f t="shared" si="4"/>
        <v>12.632957000000001</v>
      </c>
      <c r="J23" s="5">
        <f t="shared" si="4"/>
        <v>5.1000491999999999</v>
      </c>
      <c r="K23" s="5">
        <f t="shared" si="4"/>
        <v>10.1305093</v>
      </c>
      <c r="L23" s="24">
        <f t="shared" si="4"/>
        <v>4.9969833999999995</v>
      </c>
      <c r="M23" s="26">
        <f t="shared" si="2"/>
        <v>7.0050176727272735</v>
      </c>
    </row>
    <row r="24" spans="1:13">
      <c r="A24" s="5" t="s">
        <v>8</v>
      </c>
      <c r="B24" s="5">
        <f t="shared" ref="B24:L24" si="5">B7*100</f>
        <v>9.1118025000000014</v>
      </c>
      <c r="C24" s="5">
        <f t="shared" si="5"/>
        <v>13.146556100000002</v>
      </c>
      <c r="D24" s="5">
        <f t="shared" si="5"/>
        <v>5.8505935000000004</v>
      </c>
      <c r="E24" s="5">
        <f t="shared" si="5"/>
        <v>11.9138176</v>
      </c>
      <c r="F24" s="5">
        <f t="shared" si="5"/>
        <v>5.0270567000000002</v>
      </c>
      <c r="G24" s="5">
        <f t="shared" si="5"/>
        <v>10.850047099999999</v>
      </c>
      <c r="H24" s="5">
        <f t="shared" si="5"/>
        <v>8.0496297999999999</v>
      </c>
      <c r="I24" s="5">
        <f t="shared" si="5"/>
        <v>14.508858799999999</v>
      </c>
      <c r="J24" s="5">
        <f t="shared" si="5"/>
        <v>6.2028582999999999</v>
      </c>
      <c r="K24" s="5">
        <f t="shared" si="5"/>
        <v>3.8169401999999999</v>
      </c>
      <c r="L24" s="24">
        <f t="shared" si="5"/>
        <v>5.0285498999999998</v>
      </c>
      <c r="M24" s="26">
        <f t="shared" si="2"/>
        <v>8.5006100454545468</v>
      </c>
    </row>
    <row r="25" spans="1:13">
      <c r="A25" s="5" t="s">
        <v>9</v>
      </c>
      <c r="B25" s="5">
        <f t="shared" ref="B25:L25" si="6">B8*100</f>
        <v>0.51395010000000008</v>
      </c>
      <c r="C25" s="5">
        <f t="shared" si="6"/>
        <v>0.97325569999999995</v>
      </c>
      <c r="D25" s="5">
        <f t="shared" si="6"/>
        <v>1.1238077000000002</v>
      </c>
      <c r="E25" s="5">
        <f t="shared" si="6"/>
        <v>0</v>
      </c>
      <c r="F25" s="5">
        <f t="shared" si="6"/>
        <v>0</v>
      </c>
      <c r="G25" s="5">
        <f t="shared" si="6"/>
        <v>9.3184979000000006</v>
      </c>
      <c r="H25" s="5">
        <f t="shared" si="6"/>
        <v>7.1633199999999994E-2</v>
      </c>
      <c r="I25" s="5">
        <f t="shared" si="6"/>
        <v>1.1045654999999999</v>
      </c>
      <c r="J25" s="5">
        <f t="shared" si="6"/>
        <v>0</v>
      </c>
      <c r="K25" s="5">
        <f t="shared" si="6"/>
        <v>0.13888889999999998</v>
      </c>
      <c r="L25" s="24">
        <f t="shared" si="6"/>
        <v>0.22624429999999998</v>
      </c>
      <c r="M25" s="26">
        <f t="shared" si="2"/>
        <v>1.2246221181818182</v>
      </c>
    </row>
    <row r="26" spans="1:13">
      <c r="A26" s="5" t="s">
        <v>10</v>
      </c>
      <c r="B26" s="5">
        <f t="shared" ref="B26:L26" si="7">B9*100</f>
        <v>1.0193998</v>
      </c>
      <c r="C26" s="5">
        <f t="shared" si="7"/>
        <v>4.9501713000000001</v>
      </c>
      <c r="D26" s="5">
        <f t="shared" si="7"/>
        <v>3.5782221000000005</v>
      </c>
      <c r="E26" s="5">
        <f t="shared" si="7"/>
        <v>4.0377464000000005</v>
      </c>
      <c r="F26" s="5">
        <f t="shared" si="7"/>
        <v>1.8128386999999999</v>
      </c>
      <c r="G26" s="5">
        <f t="shared" si="7"/>
        <v>1.8093259000000002</v>
      </c>
      <c r="H26" s="5">
        <f t="shared" si="7"/>
        <v>3.4439853</v>
      </c>
      <c r="I26" s="5">
        <f t="shared" si="7"/>
        <v>4.8890972000000001</v>
      </c>
      <c r="J26" s="5">
        <f t="shared" si="7"/>
        <v>1.1420348</v>
      </c>
      <c r="K26" s="5">
        <f t="shared" si="7"/>
        <v>6.8009322999999995</v>
      </c>
      <c r="L26" s="24">
        <f t="shared" si="7"/>
        <v>2.6275586999999998</v>
      </c>
      <c r="M26" s="26">
        <f t="shared" si="2"/>
        <v>3.2828465909090911</v>
      </c>
    </row>
    <row r="27" spans="1:13">
      <c r="A27" s="5" t="s">
        <v>11</v>
      </c>
      <c r="B27" s="5">
        <f t="shared" ref="B27:L27" si="8">B10*100</f>
        <v>16.194368100000002</v>
      </c>
      <c r="C27" s="5">
        <f t="shared" si="8"/>
        <v>5.1351912999999998</v>
      </c>
      <c r="D27" s="5">
        <f t="shared" si="8"/>
        <v>4.0823235000000002</v>
      </c>
      <c r="E27" s="5">
        <f t="shared" si="8"/>
        <v>0.50505050000000007</v>
      </c>
      <c r="F27" s="5">
        <f t="shared" si="8"/>
        <v>1.6989159999999999</v>
      </c>
      <c r="G27" s="5">
        <f t="shared" si="8"/>
        <v>0.20862310000000001</v>
      </c>
      <c r="H27" s="5">
        <f t="shared" si="8"/>
        <v>1.6581230999999998</v>
      </c>
      <c r="I27" s="5">
        <f t="shared" si="8"/>
        <v>3.6022969000000002</v>
      </c>
      <c r="J27" s="5">
        <f t="shared" si="8"/>
        <v>1.0524774000000001</v>
      </c>
      <c r="K27" s="5">
        <f t="shared" si="8"/>
        <v>0.34722219999999998</v>
      </c>
      <c r="L27" s="24">
        <f t="shared" si="8"/>
        <v>1.6232493000000001</v>
      </c>
      <c r="M27" s="26">
        <f t="shared" si="2"/>
        <v>3.2825310363636362</v>
      </c>
    </row>
    <row r="28" spans="1:13">
      <c r="A28" s="5" t="s">
        <v>12</v>
      </c>
      <c r="B28" s="5">
        <f t="shared" ref="B28:L28" si="9">B11*100</f>
        <v>0</v>
      </c>
      <c r="C28" s="5">
        <f t="shared" si="9"/>
        <v>1.2586427</v>
      </c>
      <c r="D28" s="5">
        <f t="shared" si="9"/>
        <v>0.75327359999999999</v>
      </c>
      <c r="E28" s="5">
        <f t="shared" si="9"/>
        <v>0</v>
      </c>
      <c r="F28" s="5">
        <f t="shared" si="9"/>
        <v>0</v>
      </c>
      <c r="G28" s="5">
        <f t="shared" si="9"/>
        <v>0.27816410000000003</v>
      </c>
      <c r="H28" s="5">
        <f t="shared" si="9"/>
        <v>0.14450870000000002</v>
      </c>
      <c r="I28" s="5">
        <f t="shared" si="9"/>
        <v>0.4418262</v>
      </c>
      <c r="J28" s="5">
        <f t="shared" si="9"/>
        <v>0</v>
      </c>
      <c r="K28" s="5">
        <f t="shared" si="9"/>
        <v>0</v>
      </c>
      <c r="L28" s="24">
        <f t="shared" si="9"/>
        <v>0.21827190000000002</v>
      </c>
      <c r="M28" s="26">
        <f t="shared" si="2"/>
        <v>0.28133520000000001</v>
      </c>
    </row>
    <row r="29" spans="1:13">
      <c r="A29" s="5" t="s">
        <v>13</v>
      </c>
      <c r="B29" s="5">
        <f t="shared" ref="B29:L29" si="10">B12*100</f>
        <v>0.58418389999999998</v>
      </c>
      <c r="C29" s="5">
        <f t="shared" si="10"/>
        <v>5.3954864999999996</v>
      </c>
      <c r="D29" s="5">
        <f t="shared" si="10"/>
        <v>3.4507574000000001</v>
      </c>
      <c r="E29" s="5">
        <f t="shared" si="10"/>
        <v>0.2085757</v>
      </c>
      <c r="F29" s="5">
        <f t="shared" si="10"/>
        <v>0.44080329999999995</v>
      </c>
      <c r="G29" s="5">
        <f t="shared" si="10"/>
        <v>0.76572620000000002</v>
      </c>
      <c r="H29" s="5">
        <f t="shared" si="10"/>
        <v>2.0125627000000001</v>
      </c>
      <c r="I29" s="5">
        <f t="shared" si="10"/>
        <v>5.9259754999999998</v>
      </c>
      <c r="J29" s="5">
        <f t="shared" si="10"/>
        <v>0.89852830000000006</v>
      </c>
      <c r="K29" s="5">
        <f t="shared" si="10"/>
        <v>1.7349553</v>
      </c>
      <c r="L29" s="24">
        <f t="shared" si="10"/>
        <v>3.3219133999999997</v>
      </c>
      <c r="M29" s="26">
        <f t="shared" si="2"/>
        <v>2.2490425636363636</v>
      </c>
    </row>
    <row r="30" spans="1:13">
      <c r="A30" s="5" t="s">
        <v>14</v>
      </c>
      <c r="B30" s="5">
        <f t="shared" ref="B30:L30" si="11">B13*100</f>
        <v>1.9675033000000002</v>
      </c>
      <c r="C30" s="5">
        <f t="shared" si="11"/>
        <v>6.6622396999999998</v>
      </c>
      <c r="D30" s="5">
        <f t="shared" si="11"/>
        <v>11.7062533</v>
      </c>
      <c r="E30" s="5">
        <f t="shared" si="11"/>
        <v>2.7666058000000002</v>
      </c>
      <c r="F30" s="5">
        <f t="shared" si="11"/>
        <v>3.7303224000000004</v>
      </c>
      <c r="G30" s="5">
        <f t="shared" si="11"/>
        <v>2.5737928999999999</v>
      </c>
      <c r="H30" s="5">
        <f t="shared" si="11"/>
        <v>8.5005465999999998</v>
      </c>
      <c r="I30" s="5">
        <f t="shared" si="11"/>
        <v>8.1983309000000002</v>
      </c>
      <c r="J30" s="5">
        <f t="shared" si="11"/>
        <v>1.4163784000000001</v>
      </c>
      <c r="K30" s="5">
        <f t="shared" si="11"/>
        <v>6.9399176000000011</v>
      </c>
      <c r="L30" s="24">
        <f t="shared" si="11"/>
        <v>4.9571213000000007</v>
      </c>
      <c r="M30" s="26">
        <f t="shared" si="2"/>
        <v>5.4017283818181818</v>
      </c>
    </row>
    <row r="31" spans="1:13">
      <c r="A31" s="5" t="s">
        <v>15</v>
      </c>
      <c r="B31" s="5">
        <f t="shared" ref="B31:L31" si="12">B14*100</f>
        <v>13.303306000000001</v>
      </c>
      <c r="C31" s="5">
        <f t="shared" si="12"/>
        <v>1.1998418</v>
      </c>
      <c r="D31" s="5">
        <f t="shared" si="12"/>
        <v>4.7447482999999995</v>
      </c>
      <c r="E31" s="5">
        <f t="shared" si="12"/>
        <v>1.1950532</v>
      </c>
      <c r="F31" s="5">
        <f t="shared" si="12"/>
        <v>9.6519314999999999</v>
      </c>
      <c r="G31" s="5">
        <f t="shared" si="12"/>
        <v>20.243994100000002</v>
      </c>
      <c r="H31" s="5">
        <f t="shared" si="12"/>
        <v>3.7435613000000001</v>
      </c>
      <c r="I31" s="5">
        <f t="shared" si="12"/>
        <v>1.7643295999999999</v>
      </c>
      <c r="J31" s="5">
        <f t="shared" si="12"/>
        <v>26.0230581</v>
      </c>
      <c r="K31" s="5">
        <f t="shared" si="12"/>
        <v>2.0818886000000001</v>
      </c>
      <c r="L31" s="24">
        <f t="shared" si="12"/>
        <v>17.607950899999999</v>
      </c>
      <c r="M31" s="26">
        <f t="shared" si="2"/>
        <v>9.2326966727272737</v>
      </c>
    </row>
    <row r="32" spans="1:13">
      <c r="A32" s="5" t="s">
        <v>16</v>
      </c>
      <c r="B32" s="5">
        <f t="shared" ref="B32:L32" si="13">B15*100</f>
        <v>10.372717400000001</v>
      </c>
      <c r="C32" s="5">
        <f t="shared" si="13"/>
        <v>5.6299295999999996</v>
      </c>
      <c r="D32" s="5">
        <f t="shared" si="13"/>
        <v>6.8523482999999992</v>
      </c>
      <c r="E32" s="5">
        <f t="shared" si="13"/>
        <v>2.7678853999999999</v>
      </c>
      <c r="F32" s="5">
        <f t="shared" si="13"/>
        <v>5.3189836999999995</v>
      </c>
      <c r="G32" s="5">
        <f t="shared" si="13"/>
        <v>26.386752699999999</v>
      </c>
      <c r="H32" s="5">
        <f t="shared" si="13"/>
        <v>2.1583136000000001</v>
      </c>
      <c r="I32" s="5">
        <f t="shared" si="13"/>
        <v>5.0259590999999997</v>
      </c>
      <c r="J32" s="5">
        <f t="shared" si="13"/>
        <v>18.025860599999998</v>
      </c>
      <c r="K32" s="5">
        <f t="shared" si="13"/>
        <v>4.9271845000000001</v>
      </c>
      <c r="L32" s="24">
        <f t="shared" si="13"/>
        <v>11.073044599999999</v>
      </c>
      <c r="M32" s="26">
        <f t="shared" si="2"/>
        <v>8.9580890454545443</v>
      </c>
    </row>
    <row r="33" spans="1:13" ht="15.75" thickBot="1">
      <c r="A33" s="5" t="s">
        <v>17</v>
      </c>
      <c r="B33" s="5">
        <f t="shared" ref="B33:L33" si="14">B16*100</f>
        <v>8.3031041000000005</v>
      </c>
      <c r="C33" s="5">
        <f t="shared" si="14"/>
        <v>22.1697013</v>
      </c>
      <c r="D33" s="5">
        <f t="shared" si="14"/>
        <v>8.5656943999999999</v>
      </c>
      <c r="E33" s="5">
        <f t="shared" si="14"/>
        <v>0.83824009999999993</v>
      </c>
      <c r="F33" s="5">
        <f t="shared" si="14"/>
        <v>4.3271221999999998</v>
      </c>
      <c r="G33" s="5">
        <f t="shared" si="14"/>
        <v>5.4990683000000002</v>
      </c>
      <c r="H33" s="5">
        <f t="shared" si="14"/>
        <v>14.725806199999999</v>
      </c>
      <c r="I33" s="5">
        <f t="shared" si="14"/>
        <v>8.7331339999999997</v>
      </c>
      <c r="J33" s="5">
        <f t="shared" si="14"/>
        <v>7.1882266000000001</v>
      </c>
      <c r="K33" s="5">
        <f t="shared" si="14"/>
        <v>10.478598399999999</v>
      </c>
      <c r="L33" s="24">
        <f t="shared" si="14"/>
        <v>5.2225812999999999</v>
      </c>
      <c r="M33" s="27">
        <f t="shared" si="2"/>
        <v>8.7319342636363633</v>
      </c>
    </row>
    <row r="36" spans="1:13" ht="15.75" thickBot="1">
      <c r="A36" s="8"/>
      <c r="B36" s="2" t="s">
        <v>18</v>
      </c>
      <c r="C36" s="2" t="s">
        <v>19</v>
      </c>
      <c r="D36" s="2" t="s">
        <v>20</v>
      </c>
      <c r="E36" s="2" t="s">
        <v>21</v>
      </c>
      <c r="F36" s="2" t="s">
        <v>22</v>
      </c>
      <c r="G36" s="2" t="s">
        <v>23</v>
      </c>
      <c r="H36" s="2" t="s">
        <v>24</v>
      </c>
      <c r="I36" s="2" t="s">
        <v>25</v>
      </c>
      <c r="J36" s="2" t="s">
        <v>26</v>
      </c>
      <c r="K36" s="2" t="s">
        <v>27</v>
      </c>
      <c r="L36" s="2" t="s">
        <v>28</v>
      </c>
    </row>
    <row r="37" spans="1:13">
      <c r="A37" s="5" t="s">
        <v>4</v>
      </c>
      <c r="B37" s="5">
        <v>13.534195700000001</v>
      </c>
      <c r="C37" s="5">
        <v>14.768902499999999</v>
      </c>
      <c r="D37" s="5">
        <v>7.7693569</v>
      </c>
      <c r="E37" s="5">
        <v>61.355515800000006</v>
      </c>
      <c r="F37" s="5">
        <v>41.265923300000004</v>
      </c>
      <c r="G37" s="5">
        <v>12.806881300000001</v>
      </c>
      <c r="H37" s="5">
        <v>11.956332699999999</v>
      </c>
      <c r="I37" s="5">
        <v>3.8418054000000001</v>
      </c>
      <c r="J37" s="5">
        <v>17.463349999999998</v>
      </c>
      <c r="K37" s="5">
        <v>12.706214399999999</v>
      </c>
      <c r="L37" s="24">
        <v>22.450118499999999</v>
      </c>
      <c r="M37" s="25">
        <v>19.992599681818181</v>
      </c>
    </row>
    <row r="38" spans="1:13">
      <c r="A38" s="5" t="s">
        <v>5</v>
      </c>
      <c r="B38" s="5">
        <v>11.207023000000001</v>
      </c>
      <c r="C38" s="5">
        <v>9.9756178999999996</v>
      </c>
      <c r="D38" s="5">
        <v>12.352097200000001</v>
      </c>
      <c r="E38" s="5">
        <v>4.2712251999999999</v>
      </c>
      <c r="F38" s="5">
        <v>20.022137300000001</v>
      </c>
      <c r="G38" s="5">
        <v>4.3852495999999999</v>
      </c>
      <c r="H38" s="5">
        <v>21.41751</v>
      </c>
      <c r="I38" s="5">
        <v>27.141072000000001</v>
      </c>
      <c r="J38" s="5">
        <v>10.7261007</v>
      </c>
      <c r="K38" s="5">
        <v>29.4192094</v>
      </c>
      <c r="L38" s="24">
        <v>15.939129499999998</v>
      </c>
      <c r="M38" s="26">
        <v>15.168761072727273</v>
      </c>
    </row>
    <row r="39" spans="1:13">
      <c r="A39" s="5" t="s">
        <v>6</v>
      </c>
      <c r="B39" s="5">
        <v>4.6713461000000001</v>
      </c>
      <c r="C39" s="5">
        <v>3.4403576999999999</v>
      </c>
      <c r="D39" s="5">
        <v>23.447395200000003</v>
      </c>
      <c r="E39" s="5">
        <v>8.3837792999999987</v>
      </c>
      <c r="F39" s="5">
        <v>2.7770824999999997</v>
      </c>
      <c r="G39" s="5">
        <v>3.9685844999999995</v>
      </c>
      <c r="H39" s="5">
        <v>4.7458054999999995</v>
      </c>
      <c r="I39" s="5">
        <v>2.1897918999999999</v>
      </c>
      <c r="J39" s="5">
        <v>4.7610777000000004</v>
      </c>
      <c r="K39" s="5">
        <v>10.477538899999999</v>
      </c>
      <c r="L39" s="24">
        <v>4.7072829</v>
      </c>
      <c r="M39" s="26">
        <v>6.688185654545455</v>
      </c>
    </row>
    <row r="40" spans="1:13" ht="15.75" thickBot="1">
      <c r="A40" s="5" t="s">
        <v>7</v>
      </c>
      <c r="B40" s="5">
        <v>9.2171000999999997</v>
      </c>
      <c r="C40" s="5">
        <v>5.2941057000000002</v>
      </c>
      <c r="D40" s="5">
        <v>5.7231287999999996</v>
      </c>
      <c r="E40" s="5">
        <v>1.7565048000000001</v>
      </c>
      <c r="F40" s="5">
        <v>3.9268822999999999</v>
      </c>
      <c r="G40" s="5">
        <v>0.90529249999999994</v>
      </c>
      <c r="H40" s="5">
        <v>17.371681299999999</v>
      </c>
      <c r="I40" s="5">
        <v>12.632957000000001</v>
      </c>
      <c r="J40" s="5">
        <v>5.1000491999999999</v>
      </c>
      <c r="K40" s="5">
        <v>10.1305093</v>
      </c>
      <c r="L40" s="24">
        <v>4.9969833999999995</v>
      </c>
      <c r="M40" s="26">
        <v>7.0050176727272735</v>
      </c>
    </row>
    <row r="41" spans="1:13" ht="15.75" thickBot="1">
      <c r="A41" s="5" t="s">
        <v>53</v>
      </c>
      <c r="B41" s="5">
        <f>SUM(B37:B40)</f>
        <v>38.629664900000009</v>
      </c>
      <c r="C41" s="5">
        <f t="shared" ref="C41:M41" si="15">SUM(C37:C40)</f>
        <v>33.478983800000002</v>
      </c>
      <c r="D41" s="5">
        <f t="shared" si="15"/>
        <v>49.291978100000001</v>
      </c>
      <c r="E41" s="5">
        <f t="shared" si="15"/>
        <v>75.767025100000012</v>
      </c>
      <c r="F41" s="5">
        <f t="shared" si="15"/>
        <v>67.992025400000017</v>
      </c>
      <c r="G41" s="5">
        <f t="shared" si="15"/>
        <v>22.066007900000002</v>
      </c>
      <c r="H41" s="5">
        <f t="shared" si="15"/>
        <v>55.491329499999999</v>
      </c>
      <c r="I41" s="5">
        <f t="shared" si="15"/>
        <v>45.8056263</v>
      </c>
      <c r="J41" s="5">
        <f t="shared" si="15"/>
        <v>38.050577599999997</v>
      </c>
      <c r="K41" s="5">
        <f t="shared" si="15"/>
        <v>62.733471999999999</v>
      </c>
      <c r="L41" s="24">
        <f t="shared" si="15"/>
        <v>48.093514299999995</v>
      </c>
      <c r="M41" s="28">
        <f t="shared" si="15"/>
        <v>48.854564081818182</v>
      </c>
    </row>
    <row r="42" spans="1:1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24"/>
      <c r="M42" s="26"/>
    </row>
    <row r="43" spans="1:13">
      <c r="A43" s="5" t="s">
        <v>8</v>
      </c>
      <c r="B43" s="5">
        <v>9.1118025000000014</v>
      </c>
      <c r="C43" s="5">
        <v>13.146556100000002</v>
      </c>
      <c r="D43" s="5">
        <v>5.8505935000000004</v>
      </c>
      <c r="E43" s="5">
        <v>11.9138176</v>
      </c>
      <c r="F43" s="5">
        <v>5.0270567000000002</v>
      </c>
      <c r="G43" s="5">
        <v>10.850047099999999</v>
      </c>
      <c r="H43" s="5">
        <v>8.0496297999999999</v>
      </c>
      <c r="I43" s="5">
        <v>14.508858799999999</v>
      </c>
      <c r="J43" s="5">
        <v>6.2028582999999999</v>
      </c>
      <c r="K43" s="5">
        <v>3.8169401999999999</v>
      </c>
      <c r="L43" s="24">
        <v>5.0285498999999998</v>
      </c>
      <c r="M43" s="26">
        <v>8.5006100454545468</v>
      </c>
    </row>
    <row r="44" spans="1:13">
      <c r="A44" s="5" t="s">
        <v>9</v>
      </c>
      <c r="B44" s="5">
        <v>0.51395010000000008</v>
      </c>
      <c r="C44" s="5">
        <v>0.97325569999999995</v>
      </c>
      <c r="D44" s="5">
        <v>1.1238077000000002</v>
      </c>
      <c r="E44" s="5">
        <v>0</v>
      </c>
      <c r="F44" s="5">
        <v>0</v>
      </c>
      <c r="G44" s="5">
        <v>9.3184979000000006</v>
      </c>
      <c r="H44" s="5">
        <v>7.1633199999999994E-2</v>
      </c>
      <c r="I44" s="5">
        <v>1.1045654999999999</v>
      </c>
      <c r="J44" s="5">
        <v>0</v>
      </c>
      <c r="K44" s="5">
        <v>0.13888889999999998</v>
      </c>
      <c r="L44" s="24">
        <v>0.22624429999999998</v>
      </c>
      <c r="M44" s="26">
        <v>1.2246221181818182</v>
      </c>
    </row>
    <row r="45" spans="1:13">
      <c r="A45" s="5" t="s">
        <v>10</v>
      </c>
      <c r="B45" s="5">
        <v>1.0193998</v>
      </c>
      <c r="C45" s="5">
        <v>4.9501713000000001</v>
      </c>
      <c r="D45" s="5">
        <v>3.5782221000000005</v>
      </c>
      <c r="E45" s="5">
        <v>4.0377464000000005</v>
      </c>
      <c r="F45" s="5">
        <v>1.8128386999999999</v>
      </c>
      <c r="G45" s="5">
        <v>1.8093259000000002</v>
      </c>
      <c r="H45" s="5">
        <v>3.4439853</v>
      </c>
      <c r="I45" s="5">
        <v>4.8890972000000001</v>
      </c>
      <c r="J45" s="5">
        <v>1.1420348</v>
      </c>
      <c r="K45" s="5">
        <v>6.8009322999999995</v>
      </c>
      <c r="L45" s="24">
        <v>2.6275586999999998</v>
      </c>
      <c r="M45" s="26">
        <v>3.2828465909090911</v>
      </c>
    </row>
    <row r="46" spans="1:13">
      <c r="A46" s="5" t="s">
        <v>11</v>
      </c>
      <c r="B46" s="5">
        <v>16.194368100000002</v>
      </c>
      <c r="C46" s="5">
        <v>5.1351912999999998</v>
      </c>
      <c r="D46" s="5">
        <v>4.0823235000000002</v>
      </c>
      <c r="E46" s="5">
        <v>0.50505050000000007</v>
      </c>
      <c r="F46" s="5">
        <v>1.6989159999999999</v>
      </c>
      <c r="G46" s="5">
        <v>0.20862310000000001</v>
      </c>
      <c r="H46" s="5">
        <v>1.6581230999999998</v>
      </c>
      <c r="I46" s="5">
        <v>3.6022969000000002</v>
      </c>
      <c r="J46" s="5">
        <v>1.0524774000000001</v>
      </c>
      <c r="K46" s="5">
        <v>0.34722219999999998</v>
      </c>
      <c r="L46" s="24">
        <v>1.6232493000000001</v>
      </c>
      <c r="M46" s="26">
        <v>3.2825310363636362</v>
      </c>
    </row>
    <row r="47" spans="1:13" ht="15.75" thickBot="1">
      <c r="A47" s="5" t="s">
        <v>12</v>
      </c>
      <c r="B47" s="5">
        <v>0</v>
      </c>
      <c r="C47" s="5">
        <v>1.2586427</v>
      </c>
      <c r="D47" s="5">
        <v>0.75327359999999999</v>
      </c>
      <c r="E47" s="5">
        <v>0</v>
      </c>
      <c r="F47" s="5">
        <v>0</v>
      </c>
      <c r="G47" s="5">
        <v>0.27816410000000003</v>
      </c>
      <c r="H47" s="5">
        <v>0.14450870000000002</v>
      </c>
      <c r="I47" s="5">
        <v>0.4418262</v>
      </c>
      <c r="J47" s="5">
        <v>0</v>
      </c>
      <c r="K47" s="5">
        <v>0</v>
      </c>
      <c r="L47" s="24">
        <v>0.21827190000000002</v>
      </c>
      <c r="M47" s="26">
        <v>0.28133520000000001</v>
      </c>
    </row>
    <row r="48" spans="1:13" ht="15.75" thickBot="1">
      <c r="A48" s="5" t="s">
        <v>54</v>
      </c>
      <c r="B48" s="5">
        <f>SUM(B43:B47)</f>
        <v>26.839520500000006</v>
      </c>
      <c r="C48" s="5">
        <f t="shared" ref="C48:M48" si="16">SUM(C43:C47)</f>
        <v>25.4638171</v>
      </c>
      <c r="D48" s="5">
        <f t="shared" si="16"/>
        <v>15.388220400000002</v>
      </c>
      <c r="E48" s="5">
        <f t="shared" si="16"/>
        <v>16.456614500000001</v>
      </c>
      <c r="F48" s="5">
        <f t="shared" si="16"/>
        <v>8.5388114000000002</v>
      </c>
      <c r="G48" s="5">
        <f t="shared" si="16"/>
        <v>22.464658100000005</v>
      </c>
      <c r="H48" s="5">
        <f t="shared" si="16"/>
        <v>13.367880099999999</v>
      </c>
      <c r="I48" s="5">
        <f t="shared" si="16"/>
        <v>24.5466446</v>
      </c>
      <c r="J48" s="5">
        <f t="shared" si="16"/>
        <v>8.397370500000001</v>
      </c>
      <c r="K48" s="5">
        <f t="shared" si="16"/>
        <v>11.103983599999998</v>
      </c>
      <c r="L48" s="24">
        <f t="shared" si="16"/>
        <v>9.7238740999999997</v>
      </c>
      <c r="M48" s="28">
        <f t="shared" si="16"/>
        <v>16.571944990909095</v>
      </c>
    </row>
    <row r="49" spans="1:13" ht="15.75" thickBo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24"/>
      <c r="M49" s="26"/>
    </row>
    <row r="50" spans="1:13" ht="15.75" thickBot="1">
      <c r="A50" s="5" t="s">
        <v>13</v>
      </c>
      <c r="B50" s="5">
        <v>0.58418389999999998</v>
      </c>
      <c r="C50" s="5">
        <v>5.3954864999999996</v>
      </c>
      <c r="D50" s="5">
        <v>3.4507574000000001</v>
      </c>
      <c r="E50" s="5">
        <v>0.2085757</v>
      </c>
      <c r="F50" s="5">
        <v>0.44080329999999995</v>
      </c>
      <c r="G50" s="5">
        <v>0.76572620000000002</v>
      </c>
      <c r="H50" s="5">
        <v>2.0125627000000001</v>
      </c>
      <c r="I50" s="5">
        <v>5.9259754999999998</v>
      </c>
      <c r="J50" s="5">
        <v>0.89852830000000006</v>
      </c>
      <c r="K50" s="5">
        <v>1.7349553</v>
      </c>
      <c r="L50" s="24">
        <v>3.3219133999999997</v>
      </c>
      <c r="M50" s="28">
        <v>2.2490425636363636</v>
      </c>
    </row>
    <row r="51" spans="1:13" ht="15.75" thickBo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24"/>
      <c r="M51" s="26"/>
    </row>
    <row r="52" spans="1:13" ht="15.75" thickBot="1">
      <c r="A52" s="5" t="s">
        <v>14</v>
      </c>
      <c r="B52" s="5">
        <v>1.9675033000000002</v>
      </c>
      <c r="C52" s="5">
        <v>6.6622396999999998</v>
      </c>
      <c r="D52" s="5">
        <v>11.7062533</v>
      </c>
      <c r="E52" s="5">
        <v>2.7666058000000002</v>
      </c>
      <c r="F52" s="5">
        <v>3.7303224000000004</v>
      </c>
      <c r="G52" s="5">
        <v>2.5737928999999999</v>
      </c>
      <c r="H52" s="5">
        <v>8.5005465999999998</v>
      </c>
      <c r="I52" s="5">
        <v>8.1983309000000002</v>
      </c>
      <c r="J52" s="5">
        <v>1.4163784000000001</v>
      </c>
      <c r="K52" s="5">
        <v>6.9399176000000011</v>
      </c>
      <c r="L52" s="24">
        <v>4.9571213000000007</v>
      </c>
      <c r="M52" s="28">
        <v>5.4017283818181818</v>
      </c>
    </row>
    <row r="53" spans="1:1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24"/>
      <c r="M53" s="26"/>
    </row>
    <row r="54" spans="1:13">
      <c r="A54" s="5" t="s">
        <v>15</v>
      </c>
      <c r="B54" s="5">
        <v>13.303306000000001</v>
      </c>
      <c r="C54" s="5">
        <v>1.1998418</v>
      </c>
      <c r="D54" s="5">
        <v>4.7447482999999995</v>
      </c>
      <c r="E54" s="5">
        <v>1.1950532</v>
      </c>
      <c r="F54" s="5">
        <v>9.6519314999999999</v>
      </c>
      <c r="G54" s="5">
        <v>20.243994100000002</v>
      </c>
      <c r="H54" s="5">
        <v>3.7435613000000001</v>
      </c>
      <c r="I54" s="5">
        <v>1.7643295999999999</v>
      </c>
      <c r="J54" s="5">
        <v>26.0230581</v>
      </c>
      <c r="K54" s="5">
        <v>2.0818886000000001</v>
      </c>
      <c r="L54" s="24">
        <v>17.607950899999999</v>
      </c>
      <c r="M54" s="26">
        <v>9.2326966727272737</v>
      </c>
    </row>
    <row r="55" spans="1:13">
      <c r="A55" s="5" t="s">
        <v>16</v>
      </c>
      <c r="B55" s="5">
        <v>10.372717400000001</v>
      </c>
      <c r="C55" s="5">
        <v>5.6299295999999996</v>
      </c>
      <c r="D55" s="5">
        <v>6.8523482999999992</v>
      </c>
      <c r="E55" s="5">
        <v>2.7678853999999999</v>
      </c>
      <c r="F55" s="5">
        <v>5.3189836999999995</v>
      </c>
      <c r="G55" s="5">
        <v>26.386752699999999</v>
      </c>
      <c r="H55" s="5">
        <v>2.1583136000000001</v>
      </c>
      <c r="I55" s="5">
        <v>5.0259590999999997</v>
      </c>
      <c r="J55" s="5">
        <v>18.025860599999998</v>
      </c>
      <c r="K55" s="5">
        <v>4.9271845000000001</v>
      </c>
      <c r="L55" s="24">
        <v>11.073044599999999</v>
      </c>
      <c r="M55" s="26">
        <v>8.9580890454545443</v>
      </c>
    </row>
    <row r="56" spans="1:13" ht="15.75" thickBot="1">
      <c r="A56" s="5" t="s">
        <v>17</v>
      </c>
      <c r="B56" s="5">
        <v>8.3031041000000005</v>
      </c>
      <c r="C56" s="5">
        <v>22.1697013</v>
      </c>
      <c r="D56" s="5">
        <v>8.5656943999999999</v>
      </c>
      <c r="E56" s="5">
        <v>0.83824009999999993</v>
      </c>
      <c r="F56" s="5">
        <v>4.3271221999999998</v>
      </c>
      <c r="G56" s="5">
        <v>5.4990683000000002</v>
      </c>
      <c r="H56" s="5">
        <v>14.725806199999999</v>
      </c>
      <c r="I56" s="5">
        <v>8.7331339999999997</v>
      </c>
      <c r="J56" s="5">
        <v>7.1882266000000001</v>
      </c>
      <c r="K56" s="5">
        <v>10.478598399999999</v>
      </c>
      <c r="L56" s="24">
        <v>5.2225812999999999</v>
      </c>
      <c r="M56" s="27">
        <v>8.7319342636363633</v>
      </c>
    </row>
    <row r="57" spans="1:13" ht="15.75" thickBot="1">
      <c r="A57" s="5" t="s">
        <v>55</v>
      </c>
      <c r="B57" s="5">
        <f>SUM(B54:B56)</f>
        <v>31.979127500000004</v>
      </c>
      <c r="C57" s="5">
        <f t="shared" ref="C57:M57" si="17">SUM(C54:C56)</f>
        <v>28.999472699999998</v>
      </c>
      <c r="D57" s="5">
        <f t="shared" si="17"/>
        <v>20.162790999999999</v>
      </c>
      <c r="E57" s="5">
        <f t="shared" si="17"/>
        <v>4.8011787000000004</v>
      </c>
      <c r="F57" s="5">
        <f t="shared" si="17"/>
        <v>19.298037399999998</v>
      </c>
      <c r="G57" s="5">
        <f t="shared" si="17"/>
        <v>52.129815099999995</v>
      </c>
      <c r="H57" s="5">
        <f t="shared" si="17"/>
        <v>20.6276811</v>
      </c>
      <c r="I57" s="5">
        <f t="shared" si="17"/>
        <v>15.523422699999999</v>
      </c>
      <c r="J57" s="5">
        <f t="shared" si="17"/>
        <v>51.237145300000002</v>
      </c>
      <c r="K57" s="5">
        <f t="shared" si="17"/>
        <v>17.487671499999998</v>
      </c>
      <c r="L57" s="24">
        <f t="shared" si="17"/>
        <v>33.903576799999996</v>
      </c>
      <c r="M57" s="28">
        <f t="shared" si="17"/>
        <v>26.922719981818183</v>
      </c>
    </row>
    <row r="59" spans="1:13" ht="15.75" thickBot="1"/>
    <row r="60" spans="1:13" ht="15.75" thickBot="1">
      <c r="A60" s="5" t="s">
        <v>53</v>
      </c>
      <c r="B60" s="14">
        <v>38.629664900000009</v>
      </c>
      <c r="C60" s="14">
        <v>33.478983800000002</v>
      </c>
      <c r="D60" s="14">
        <v>49.291978100000001</v>
      </c>
      <c r="E60" s="14">
        <v>75.767025100000012</v>
      </c>
      <c r="F60" s="14">
        <v>67.992025400000017</v>
      </c>
      <c r="G60" s="15">
        <v>22.066007900000002</v>
      </c>
      <c r="H60" s="14">
        <v>55.491329499999999</v>
      </c>
      <c r="I60" s="14">
        <v>45.8056263</v>
      </c>
      <c r="J60" s="13">
        <v>38.050577599999997</v>
      </c>
      <c r="K60" s="14">
        <v>62.733471999999999</v>
      </c>
      <c r="L60" s="20">
        <v>48.093514299999995</v>
      </c>
      <c r="M60" s="29">
        <v>48.854564081818182</v>
      </c>
    </row>
    <row r="61" spans="1:13" ht="15.75" thickBot="1">
      <c r="A61" s="5" t="s">
        <v>55</v>
      </c>
      <c r="B61" s="13">
        <v>31.979127500000004</v>
      </c>
      <c r="C61" s="13">
        <v>28.999472699999998</v>
      </c>
      <c r="D61" s="13">
        <v>20.162790999999999</v>
      </c>
      <c r="E61" s="15">
        <v>4.8011787000000004</v>
      </c>
      <c r="F61" s="13">
        <v>19.298037399999998</v>
      </c>
      <c r="G61" s="14">
        <v>52.129815099999995</v>
      </c>
      <c r="H61" s="13">
        <v>20.6276811</v>
      </c>
      <c r="I61" s="15">
        <v>15.523422699999999</v>
      </c>
      <c r="J61" s="14">
        <v>51.237145300000002</v>
      </c>
      <c r="K61" s="13">
        <v>17.487671499999998</v>
      </c>
      <c r="L61" s="19">
        <v>33.903576799999996</v>
      </c>
      <c r="M61" s="30">
        <v>26.922719981818183</v>
      </c>
    </row>
    <row r="62" spans="1:13" ht="15.75" thickBot="1">
      <c r="A62" s="5" t="s">
        <v>54</v>
      </c>
      <c r="B62" s="15">
        <v>26.839520500000006</v>
      </c>
      <c r="C62" s="15">
        <v>25.4638171</v>
      </c>
      <c r="D62" s="15">
        <v>15.388220400000002</v>
      </c>
      <c r="E62" s="13">
        <v>16.456614500000001</v>
      </c>
      <c r="F62" s="15">
        <v>8.5388114000000002</v>
      </c>
      <c r="G62" s="13">
        <v>22.464658100000005</v>
      </c>
      <c r="H62" s="15">
        <v>13.367880099999999</v>
      </c>
      <c r="I62" s="13">
        <v>24.5466446</v>
      </c>
      <c r="J62" s="15">
        <v>8.397370500000001</v>
      </c>
      <c r="K62" s="15">
        <v>11.103983599999998</v>
      </c>
      <c r="L62" s="21">
        <v>9.7238740999999997</v>
      </c>
      <c r="M62" s="31">
        <v>16.571944990909095</v>
      </c>
    </row>
    <row r="63" spans="1:13" ht="15.75" thickBot="1">
      <c r="A63" s="5" t="s">
        <v>14</v>
      </c>
      <c r="B63" s="16">
        <v>1.9675033000000002</v>
      </c>
      <c r="C63" s="16">
        <v>6.6622396999999998</v>
      </c>
      <c r="D63" s="16">
        <v>11.7062533</v>
      </c>
      <c r="E63" s="16">
        <v>2.7666058000000002</v>
      </c>
      <c r="F63" s="16">
        <v>3.7303224000000004</v>
      </c>
      <c r="G63" s="16">
        <v>2.5737928999999999</v>
      </c>
      <c r="H63" s="16">
        <v>8.5005465999999998</v>
      </c>
      <c r="I63" s="16">
        <v>8.1983309000000002</v>
      </c>
      <c r="J63" s="16">
        <v>1.4163784000000001</v>
      </c>
      <c r="K63" s="16">
        <v>6.9399176000000011</v>
      </c>
      <c r="L63" s="22">
        <v>4.9571213000000007</v>
      </c>
      <c r="M63" s="32">
        <v>5.4017283818181818</v>
      </c>
    </row>
    <row r="64" spans="1:13" ht="15.75" thickBot="1">
      <c r="A64" s="5" t="s">
        <v>13</v>
      </c>
      <c r="B64" s="17">
        <v>0.58418389999999998</v>
      </c>
      <c r="C64" s="17">
        <v>5.3954864999999996</v>
      </c>
      <c r="D64" s="17">
        <v>3.4507574000000001</v>
      </c>
      <c r="E64" s="17">
        <v>0.2085757</v>
      </c>
      <c r="F64" s="17">
        <v>0.44080329999999995</v>
      </c>
      <c r="G64" s="17">
        <v>0.76572620000000002</v>
      </c>
      <c r="H64" s="17">
        <v>2.0125627000000001</v>
      </c>
      <c r="I64" s="17">
        <v>5.9259754999999998</v>
      </c>
      <c r="J64" s="17">
        <v>0.89852830000000006</v>
      </c>
      <c r="K64" s="17">
        <v>1.7349553</v>
      </c>
      <c r="L64" s="23">
        <v>3.3219133999999997</v>
      </c>
      <c r="M64" s="33">
        <v>2.2490425636363636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Controls</vt:lpstr>
      <vt:lpstr>Baseline</vt:lpstr>
      <vt:lpstr>AD Flare (No Treatment)</vt:lpstr>
      <vt:lpstr>AD Flare (Treatment)</vt:lpstr>
      <vt:lpstr>Post Flare</vt:lpstr>
      <vt:lpstr>Chart1</vt:lpstr>
    </vt:vector>
  </TitlesOfParts>
  <Company>MEDCOM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2012-11-01T15:57:52Z</dcterms:created>
  <dcterms:modified xsi:type="dcterms:W3CDTF">2013-05-30T18:15:23Z</dcterms:modified>
</cp:coreProperties>
</file>