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K:\PRODUCT OWNER\EFD\"/>
    </mc:Choice>
  </mc:AlternateContent>
  <xr:revisionPtr revIDLastSave="0" documentId="13_ncr:1_{E8DAA97F-4206-4A45-B606-7FE7F12838C2}" xr6:coauthVersionLast="41" xr6:coauthVersionMax="45" xr10:uidLastSave="{00000000-0000-0000-0000-000000000000}"/>
  <bookViews>
    <workbookView xWindow="-38510" yWindow="-6710" windowWidth="19420" windowHeight="10420" xr2:uid="{E3AFC8E1-8187-4BE6-9758-635DD9A134EC}"/>
  </bookViews>
  <sheets>
    <sheet name="Version finale" sheetId="4" r:id="rId1"/>
    <sheet name="Résultat" sheetId="6" r:id="rId2"/>
    <sheet name="Debrief" sheetId="5" r:id="rId3"/>
    <sheet name="Feuil1" sheetId="1" r:id="rId4"/>
    <sheet name="Feuil3" sheetId="3" r:id="rId5"/>
    <sheet name="Feuil2"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4" l="1"/>
  <c r="A5" i="6" l="1"/>
  <c r="I6" i="4" l="1"/>
  <c r="G45" i="4" l="1"/>
  <c r="G44" i="4"/>
  <c r="G43" i="4"/>
  <c r="G41" i="4"/>
  <c r="G40" i="4"/>
  <c r="G39" i="4"/>
  <c r="G37" i="4"/>
  <c r="G36" i="4"/>
  <c r="G35" i="4"/>
  <c r="G33" i="4"/>
  <c r="G32" i="4"/>
  <c r="G31" i="4"/>
  <c r="G29" i="4"/>
  <c r="G28" i="4"/>
  <c r="G27" i="4"/>
  <c r="G25" i="4"/>
  <c r="G24" i="4"/>
  <c r="G23" i="4"/>
  <c r="G20" i="4"/>
  <c r="G21" i="4"/>
  <c r="G19" i="4"/>
  <c r="E37" i="4"/>
  <c r="E36" i="4"/>
  <c r="E35" i="4"/>
  <c r="E34" i="4" l="1"/>
  <c r="G34" i="4"/>
  <c r="E45" i="4"/>
  <c r="E44" i="4"/>
  <c r="E43" i="4"/>
  <c r="E41" i="4"/>
  <c r="E40" i="4"/>
  <c r="E33" i="4"/>
  <c r="E32" i="4"/>
  <c r="E31" i="4"/>
  <c r="E29" i="4"/>
  <c r="E28" i="4"/>
  <c r="E27" i="4"/>
  <c r="E25" i="4"/>
  <c r="E24" i="4"/>
  <c r="E23" i="4"/>
  <c r="E21" i="4"/>
  <c r="E20" i="4"/>
  <c r="E19" i="4"/>
  <c r="G17" i="4"/>
  <c r="G16" i="4"/>
  <c r="G15" i="4"/>
  <c r="G13" i="4"/>
  <c r="G12" i="4"/>
  <c r="G11" i="4"/>
  <c r="G9" i="4"/>
  <c r="G8" i="4"/>
  <c r="G7" i="4"/>
  <c r="G4" i="4"/>
  <c r="G5" i="4"/>
  <c r="G3" i="4"/>
  <c r="E17" i="4"/>
  <c r="E16" i="4"/>
  <c r="E15" i="4"/>
  <c r="E13" i="4"/>
  <c r="E12" i="4"/>
  <c r="E11" i="4"/>
  <c r="E9" i="4"/>
  <c r="E8" i="4"/>
  <c r="E7" i="4"/>
  <c r="E4" i="4"/>
  <c r="E5" i="4"/>
  <c r="E3" i="4"/>
  <c r="E18" i="4" l="1"/>
  <c r="G10" i="4"/>
  <c r="E6" i="4"/>
  <c r="E42" i="4"/>
  <c r="G42" i="4"/>
  <c r="E38" i="4"/>
  <c r="G38" i="4"/>
  <c r="E30" i="4"/>
  <c r="G30" i="4"/>
  <c r="E26" i="4"/>
  <c r="G26" i="4"/>
  <c r="G22" i="4"/>
  <c r="E22" i="4"/>
  <c r="G18" i="4"/>
  <c r="E10" i="4"/>
  <c r="G14" i="4"/>
  <c r="E14" i="4"/>
  <c r="G6" i="4"/>
  <c r="E2" i="4"/>
  <c r="G2" i="4"/>
  <c r="E1" i="4" l="1"/>
  <c r="F1" i="4" s="1"/>
  <c r="I3" i="4" s="1"/>
  <c r="A2" i="6" s="1"/>
  <c r="H18" i="4"/>
  <c r="I5" i="4" s="1"/>
  <c r="A4" i="6" s="1"/>
  <c r="G1" i="4"/>
  <c r="H38" i="4"/>
  <c r="H2" i="4"/>
  <c r="I4" i="4" s="1"/>
  <c r="A3" i="6" s="1"/>
</calcChain>
</file>

<file path=xl/sharedStrings.xml><?xml version="1.0" encoding="utf-8"?>
<sst xmlns="http://schemas.openxmlformats.org/spreadsheetml/2006/main" count="188" uniqueCount="141">
  <si>
    <t>Le cadre</t>
  </si>
  <si>
    <t>Changer de carrière maintenant …</t>
  </si>
  <si>
    <t>Choix</t>
  </si>
  <si>
    <t>Points change</t>
  </si>
  <si>
    <t>Point freins</t>
  </si>
  <si>
    <t>Me semble impossible car je ne peux pas me permettre de diminuer mes revenus</t>
  </si>
  <si>
    <t>x</t>
  </si>
  <si>
    <t>Est envisageable mais il faut que je calcule bien mes charges</t>
  </si>
  <si>
    <t>Est tout à fait possible, j'ai de l'argent de côté et/ou mon conjoint peut me soutenir financièrement</t>
  </si>
  <si>
    <t>Changer de région ou de pays …</t>
  </si>
  <si>
    <t>impossible ! Mes amis, mon quartier, ma boulangère, c'est toute ma vie !</t>
  </si>
  <si>
    <t>Est une possibilité, mais je ne suis pas prêt à aller n'importe où</t>
  </si>
  <si>
    <t>Ma famille sera-t-elle difficile à convaincre si je décide de changer de carrière ?</t>
  </si>
  <si>
    <t>Peut-être pas, je me lance, on verra bien….</t>
  </si>
  <si>
    <t>Changer de carrière aura un impact sur mon emploi du temps et c'est …</t>
  </si>
  <si>
    <t>Un vrai problème, ma vie est bien organisée et je n'ai pas envie de bouleverser mes habitudes et celles de ma famille</t>
  </si>
  <si>
    <t>Enivisageable. Ce sera une bonne excuse pour arrêter taï-chi.</t>
  </si>
  <si>
    <t>Parfait, je n'aime pas la routine</t>
  </si>
  <si>
    <t>Le Désir</t>
  </si>
  <si>
    <t>Est-ce que j'ai une passion qui pourrait devenir un métier ?</t>
  </si>
  <si>
    <t>Pas du tout, les philatélistes professionnels sont rares et ne gagnent pas leur vie</t>
  </si>
  <si>
    <t>Peut-être mais ça demanderait un peu d'imagination et énormément d'efforts</t>
  </si>
  <si>
    <t>Oui sans doute, j'adore cuisiner !</t>
  </si>
  <si>
    <t>Dans mon métier actuel …</t>
  </si>
  <si>
    <t>Je travaille uniquement pour un salaire et un peu parce que j'aime mes collègues, mais je n'aime pas ce que je fais</t>
  </si>
  <si>
    <t>Je m'ennuie un peu parfois, j'ai le sentiment d'avoir fait le tour</t>
  </si>
  <si>
    <t>Je me réalise complètement. Plus épanoui que moi, ce n'est pas possible !</t>
  </si>
  <si>
    <t>La reconnaissance au travail c'est important ?</t>
  </si>
  <si>
    <t>Oui et mon patron ne semble pas connaître ce mot</t>
  </si>
  <si>
    <t>Oui et je n'ai pas trop à me plaindre de ce point de vue</t>
  </si>
  <si>
    <t>Oui et je suis aujourd'hui totalement connu, reconnu, comblé !</t>
  </si>
  <si>
    <t>Est-ce que j'ai envie d'apprendre de nouvelles choses ?</t>
  </si>
  <si>
    <t>Non je sais déjà ce que j'ai à savoir. Il ne faut pas se disperser.</t>
  </si>
  <si>
    <t>On commence à vieillir quand on finit d'apprendre. (proverbe japonais)</t>
  </si>
  <si>
    <t>Mon emploi actuel est-il en adéquation avec mes valeurs personnelles (Mon entreprise, mon métier, …) ?</t>
  </si>
  <si>
    <t>Oui absolument et c'est pour cela que je l'ai choisi</t>
  </si>
  <si>
    <t>Je dois parfois faire des concessions</t>
  </si>
  <si>
    <t>Non pas du tout</t>
  </si>
  <si>
    <t>Le secteur</t>
  </si>
  <si>
    <t>Dans les prochaines années, d'après ce que je connais des évolutions du secteur dans lequel je travaille (technologiques, réglementaires,…), mon métier actuel…</t>
  </si>
  <si>
    <t>Devrait peu changer</t>
  </si>
  <si>
    <t>Sera peut-être soumis à des transformations</t>
  </si>
  <si>
    <t>Va énormément changer</t>
  </si>
  <si>
    <t xml:space="preserve"> </t>
  </si>
  <si>
    <t>Change</t>
  </si>
  <si>
    <t>Min</t>
  </si>
  <si>
    <t>Max</t>
  </si>
  <si>
    <t>Freins</t>
  </si>
  <si>
    <t>Cadre</t>
  </si>
  <si>
    <t>Désir</t>
  </si>
  <si>
    <t>Secteur</t>
  </si>
  <si>
    <t>Score</t>
  </si>
  <si>
    <t>à</t>
  </si>
  <si>
    <t>Sup ou égal</t>
  </si>
  <si>
    <t>a</t>
  </si>
  <si>
    <t xml:space="preserve">Vous n'êtes pas prêt à abandonner ces choses qui embellissent votre quotidien : votre rythme de travail, votre entourage, vos collègues qui vous adorent,  ce salaire qui vous a permis d'aller l'an dernier en amoureux à Venise... Une réorientation aurait un impact sur vos habitudes. Le jeu en vaut-il la chandelle ? Pensez-y, allez faire un tour du pâté de maisons, prenez un verre en terrasse et revenez pour en parler avec votre entourage. </t>
  </si>
  <si>
    <t>b</t>
  </si>
  <si>
    <t>c</t>
  </si>
  <si>
    <t xml:space="preserve">Ca se confirme : l'idée de changer de métier ne vous laisse pas indifférent. Mais vous n'êtes pas sûr de pouvoir faire le grand saut. Manque de confiance, manque d'idée vers où vous orienter ?  Pour que ce grand saut ne soit pas un saut dans le vide, poursuivez ce test et découvrez les métiers qui sont peut-être faits pour vous ! 
</t>
  </si>
  <si>
    <t>d</t>
  </si>
  <si>
    <t xml:space="preserve">Sup ou égal </t>
  </si>
  <si>
    <t>e</t>
  </si>
  <si>
    <t xml:space="preserve">Vous êtes parés pour le grand saut. Tout vous pousse à quitter votre métier et tenter l'aventure de la reconversion. Que vous vous sentiez une âme d'Indiana Jones ou de coiffeur à domicile, les étapes suivantes pourront vous y aider !
</t>
  </si>
  <si>
    <t>Pas de panique, votre métier va continuer d'exister. Vous avez donc l'esprit libre pour réfléchir aux autres facteurs qui peuvent vous motiver à envisager un changement. Une envie d'air frais ? Un besoin de nouvelles aventures  ? Les raisons sont nombreuses.</t>
  </si>
  <si>
    <t>Thème</t>
  </si>
  <si>
    <t>Question</t>
  </si>
  <si>
    <t>Réponse</t>
  </si>
  <si>
    <t>Points désir</t>
  </si>
  <si>
    <t>Points Cadre</t>
  </si>
  <si>
    <t>Points secteur</t>
  </si>
  <si>
    <t>Changement</t>
  </si>
  <si>
    <t>Aller au travail le matin c'est ?</t>
  </si>
  <si>
    <t>C'est un plaisir quotidien.</t>
  </si>
  <si>
    <t>Agréable dans l'ensemble même si je préfère parfois rester au lit</t>
  </si>
  <si>
    <t>Plaisant parfois, Tout dépend de ma mission du moment ou de l'humeur du chef</t>
  </si>
  <si>
    <t>Un supplice, tout me dégoute</t>
  </si>
  <si>
    <t>Si demain je gagne à l'Euromillions quelle est la première chose que je fais ?</t>
  </si>
  <si>
    <t>J'achète un appartement et je fais de somptueux cadeaux à mes proches. Pour le reste on verra</t>
  </si>
  <si>
    <t>Je rachète ma boite et je licencie mon boss</t>
  </si>
  <si>
    <t>Je démissionne sur le champ et j'entreprends un tour du monde</t>
  </si>
  <si>
    <t>Cadre de vie</t>
  </si>
  <si>
    <t xml:space="preserve">Dans ma vie j'ai déménagé </t>
  </si>
  <si>
    <t>Jamais</t>
  </si>
  <si>
    <t>Souvent</t>
  </si>
  <si>
    <t>2 ou 3 fois maximum</t>
  </si>
  <si>
    <t>Dans ma vie professionnelle j'ai changé d'entreprise ou de poste</t>
  </si>
  <si>
    <t>Tous les 10 ans en moyenne</t>
  </si>
  <si>
    <t>Tous les 3 ans en moyenne</t>
  </si>
  <si>
    <t>Mon métier sera-t-il soumis à de fortes transformations dans les prochaines années</t>
  </si>
  <si>
    <t>Non</t>
  </si>
  <si>
    <t>Oui et ça m'enchante</t>
  </si>
  <si>
    <t>Oui et ça me fait peur</t>
  </si>
  <si>
    <t>Pensez vous que les changements dans la société pourront avoir un impact sur votre métier dans les prochaines années</t>
  </si>
  <si>
    <t>Ce qui vous pèse le plus dans votre quotidien</t>
  </si>
  <si>
    <t>La mauvaise ambiance, vous attendez chaque jour le nouveau psychodrame</t>
  </si>
  <si>
    <t>Rien ne me pèse, tout va bien</t>
  </si>
  <si>
    <t>Tout ce temps gâché alors que vous pourriez être avec votre famille</t>
  </si>
  <si>
    <t>Vos compétences ne sont pas exploitées, même la stagiaire a plus de responsabilités</t>
  </si>
  <si>
    <t>Etes vous prêt à faire certains sacrifices ?</t>
  </si>
  <si>
    <t>Bien sur, j'aime les défis. Une fois la décision prise rien ne me fera reculer.</t>
  </si>
  <si>
    <t>Tout dépend desquels. J'ai du mal à revoir mon salaire à la baisse.</t>
  </si>
  <si>
    <t>Non. L'idée de repartir à zéro me déplait fortement.</t>
  </si>
  <si>
    <t>Est-ce que je suis satisfait de mon salaire actuel ?</t>
  </si>
  <si>
    <t>Non je suis sous payé</t>
  </si>
  <si>
    <t>Oui mon salaire me suffit</t>
  </si>
  <si>
    <t>Gagner plus d'argent m'apporterait un peu plus de liberté</t>
  </si>
  <si>
    <t>Je concilie ma vie professionnelle et ma vie personnelle ?</t>
  </si>
  <si>
    <t>Oui enfin bof</t>
  </si>
  <si>
    <t>Non je voudrais passer encore plus de temps à travailler pour m'épanouir professionnellement</t>
  </si>
  <si>
    <t>Non je voudrais travailler moins et profiter de mon temps libre</t>
  </si>
  <si>
    <t>Pendant mon temps libre</t>
  </si>
  <si>
    <t>Je reste sur mon canapé et je regarde la télé</t>
  </si>
  <si>
    <t>J'apprends des langues étrangères</t>
  </si>
  <si>
    <t>Je suis bénévole dans une association</t>
  </si>
  <si>
    <t>Je me sens épanoui professionnellement ?</t>
  </si>
  <si>
    <t>Oui totalement</t>
  </si>
  <si>
    <t>Je fais mon travail sans passion</t>
  </si>
  <si>
    <t>Non pas du tout, c'est alimentaire</t>
  </si>
  <si>
    <t>Est-ce que ma famille va me suivre</t>
  </si>
  <si>
    <t>ca me fait pas peur</t>
  </si>
  <si>
    <t>Je ne sais pas</t>
  </si>
  <si>
    <t>Oui tout à fait</t>
  </si>
  <si>
    <t>Puis je prendre un risque financier lié au chgt de carrière</t>
  </si>
  <si>
    <t>Est-ce que je suis ouvert au chgt géo</t>
  </si>
  <si>
    <t>Est-ce que ma famille va me suivre ?</t>
  </si>
  <si>
    <t>Est que je suis prêt à changer mon emploi du temps</t>
  </si>
  <si>
    <t>Est-ce que je suis épanoui dans mon métier actuel ?</t>
  </si>
  <si>
    <t>Est-ce que je suis reconnu dans mon métier actuel ?</t>
  </si>
  <si>
    <t>Pour compléter le questionnaire, placez un "x" dans la colonne "C" en face du choix qui vous correspond le plus</t>
  </si>
  <si>
    <t>Votre résultat</t>
  </si>
  <si>
    <t>retour au test</t>
  </si>
  <si>
    <t xml:space="preserve">L'idée de changer vous trotte peut-être dans la tête (sinon, pourquoi auriez-vous fait ce test !) Mais de nombreuses raisons vous poussent à ne pas quitter votre métier actuel. Tout n'est peut-être pas parfait (le café de la machine est vraiment imbuvable !) mais vous y êtes bien.
N'hésitez pas à poursuivre l'expérience pour découvrir quels métiers pourraient vous correspondre. Surprenez-vous !
</t>
  </si>
  <si>
    <t>Bien sûr, mais sans y passer trop de temps</t>
  </si>
  <si>
    <t>Me plairait bien, j'irais bien vivre en Suède pour échapper au réchauffement climatique !</t>
  </si>
  <si>
    <t>Oui très difficile et l'ambiance va devenir pesante…</t>
  </si>
  <si>
    <t>Un métier épanouissant, un environnement de travail chaleureux, des valeurs partagées sont autant de critères que chacun cherche dans son travail. Et, chanceux que vous êtes, votre emploi actuel semble cocher toutes les cases. Rien d'étonnant à ce que vous hésitiez à changer...</t>
  </si>
  <si>
    <t>Absolument pas, ils me demandent tous les soirs si j'ai enfin changé de métier !</t>
  </si>
  <si>
    <t>Je travaille dans un secteur professionnel dans lequel :</t>
  </si>
  <si>
    <t>Il y a en général très peu de turnover</t>
  </si>
  <si>
    <t>Il y a régulièrement des arrivées et des départs</t>
  </si>
  <si>
    <t>Les effectifs sont renouvelés très régulièrement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</si>
</sst>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2"/>
      <color theme="4" tint="-0.499984740745262"/>
      <name val="Calibri"/>
      <family val="2"/>
      <scheme val="minor"/>
    </font>
    <font>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39997558519241921"/>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0" fillId="0" borderId="0"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3" xfId="0" applyBorder="1"/>
    <xf numFmtId="0" fontId="1" fillId="0" borderId="0" xfId="0" applyFont="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5" xfId="0" applyBorder="1"/>
    <xf numFmtId="0" fontId="0" fillId="0" borderId="15" xfId="0" applyBorder="1" applyAlignment="1">
      <alignment horizontal="center"/>
    </xf>
    <xf numFmtId="0" fontId="0" fillId="0" borderId="16" xfId="0" applyBorder="1" applyAlignment="1">
      <alignment horizontal="center"/>
    </xf>
    <xf numFmtId="0" fontId="0" fillId="0" borderId="0" xfId="0" applyFill="1" applyBorder="1"/>
    <xf numFmtId="0" fontId="0" fillId="0" borderId="0" xfId="0" applyFont="1"/>
    <xf numFmtId="0" fontId="0" fillId="2" borderId="0" xfId="0" applyFill="1"/>
    <xf numFmtId="0" fontId="2" fillId="0" borderId="0" xfId="0" applyFont="1"/>
    <xf numFmtId="0" fontId="2" fillId="5" borderId="0" xfId="0" applyFont="1" applyFill="1"/>
    <xf numFmtId="0" fontId="0" fillId="0" borderId="0" xfId="0" applyAlignment="1">
      <alignment horizontal="left" wrapText="1"/>
    </xf>
    <xf numFmtId="0" fontId="0" fillId="0" borderId="17" xfId="0" applyBorder="1"/>
    <xf numFmtId="0" fontId="1" fillId="0" borderId="17" xfId="0" applyFont="1" applyBorder="1"/>
    <xf numFmtId="0" fontId="2" fillId="5" borderId="17" xfId="0" applyFont="1" applyFill="1" applyBorder="1"/>
    <xf numFmtId="0" fontId="0" fillId="3" borderId="17" xfId="0" applyFill="1" applyBorder="1"/>
    <xf numFmtId="0" fontId="0" fillId="4" borderId="17" xfId="0" applyFill="1" applyBorder="1"/>
    <xf numFmtId="0" fontId="4" fillId="0" borderId="0" xfId="0" applyFont="1" applyAlignment="1">
      <alignment horizontal="right"/>
    </xf>
    <xf numFmtId="0" fontId="0" fillId="6" borderId="0" xfId="0" applyFill="1"/>
    <xf numFmtId="0" fontId="3" fillId="6" borderId="0" xfId="0" applyFont="1" applyFill="1"/>
    <xf numFmtId="0" fontId="1" fillId="6" borderId="0" xfId="0" applyFont="1" applyFill="1"/>
    <xf numFmtId="0" fontId="3" fillId="4" borderId="0" xfId="0" applyFont="1" applyFill="1" applyAlignment="1">
      <alignment horizontal="center"/>
    </xf>
    <xf numFmtId="0" fontId="5" fillId="7" borderId="0" xfId="0" applyFont="1" applyFill="1" applyAlignment="1">
      <alignment horizontal="justify" vertical="top"/>
    </xf>
    <xf numFmtId="0" fontId="6" fillId="0" borderId="0" xfId="1" applyAlignment="1">
      <alignment horizontal="center"/>
    </xf>
    <xf numFmtId="0" fontId="0" fillId="0" borderId="0" xfId="0" applyAlignment="1">
      <alignment horizontal="left" wrapText="1"/>
    </xf>
    <xf numFmtId="0" fontId="0" fillId="0" borderId="0" xfId="0" applyAlignment="1">
      <alignment horizontal="justify" vertical="top"/>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233;sultat!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2852057</xdr:colOff>
      <xdr:row>45</xdr:row>
      <xdr:rowOff>130629</xdr:rowOff>
    </xdr:from>
    <xdr:to>
      <xdr:col>1</xdr:col>
      <xdr:colOff>5252357</xdr:colOff>
      <xdr:row>48</xdr:row>
      <xdr:rowOff>0</xdr:rowOff>
    </xdr:to>
    <xdr:sp macro="" textlink="">
      <xdr:nvSpPr>
        <xdr:cNvPr id="2" name="Rectangle : en biseau 1">
          <a:hlinkClick xmlns:r="http://schemas.openxmlformats.org/officeDocument/2006/relationships" r:id="rId1"/>
          <a:extLst>
            <a:ext uri="{FF2B5EF4-FFF2-40B4-BE49-F238E27FC236}">
              <a16:creationId xmlns:a16="http://schemas.microsoft.com/office/drawing/2014/main" id="{5AA3CBCA-5182-4A95-A44B-2FE6623B07D5}"/>
            </a:ext>
          </a:extLst>
        </xdr:cNvPr>
        <xdr:cNvSpPr/>
      </xdr:nvSpPr>
      <xdr:spPr>
        <a:xfrm>
          <a:off x="3510643" y="10678886"/>
          <a:ext cx="2400300" cy="424543"/>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1400" b="1"/>
            <a:t>Afficher</a:t>
          </a:r>
          <a:r>
            <a:rPr lang="fr-FR" sz="1400" b="1" baseline="0"/>
            <a:t> votre résultat</a:t>
          </a:r>
          <a:endParaRPr lang="fr-F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704381</xdr:colOff>
      <xdr:row>33</xdr:row>
      <xdr:rowOff>132574</xdr:rowOff>
    </xdr:to>
    <xdr:pic>
      <xdr:nvPicPr>
        <xdr:cNvPr id="2" name="Image 1">
          <a:extLst>
            <a:ext uri="{FF2B5EF4-FFF2-40B4-BE49-F238E27FC236}">
              <a16:creationId xmlns:a16="http://schemas.microsoft.com/office/drawing/2014/main" id="{60A98D40-5EE9-43E7-A4A1-C73F5BD350C4}"/>
            </a:ext>
          </a:extLst>
        </xdr:cNvPr>
        <xdr:cNvPicPr>
          <a:picLocks noChangeAspect="1"/>
        </xdr:cNvPicPr>
      </xdr:nvPicPr>
      <xdr:blipFill>
        <a:blip xmlns:r="http://schemas.openxmlformats.org/officeDocument/2006/relationships" r:embed="rId1"/>
        <a:stretch>
          <a:fillRect/>
        </a:stretch>
      </xdr:blipFill>
      <xdr:spPr>
        <a:xfrm>
          <a:off x="0" y="0"/>
          <a:ext cx="3752381" cy="6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CFDF-0E23-4796-A0FC-F8BB4F0221E4}">
  <dimension ref="A1:I45"/>
  <sheetViews>
    <sheetView tabSelected="1" workbookViewId="0">
      <pane xSplit="3" ySplit="2" topLeftCell="F3" activePane="bottomRight" state="frozen"/>
      <selection pane="topRight" activeCell="D1" sqref="D1"/>
      <selection pane="bottomLeft" activeCell="A3" sqref="A3"/>
      <selection pane="bottomRight" activeCell="F41" sqref="F41"/>
    </sheetView>
  </sheetViews>
  <sheetFormatPr baseColWidth="10" defaultColWidth="11.453125" defaultRowHeight="14.5" x14ac:dyDescent="0.35"/>
  <cols>
    <col min="1" max="1" width="9.453125" bestFit="1" customWidth="1"/>
    <col min="2" max="2" width="126.6328125" customWidth="1"/>
    <col min="3" max="3" width="5.453125" bestFit="1" customWidth="1"/>
    <col min="4" max="4" width="12.26953125" bestFit="1" customWidth="1"/>
    <col min="5" max="5" width="4.453125" bestFit="1" customWidth="1"/>
    <col min="7" max="7" width="4.1796875" customWidth="1"/>
    <col min="8" max="8" width="1.81640625" bestFit="1" customWidth="1"/>
  </cols>
  <sheetData>
    <row r="1" spans="1:9" ht="23.5" x14ac:dyDescent="0.55000000000000004">
      <c r="B1" s="39" t="s">
        <v>128</v>
      </c>
      <c r="D1" s="40"/>
      <c r="E1" s="41">
        <f>+E2+E6+E10+E14+E18+E22+E26+E30+E38+E42+E34</f>
        <v>13</v>
      </c>
      <c r="F1" s="40" t="str">
        <f>+IF(E1&lt;6,"a",IF(E1&lt;15,"c","e"))</f>
        <v>c</v>
      </c>
      <c r="G1" s="41">
        <f>+G2+G18+G38</f>
        <v>2</v>
      </c>
      <c r="H1" s="40"/>
      <c r="I1" s="40"/>
    </row>
    <row r="2" spans="1:9" x14ac:dyDescent="0.35">
      <c r="A2" s="30" t="s">
        <v>0</v>
      </c>
      <c r="B2" s="1" t="s">
        <v>1</v>
      </c>
      <c r="C2" s="1" t="s">
        <v>2</v>
      </c>
      <c r="D2" s="40" t="s">
        <v>3</v>
      </c>
      <c r="E2" s="40">
        <f>+SUM(E3:E5)</f>
        <v>1</v>
      </c>
      <c r="F2" s="40" t="s">
        <v>4</v>
      </c>
      <c r="G2" s="40">
        <f>+SUM(G3:G5)</f>
        <v>1</v>
      </c>
      <c r="H2" s="42">
        <f>+G2+G6+G10+G14</f>
        <v>5</v>
      </c>
      <c r="I2" s="40"/>
    </row>
    <row r="3" spans="1:9" ht="18.5" x14ac:dyDescent="0.45">
      <c r="B3" t="s">
        <v>5</v>
      </c>
      <c r="C3" s="32"/>
      <c r="D3" s="40">
        <v>0</v>
      </c>
      <c r="E3" s="40">
        <f>+IF(C3="X",D3,0)</f>
        <v>0</v>
      </c>
      <c r="F3" s="40">
        <v>2</v>
      </c>
      <c r="G3" s="40">
        <f>+IF(C3="X",F3,0)</f>
        <v>0</v>
      </c>
      <c r="H3" s="40"/>
      <c r="I3" s="40" t="str">
        <f>+VLOOKUP(F1,Debrief!A6:K10,2,FALSE)</f>
        <v xml:space="preserve">Ca se confirme : l'idée de changer de métier ne vous laisse pas indifférent. Mais vous n'êtes pas sûr de pouvoir faire le grand saut. Manque de confiance, manque d'idée vers où vous orienter ?  Pour que ce grand saut ne soit pas un saut dans le vide, poursuivez ce test et découvrez les métiers qui sont peut-être faits pour vous ! 
</v>
      </c>
    </row>
    <row r="4" spans="1:9" ht="18.5" x14ac:dyDescent="0.45">
      <c r="B4" t="s">
        <v>7</v>
      </c>
      <c r="C4" s="32" t="s">
        <v>6</v>
      </c>
      <c r="D4" s="40">
        <v>1</v>
      </c>
      <c r="E4" s="40">
        <f t="shared" ref="E4:E5" si="0">+IF(C4="X",D4,0)</f>
        <v>1</v>
      </c>
      <c r="F4" s="40">
        <v>1</v>
      </c>
      <c r="G4" s="40">
        <f t="shared" ref="G4:G5" si="1">+IF(C4="X",F4,0)</f>
        <v>1</v>
      </c>
      <c r="H4" s="40"/>
      <c r="I4" s="40" t="str">
        <f>+IF(H2&gt;3,Debrief!M6,"")</f>
        <v xml:space="preserve">Vous n'êtes pas prêt à abandonner ces choses qui embellissent votre quotidien : votre rythme de travail, votre entourage, vos collègues qui vous adorent,  ce salaire qui vous a permis d'aller l'an dernier en amoureux à Venise... Une réorientation aurait un impact sur vos habitudes. Le jeu en vaut-il la chandelle ? Pensez-y, allez faire un tour du pâté de maisons, prenez un verre en terrasse et revenez pour en parler avec votre entourage. </v>
      </c>
    </row>
    <row r="5" spans="1:9" ht="18.5" x14ac:dyDescent="0.45">
      <c r="B5" t="s">
        <v>8</v>
      </c>
      <c r="C5" s="32"/>
      <c r="D5" s="40">
        <v>2</v>
      </c>
      <c r="E5" s="40">
        <f t="shared" si="0"/>
        <v>0</v>
      </c>
      <c r="F5" s="40">
        <v>0</v>
      </c>
      <c r="G5" s="40">
        <f t="shared" si="1"/>
        <v>0</v>
      </c>
      <c r="H5" s="40"/>
      <c r="I5" s="40" t="str">
        <f>+IF(H18&gt;3,Debrief!M8,"")</f>
        <v>Un métier épanouissant, un environnement de travail chaleureux, des valeurs partagées sont autant de critères que chacun cherche dans son travail. Et, chanceux que vous êtes, votre emploi actuel semble cocher toutes les cases. Rien d'étonnant à ce que vous hésitiez à changer...</v>
      </c>
    </row>
    <row r="6" spans="1:9" ht="18.5" x14ac:dyDescent="0.45">
      <c r="A6" s="34"/>
      <c r="B6" s="35" t="s">
        <v>9</v>
      </c>
      <c r="C6" s="36"/>
      <c r="D6" s="40"/>
      <c r="E6" s="40">
        <f>+SUM(E7:E9)</f>
        <v>1</v>
      </c>
      <c r="F6" s="40"/>
      <c r="G6" s="40">
        <f>+SUM(G7:G9)</f>
        <v>1</v>
      </c>
      <c r="H6" s="40"/>
      <c r="I6" s="40" t="str">
        <f>+IF(H19&gt;2,Debrief!M10,"")</f>
        <v/>
      </c>
    </row>
    <row r="7" spans="1:9" ht="18.5" x14ac:dyDescent="0.45">
      <c r="B7" t="s">
        <v>10</v>
      </c>
      <c r="C7" s="32"/>
      <c r="D7" s="40">
        <v>0</v>
      </c>
      <c r="E7" s="40">
        <f>+IF(C7="X",D7,0)</f>
        <v>0</v>
      </c>
      <c r="F7" s="40">
        <v>2</v>
      </c>
      <c r="G7" s="40">
        <f>+IF(C7="X",F7,0)</f>
        <v>0</v>
      </c>
      <c r="H7" s="40"/>
      <c r="I7" s="40"/>
    </row>
    <row r="8" spans="1:9" ht="18.5" x14ac:dyDescent="0.45">
      <c r="B8" t="s">
        <v>11</v>
      </c>
      <c r="C8" s="32" t="s">
        <v>6</v>
      </c>
      <c r="D8" s="40">
        <v>1</v>
      </c>
      <c r="E8" s="40">
        <f t="shared" ref="E8:E9" si="2">+IF(C8="X",D8,0)</f>
        <v>1</v>
      </c>
      <c r="F8" s="40">
        <v>1</v>
      </c>
      <c r="G8" s="40">
        <f t="shared" ref="G8:G9" si="3">+IF(C8="X",F8,0)</f>
        <v>1</v>
      </c>
      <c r="H8" s="40"/>
      <c r="I8" s="40"/>
    </row>
    <row r="9" spans="1:9" ht="18.5" x14ac:dyDescent="0.45">
      <c r="B9" t="s">
        <v>133</v>
      </c>
      <c r="C9" s="32"/>
      <c r="D9" s="40">
        <v>2</v>
      </c>
      <c r="E9" s="40">
        <f t="shared" si="2"/>
        <v>0</v>
      </c>
      <c r="F9" s="40">
        <v>0</v>
      </c>
      <c r="G9" s="40">
        <f t="shared" si="3"/>
        <v>0</v>
      </c>
      <c r="H9" s="40"/>
      <c r="I9" s="40"/>
    </row>
    <row r="10" spans="1:9" ht="18.5" x14ac:dyDescent="0.45">
      <c r="A10" s="34"/>
      <c r="B10" s="35" t="s">
        <v>12</v>
      </c>
      <c r="C10" s="36"/>
      <c r="D10" s="40"/>
      <c r="E10" s="40">
        <f>+SUM(E11:E13)</f>
        <v>0</v>
      </c>
      <c r="F10" s="40"/>
      <c r="G10" s="40">
        <f>+SUM(G11:G13)</f>
        <v>2</v>
      </c>
      <c r="H10" s="40"/>
      <c r="I10" s="40"/>
    </row>
    <row r="11" spans="1:9" ht="18.5" x14ac:dyDescent="0.45">
      <c r="B11" s="29" t="s">
        <v>134</v>
      </c>
      <c r="C11" s="32" t="s">
        <v>6</v>
      </c>
      <c r="D11" s="40">
        <v>0</v>
      </c>
      <c r="E11" s="40">
        <f>+IF(C11="X",D11,0)</f>
        <v>0</v>
      </c>
      <c r="F11" s="40">
        <v>2</v>
      </c>
      <c r="G11" s="40">
        <f>+IF(C11="X",F11,0)</f>
        <v>2</v>
      </c>
      <c r="H11" s="40"/>
      <c r="I11" s="40"/>
    </row>
    <row r="12" spans="1:9" ht="18.5" x14ac:dyDescent="0.45">
      <c r="B12" s="29" t="s">
        <v>13</v>
      </c>
      <c r="C12" s="32"/>
      <c r="D12" s="40">
        <v>1</v>
      </c>
      <c r="E12" s="40">
        <f t="shared" ref="E12:E13" si="4">+IF(C12="X",D12,0)</f>
        <v>0</v>
      </c>
      <c r="F12" s="40">
        <v>1</v>
      </c>
      <c r="G12" s="40">
        <f t="shared" ref="G12:G13" si="5">+IF(C12="X",F12,0)</f>
        <v>0</v>
      </c>
      <c r="H12" s="40"/>
      <c r="I12" s="40"/>
    </row>
    <row r="13" spans="1:9" ht="18.5" x14ac:dyDescent="0.45">
      <c r="B13" s="29" t="s">
        <v>136</v>
      </c>
      <c r="C13" s="32"/>
      <c r="D13" s="40">
        <v>2</v>
      </c>
      <c r="E13" s="40">
        <f t="shared" si="4"/>
        <v>0</v>
      </c>
      <c r="F13" s="40">
        <v>0</v>
      </c>
      <c r="G13" s="40">
        <f t="shared" si="5"/>
        <v>0</v>
      </c>
      <c r="H13" s="40"/>
      <c r="I13" s="40"/>
    </row>
    <row r="14" spans="1:9" ht="18.5" x14ac:dyDescent="0.45">
      <c r="A14" s="34"/>
      <c r="B14" s="35" t="s">
        <v>14</v>
      </c>
      <c r="C14" s="36"/>
      <c r="D14" s="40"/>
      <c r="E14" s="40">
        <f>+SUM(E15:E17)</f>
        <v>1</v>
      </c>
      <c r="F14" s="40"/>
      <c r="G14" s="40">
        <f>+SUM(G15:G17)</f>
        <v>1</v>
      </c>
      <c r="H14" s="40"/>
      <c r="I14" s="40"/>
    </row>
    <row r="15" spans="1:9" ht="18.5" x14ac:dyDescent="0.45">
      <c r="B15" s="29" t="s">
        <v>15</v>
      </c>
      <c r="C15" s="32"/>
      <c r="D15" s="40">
        <v>0</v>
      </c>
      <c r="E15" s="40">
        <f>+IF(C15="X",D15,0)</f>
        <v>0</v>
      </c>
      <c r="F15" s="40">
        <v>2</v>
      </c>
      <c r="G15" s="40">
        <f>+IF(C15="X",F15,0)</f>
        <v>0</v>
      </c>
      <c r="H15" s="40"/>
      <c r="I15" s="40"/>
    </row>
    <row r="16" spans="1:9" ht="18.5" x14ac:dyDescent="0.45">
      <c r="B16" s="29" t="s">
        <v>16</v>
      </c>
      <c r="C16" s="32" t="s">
        <v>6</v>
      </c>
      <c r="D16" s="40">
        <v>1</v>
      </c>
      <c r="E16" s="40">
        <f t="shared" ref="E16:E17" si="6">+IF(C16="X",D16,0)</f>
        <v>1</v>
      </c>
      <c r="F16" s="40">
        <v>1</v>
      </c>
      <c r="G16" s="40">
        <f t="shared" ref="G16:G17" si="7">+IF(C16="X",F16,0)</f>
        <v>1</v>
      </c>
      <c r="H16" s="40"/>
      <c r="I16" s="40"/>
    </row>
    <row r="17" spans="1:9" ht="18.5" x14ac:dyDescent="0.45">
      <c r="B17" s="29" t="s">
        <v>17</v>
      </c>
      <c r="C17" s="32"/>
      <c r="D17" s="40">
        <v>2</v>
      </c>
      <c r="E17" s="40">
        <f t="shared" si="6"/>
        <v>0</v>
      </c>
      <c r="F17" s="40">
        <v>0</v>
      </c>
      <c r="G17" s="40">
        <f t="shared" si="7"/>
        <v>0</v>
      </c>
      <c r="H17" s="40"/>
      <c r="I17" s="40"/>
    </row>
    <row r="18" spans="1:9" ht="18.5" x14ac:dyDescent="0.45">
      <c r="A18" s="37" t="s">
        <v>18</v>
      </c>
      <c r="B18" s="35" t="s">
        <v>19</v>
      </c>
      <c r="C18" s="36"/>
      <c r="D18" s="40"/>
      <c r="E18" s="40">
        <f>+SUM(E19:E21)</f>
        <v>1</v>
      </c>
      <c r="F18" s="40"/>
      <c r="G18" s="40">
        <f>+SUM(G19:G21)</f>
        <v>1</v>
      </c>
      <c r="H18" s="42">
        <f>+G18+G22+G26+G30+G34</f>
        <v>4</v>
      </c>
      <c r="I18" s="40"/>
    </row>
    <row r="19" spans="1:9" ht="18.5" x14ac:dyDescent="0.45">
      <c r="B19" s="29" t="s">
        <v>20</v>
      </c>
      <c r="C19" s="32"/>
      <c r="D19" s="40">
        <v>0</v>
      </c>
      <c r="E19" s="40">
        <f>+IF(C19="X",D19,0)</f>
        <v>0</v>
      </c>
      <c r="F19" s="40">
        <v>2</v>
      </c>
      <c r="G19" s="40">
        <f>+IF(C19="X",F19,0)</f>
        <v>0</v>
      </c>
      <c r="H19" s="40"/>
      <c r="I19" s="40"/>
    </row>
    <row r="20" spans="1:9" ht="18.5" x14ac:dyDescent="0.45">
      <c r="B20" s="29" t="s">
        <v>21</v>
      </c>
      <c r="C20" s="32" t="s">
        <v>6</v>
      </c>
      <c r="D20" s="40">
        <v>1</v>
      </c>
      <c r="E20" s="40">
        <f t="shared" ref="E20:E21" si="8">+IF(C20="X",D20,0)</f>
        <v>1</v>
      </c>
      <c r="F20" s="40">
        <v>1</v>
      </c>
      <c r="G20" s="40">
        <f t="shared" ref="G20:G21" si="9">+IF(C20="X",F20,0)</f>
        <v>1</v>
      </c>
      <c r="H20" s="40"/>
      <c r="I20" s="40"/>
    </row>
    <row r="21" spans="1:9" ht="18.5" x14ac:dyDescent="0.45">
      <c r="B21" s="29" t="s">
        <v>22</v>
      </c>
      <c r="C21" s="32"/>
      <c r="D21" s="40">
        <v>2</v>
      </c>
      <c r="E21" s="40">
        <f t="shared" si="8"/>
        <v>0</v>
      </c>
      <c r="F21" s="40">
        <v>0</v>
      </c>
      <c r="G21" s="40">
        <f t="shared" si="9"/>
        <v>0</v>
      </c>
      <c r="H21" s="40"/>
      <c r="I21" s="40"/>
    </row>
    <row r="22" spans="1:9" ht="18.5" x14ac:dyDescent="0.45">
      <c r="A22" s="34"/>
      <c r="B22" s="35" t="s">
        <v>23</v>
      </c>
      <c r="C22" s="36"/>
      <c r="D22" s="40"/>
      <c r="E22" s="40">
        <f>+SUM(E23:E25)</f>
        <v>1</v>
      </c>
      <c r="F22" s="40"/>
      <c r="G22" s="40">
        <f>+SUM(G23:G25)</f>
        <v>1</v>
      </c>
      <c r="H22" s="40"/>
      <c r="I22" s="40"/>
    </row>
    <row r="23" spans="1:9" ht="18.5" x14ac:dyDescent="0.45">
      <c r="B23" s="29" t="s">
        <v>24</v>
      </c>
      <c r="C23" s="32"/>
      <c r="D23" s="40">
        <v>2</v>
      </c>
      <c r="E23" s="40">
        <f>+IF(C23="X",D23,0)</f>
        <v>0</v>
      </c>
      <c r="F23" s="40">
        <v>2</v>
      </c>
      <c r="G23" s="40">
        <f>+IF(C23="X",F23,0)</f>
        <v>0</v>
      </c>
      <c r="H23" s="40"/>
      <c r="I23" s="40"/>
    </row>
    <row r="24" spans="1:9" ht="18.5" x14ac:dyDescent="0.45">
      <c r="B24" t="s">
        <v>25</v>
      </c>
      <c r="C24" s="32" t="s">
        <v>6</v>
      </c>
      <c r="D24" s="40">
        <v>1</v>
      </c>
      <c r="E24" s="40">
        <f t="shared" ref="E24:E25" si="10">+IF(C24="X",D24,0)</f>
        <v>1</v>
      </c>
      <c r="F24" s="40">
        <v>1</v>
      </c>
      <c r="G24" s="40">
        <f t="shared" ref="G24:G25" si="11">+IF(C24="X",F24,0)</f>
        <v>1</v>
      </c>
      <c r="H24" s="40"/>
      <c r="I24" s="40"/>
    </row>
    <row r="25" spans="1:9" ht="18.5" x14ac:dyDescent="0.45">
      <c r="B25" t="s">
        <v>26</v>
      </c>
      <c r="C25" s="32"/>
      <c r="D25" s="40">
        <v>0</v>
      </c>
      <c r="E25" s="40">
        <f t="shared" si="10"/>
        <v>0</v>
      </c>
      <c r="F25" s="40">
        <v>0</v>
      </c>
      <c r="G25" s="40">
        <f t="shared" si="11"/>
        <v>0</v>
      </c>
      <c r="H25" s="40"/>
      <c r="I25" s="40"/>
    </row>
    <row r="26" spans="1:9" ht="18.5" x14ac:dyDescent="0.45">
      <c r="A26" s="34"/>
      <c r="B26" s="35" t="s">
        <v>27</v>
      </c>
      <c r="C26" s="36"/>
      <c r="D26" s="40"/>
      <c r="E26" s="40">
        <f>+SUM(E27:E29)</f>
        <v>1</v>
      </c>
      <c r="F26" s="40"/>
      <c r="G26" s="40">
        <f>+SUM(G27:G29)</f>
        <v>1</v>
      </c>
      <c r="H26" s="40"/>
      <c r="I26" s="40"/>
    </row>
    <row r="27" spans="1:9" ht="18.5" x14ac:dyDescent="0.45">
      <c r="B27" t="s">
        <v>28</v>
      </c>
      <c r="C27" s="32"/>
      <c r="D27" s="40">
        <v>2</v>
      </c>
      <c r="E27" s="40">
        <f>+IF(C27="X",D27,0)</f>
        <v>0</v>
      </c>
      <c r="F27" s="40">
        <v>2</v>
      </c>
      <c r="G27" s="40">
        <f>+IF(C27="X",F27,0)</f>
        <v>0</v>
      </c>
      <c r="H27" s="40"/>
      <c r="I27" s="40"/>
    </row>
    <row r="28" spans="1:9" ht="18.5" x14ac:dyDescent="0.45">
      <c r="B28" t="s">
        <v>29</v>
      </c>
      <c r="C28" s="32" t="s">
        <v>6</v>
      </c>
      <c r="D28" s="40">
        <v>1</v>
      </c>
      <c r="E28" s="40">
        <f t="shared" ref="E28:E29" si="12">+IF(C28="X",D28,0)</f>
        <v>1</v>
      </c>
      <c r="F28" s="40">
        <v>1</v>
      </c>
      <c r="G28" s="40">
        <f t="shared" ref="G28:G29" si="13">+IF(C28="X",F28,0)</f>
        <v>1</v>
      </c>
      <c r="H28" s="40"/>
      <c r="I28" s="40"/>
    </row>
    <row r="29" spans="1:9" ht="18.5" x14ac:dyDescent="0.45">
      <c r="B29" t="s">
        <v>30</v>
      </c>
      <c r="C29" s="32"/>
      <c r="D29" s="40">
        <v>0</v>
      </c>
      <c r="E29" s="40">
        <f t="shared" si="12"/>
        <v>0</v>
      </c>
      <c r="F29" s="40">
        <v>0</v>
      </c>
      <c r="G29" s="40">
        <f t="shared" si="13"/>
        <v>0</v>
      </c>
      <c r="H29" s="40"/>
      <c r="I29" s="40"/>
    </row>
    <row r="30" spans="1:9" ht="18.5" x14ac:dyDescent="0.45">
      <c r="A30" s="34"/>
      <c r="B30" s="35" t="s">
        <v>31</v>
      </c>
      <c r="C30" s="36"/>
      <c r="D30" s="40"/>
      <c r="E30" s="40">
        <f>+SUM(E31:E33)</f>
        <v>2</v>
      </c>
      <c r="F30" s="40"/>
      <c r="G30" s="40">
        <f>+SUM(G31:G33)</f>
        <v>0</v>
      </c>
      <c r="H30" s="40"/>
      <c r="I30" s="40"/>
    </row>
    <row r="31" spans="1:9" ht="18.5" x14ac:dyDescent="0.45">
      <c r="B31" s="29" t="s">
        <v>32</v>
      </c>
      <c r="C31" s="32"/>
      <c r="D31" s="40">
        <v>0</v>
      </c>
      <c r="E31" s="40">
        <f>+IF(C31="X",D31,0)</f>
        <v>0</v>
      </c>
      <c r="F31" s="40">
        <v>2</v>
      </c>
      <c r="G31" s="40">
        <f>+IF(C31="X",F31,0)</f>
        <v>0</v>
      </c>
      <c r="H31" s="40"/>
      <c r="I31" s="40"/>
    </row>
    <row r="32" spans="1:9" ht="18.5" x14ac:dyDescent="0.45">
      <c r="B32" s="29" t="s">
        <v>132</v>
      </c>
      <c r="C32" s="32"/>
      <c r="D32" s="40">
        <v>1</v>
      </c>
      <c r="E32" s="40">
        <f t="shared" ref="E32:E33" si="14">+IF(C32="X",D32,0)</f>
        <v>0</v>
      </c>
      <c r="F32" s="40">
        <v>1</v>
      </c>
      <c r="G32" s="40">
        <f t="shared" ref="G32:G33" si="15">+IF(C32="X",F32,0)</f>
        <v>0</v>
      </c>
      <c r="H32" s="40"/>
      <c r="I32" s="40"/>
    </row>
    <row r="33" spans="1:9" ht="18.5" x14ac:dyDescent="0.45">
      <c r="B33" s="29" t="s">
        <v>33</v>
      </c>
      <c r="C33" s="32" t="s">
        <v>6</v>
      </c>
      <c r="D33" s="40">
        <v>2</v>
      </c>
      <c r="E33" s="40">
        <f t="shared" si="14"/>
        <v>2</v>
      </c>
      <c r="F33" s="40">
        <v>0</v>
      </c>
      <c r="G33" s="40">
        <f t="shared" si="15"/>
        <v>0</v>
      </c>
      <c r="H33" s="40"/>
      <c r="I33" s="40"/>
    </row>
    <row r="34" spans="1:9" ht="18.5" x14ac:dyDescent="0.45">
      <c r="A34" s="34"/>
      <c r="B34" s="35" t="s">
        <v>34</v>
      </c>
      <c r="C34" s="36"/>
      <c r="D34" s="40"/>
      <c r="E34" s="40">
        <f>+SUM(E35:E37)</f>
        <v>1</v>
      </c>
      <c r="F34" s="40"/>
      <c r="G34" s="40">
        <f>+SUM(G35:G37)</f>
        <v>1</v>
      </c>
      <c r="H34" s="40"/>
      <c r="I34" s="40"/>
    </row>
    <row r="35" spans="1:9" ht="18.5" x14ac:dyDescent="0.45">
      <c r="B35" s="29" t="s">
        <v>35</v>
      </c>
      <c r="C35" s="32"/>
      <c r="D35" s="40">
        <v>0</v>
      </c>
      <c r="E35" s="40">
        <f>+IF(C35="X",D35,0)</f>
        <v>0</v>
      </c>
      <c r="F35" s="40">
        <v>2</v>
      </c>
      <c r="G35" s="40">
        <f>+IF(C35="X",F35,0)</f>
        <v>0</v>
      </c>
      <c r="H35" s="40"/>
      <c r="I35" s="40"/>
    </row>
    <row r="36" spans="1:9" ht="18.5" x14ac:dyDescent="0.45">
      <c r="B36" s="29" t="s">
        <v>36</v>
      </c>
      <c r="C36" s="32" t="s">
        <v>6</v>
      </c>
      <c r="D36" s="40">
        <v>1</v>
      </c>
      <c r="E36" s="40">
        <f t="shared" ref="E36:E37" si="16">+IF(C36="X",D36,0)</f>
        <v>1</v>
      </c>
      <c r="F36" s="40">
        <v>1</v>
      </c>
      <c r="G36" s="40">
        <f t="shared" ref="G36:G37" si="17">+IF(C36="X",F36,0)</f>
        <v>1</v>
      </c>
      <c r="H36" s="40"/>
      <c r="I36" s="40"/>
    </row>
    <row r="37" spans="1:9" ht="18.5" x14ac:dyDescent="0.45">
      <c r="B37" s="29" t="s">
        <v>37</v>
      </c>
      <c r="C37" s="32"/>
      <c r="D37" s="40">
        <v>2</v>
      </c>
      <c r="E37" s="40">
        <f t="shared" si="16"/>
        <v>0</v>
      </c>
      <c r="F37" s="40">
        <v>0</v>
      </c>
      <c r="G37" s="40">
        <f t="shared" si="17"/>
        <v>0</v>
      </c>
      <c r="H37" s="40"/>
      <c r="I37" s="40"/>
    </row>
    <row r="38" spans="1:9" ht="18.5" x14ac:dyDescent="0.45">
      <c r="A38" s="38" t="s">
        <v>38</v>
      </c>
      <c r="B38" s="35" t="s">
        <v>137</v>
      </c>
      <c r="C38" s="36"/>
      <c r="D38" s="40"/>
      <c r="E38" s="40">
        <f>+SUM(E39:E41)</f>
        <v>2</v>
      </c>
      <c r="F38" s="40"/>
      <c r="G38" s="40">
        <f>+SUM(G39:G41)</f>
        <v>0</v>
      </c>
      <c r="H38" s="42">
        <f>+G38+G42</f>
        <v>0</v>
      </c>
      <c r="I38" s="40"/>
    </row>
    <row r="39" spans="1:9" ht="18.5" x14ac:dyDescent="0.45">
      <c r="B39" s="29" t="s">
        <v>138</v>
      </c>
      <c r="C39" s="32"/>
      <c r="D39" s="40">
        <v>0</v>
      </c>
      <c r="E39" s="40">
        <f>+IF(C39="X",D39,0)</f>
        <v>0</v>
      </c>
      <c r="F39" s="40">
        <v>1</v>
      </c>
      <c r="G39" s="40">
        <f>+IF(C39="X",F39,0)</f>
        <v>0</v>
      </c>
      <c r="H39" s="40"/>
      <c r="I39" s="40"/>
    </row>
    <row r="40" spans="1:9" ht="18.5" x14ac:dyDescent="0.45">
      <c r="B40" s="29" t="s">
        <v>139</v>
      </c>
      <c r="C40" s="32"/>
      <c r="D40" s="40">
        <v>1</v>
      </c>
      <c r="E40" s="40">
        <f t="shared" ref="E40:E41" si="18">+IF(C40="X",D40,0)</f>
        <v>0</v>
      </c>
      <c r="F40" s="40">
        <v>1</v>
      </c>
      <c r="G40" s="40">
        <f t="shared" ref="G40:G41" si="19">+IF(C40="X",F40,0)</f>
        <v>0</v>
      </c>
      <c r="H40" s="40"/>
      <c r="I40" s="40"/>
    </row>
    <row r="41" spans="1:9" ht="18.5" x14ac:dyDescent="0.45">
      <c r="B41" s="29" t="s">
        <v>140</v>
      </c>
      <c r="C41" s="32" t="s">
        <v>6</v>
      </c>
      <c r="D41" s="40">
        <v>2</v>
      </c>
      <c r="E41" s="40">
        <f t="shared" si="18"/>
        <v>2</v>
      </c>
      <c r="F41" s="40">
        <v>0</v>
      </c>
      <c r="G41" s="40">
        <f t="shared" si="19"/>
        <v>0</v>
      </c>
      <c r="H41" s="40"/>
      <c r="I41" s="40"/>
    </row>
    <row r="42" spans="1:9" ht="18.5" x14ac:dyDescent="0.45">
      <c r="A42" s="34" t="s">
        <v>43</v>
      </c>
      <c r="B42" s="35" t="s">
        <v>39</v>
      </c>
      <c r="C42" s="36"/>
      <c r="D42" s="40"/>
      <c r="E42" s="40">
        <f>+SUM(E43:E45)</f>
        <v>2</v>
      </c>
      <c r="F42" s="40"/>
      <c r="G42" s="40">
        <f>+SUM(G43:G45)</f>
        <v>0</v>
      </c>
      <c r="H42" s="40"/>
      <c r="I42" s="40"/>
    </row>
    <row r="43" spans="1:9" ht="18.5" x14ac:dyDescent="0.45">
      <c r="B43" s="29" t="s">
        <v>40</v>
      </c>
      <c r="C43" s="32"/>
      <c r="D43" s="40">
        <v>0</v>
      </c>
      <c r="E43" s="40">
        <f>+IF(C43="X",D43,0)</f>
        <v>0</v>
      </c>
      <c r="F43" s="40">
        <v>2</v>
      </c>
      <c r="G43" s="40">
        <f>+IF(C43="X",F43,0)</f>
        <v>0</v>
      </c>
      <c r="H43" s="40"/>
      <c r="I43" s="40"/>
    </row>
    <row r="44" spans="1:9" ht="18.5" x14ac:dyDescent="0.45">
      <c r="B44" s="29" t="s">
        <v>41</v>
      </c>
      <c r="C44" s="32"/>
      <c r="D44" s="40">
        <v>1</v>
      </c>
      <c r="E44" s="40">
        <f t="shared" ref="E44:E45" si="20">+IF(C44="X",D44,0)</f>
        <v>0</v>
      </c>
      <c r="F44" s="40">
        <v>1</v>
      </c>
      <c r="G44" s="40">
        <f t="shared" ref="G44:G45" si="21">+IF(C44="X",F44,0)</f>
        <v>0</v>
      </c>
      <c r="H44" s="40"/>
      <c r="I44" s="40"/>
    </row>
    <row r="45" spans="1:9" ht="18.5" x14ac:dyDescent="0.45">
      <c r="B45" s="29" t="s">
        <v>42</v>
      </c>
      <c r="C45" s="32" t="s">
        <v>6</v>
      </c>
      <c r="D45" s="40">
        <v>2</v>
      </c>
      <c r="E45" s="40">
        <f t="shared" si="20"/>
        <v>2</v>
      </c>
      <c r="F45" s="40">
        <v>0</v>
      </c>
      <c r="G45" s="40">
        <f t="shared" si="21"/>
        <v>0</v>
      </c>
      <c r="H45" s="40"/>
      <c r="I45" s="40"/>
    </row>
  </sheetData>
  <pageMargins left="0.7" right="0.7" top="0.75" bottom="0.75" header="0.3" footer="0.3"/>
  <pageSetup paperSize="9" orientation="portrait" r:id="rId1"/>
  <headerFooter>
    <oddFooter>&amp;L&amp;1#&amp;"Calibri"&amp;10&amp;K000000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1602-04DF-487C-84F2-056495FEDAD1}">
  <dimension ref="A1:A7"/>
  <sheetViews>
    <sheetView workbookViewId="0"/>
  </sheetViews>
  <sheetFormatPr baseColWidth="10" defaultRowHeight="14.5" x14ac:dyDescent="0.35"/>
  <cols>
    <col min="1" max="1" width="130.81640625" customWidth="1"/>
  </cols>
  <sheetData>
    <row r="1" spans="1:1" ht="23.5" x14ac:dyDescent="0.55000000000000004">
      <c r="A1" s="43" t="s">
        <v>129</v>
      </c>
    </row>
    <row r="2" spans="1:1" ht="62" x14ac:dyDescent="0.35">
      <c r="A2" s="44" t="str">
        <f>+'Version finale'!I3</f>
        <v xml:space="preserve">Ca se confirme : l'idée de changer de métier ne vous laisse pas indifférent. Mais vous n'êtes pas sûr de pouvoir faire le grand saut. Manque de confiance, manque d'idée vers où vous orienter ?  Pour que ce grand saut ne soit pas un saut dans le vide, poursuivez ce test et découvrez les métiers qui sont peut-être faits pour vous ! 
</v>
      </c>
    </row>
    <row r="3" spans="1:1" ht="62" x14ac:dyDescent="0.35">
      <c r="A3" s="44" t="str">
        <f>+'Version finale'!I4</f>
        <v xml:space="preserve">Vous n'êtes pas prêt à abandonner ces choses qui embellissent votre quotidien : votre rythme de travail, votre entourage, vos collègues qui vous adorent,  ce salaire qui vous a permis d'aller l'an dernier en amoureux à Venise... Une réorientation aurait un impact sur vos habitudes. Le jeu en vaut-il la chandelle ? Pensez-y, allez faire un tour du pâté de maisons, prenez un verre en terrasse et revenez pour en parler avec votre entourage. </v>
      </c>
    </row>
    <row r="4" spans="1:1" ht="31" x14ac:dyDescent="0.35">
      <c r="A4" s="44" t="str">
        <f>+'Version finale'!I5</f>
        <v>Un métier épanouissant, un environnement de travail chaleureux, des valeurs partagées sont autant de critères que chacun cherche dans son travail. Et, chanceux que vous êtes, votre emploi actuel semble cocher toutes les cases. Rien d'étonnant à ce que vous hésitiez à changer...</v>
      </c>
    </row>
    <row r="5" spans="1:1" ht="15.5" x14ac:dyDescent="0.35">
      <c r="A5" s="44" t="str">
        <f>+'Version finale'!I6</f>
        <v/>
      </c>
    </row>
    <row r="7" spans="1:1" x14ac:dyDescent="0.35">
      <c r="A7" s="45" t="s">
        <v>130</v>
      </c>
    </row>
  </sheetData>
  <hyperlinks>
    <hyperlink ref="A7" location="'Version finale'!C3" display="retour au test" xr:uid="{94C982E5-2C53-4275-B49C-A0DBAAC21F8F}"/>
  </hyperlinks>
  <pageMargins left="0.7" right="0.7" top="0.75" bottom="0.75" header="0.3" footer="0.3"/>
  <pageSetup paperSize="9" orientation="portrait" horizontalDpi="90" verticalDpi="90" r:id="rId1"/>
  <headerFooter>
    <oddFooter>&amp;L&amp;1#&amp;"Calibri"&amp;10&amp;K000000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7433-546F-4705-8F36-B5A11C93ED6A}">
  <dimension ref="A1:S10"/>
  <sheetViews>
    <sheetView workbookViewId="0">
      <selection activeCell="M10" sqref="M10:S10"/>
    </sheetView>
  </sheetViews>
  <sheetFormatPr baseColWidth="10" defaultColWidth="11.453125" defaultRowHeight="14.5" x14ac:dyDescent="0.35"/>
  <cols>
    <col min="1" max="1" width="1.81640625" bestFit="1" customWidth="1"/>
    <col min="3" max="3" width="4.1796875" bestFit="1" customWidth="1"/>
    <col min="5" max="5" width="4.453125" bestFit="1" customWidth="1"/>
    <col min="9" max="9" width="4.1796875" bestFit="1" customWidth="1"/>
    <col min="11" max="11" width="4.453125" bestFit="1" customWidth="1"/>
    <col min="12" max="12" width="1.81640625" bestFit="1" customWidth="1"/>
  </cols>
  <sheetData>
    <row r="1" spans="1:19" ht="18.5" x14ac:dyDescent="0.45">
      <c r="B1" s="31" t="s">
        <v>44</v>
      </c>
      <c r="C1" t="s">
        <v>45</v>
      </c>
      <c r="D1">
        <v>0</v>
      </c>
      <c r="E1" t="s">
        <v>46</v>
      </c>
      <c r="F1">
        <v>22</v>
      </c>
      <c r="M1" s="31" t="s">
        <v>47</v>
      </c>
      <c r="N1" t="s">
        <v>45</v>
      </c>
      <c r="O1">
        <v>0</v>
      </c>
      <c r="P1" t="s">
        <v>46</v>
      </c>
      <c r="Q1">
        <v>20</v>
      </c>
    </row>
    <row r="2" spans="1:19" x14ac:dyDescent="0.35">
      <c r="M2" t="s">
        <v>48</v>
      </c>
      <c r="O2">
        <v>0</v>
      </c>
      <c r="Q2">
        <v>8</v>
      </c>
    </row>
    <row r="3" spans="1:19" x14ac:dyDescent="0.35">
      <c r="M3" t="s">
        <v>49</v>
      </c>
      <c r="O3">
        <v>0</v>
      </c>
      <c r="Q3">
        <v>10</v>
      </c>
    </row>
    <row r="4" spans="1:19" x14ac:dyDescent="0.35">
      <c r="M4" t="s">
        <v>50</v>
      </c>
      <c r="O4">
        <v>0</v>
      </c>
      <c r="Q4">
        <v>4</v>
      </c>
    </row>
    <row r="5" spans="1:19" x14ac:dyDescent="0.35">
      <c r="B5" s="1" t="s">
        <v>51</v>
      </c>
      <c r="C5">
        <v>0</v>
      </c>
      <c r="D5" t="s">
        <v>52</v>
      </c>
      <c r="E5">
        <v>5</v>
      </c>
      <c r="M5" t="s">
        <v>48</v>
      </c>
      <c r="N5" t="s">
        <v>53</v>
      </c>
      <c r="O5">
        <v>4</v>
      </c>
    </row>
    <row r="6" spans="1:19" ht="90" customHeight="1" x14ac:dyDescent="0.35">
      <c r="A6" t="s">
        <v>54</v>
      </c>
      <c r="B6" s="46" t="s">
        <v>131</v>
      </c>
      <c r="C6" s="46"/>
      <c r="D6" s="46"/>
      <c r="E6" s="46"/>
      <c r="F6" s="46"/>
      <c r="G6" s="46"/>
      <c r="H6" s="46"/>
      <c r="I6" s="46"/>
      <c r="J6" s="46"/>
      <c r="K6" s="46"/>
      <c r="L6" s="33" t="s">
        <v>54</v>
      </c>
      <c r="M6" s="47" t="s">
        <v>55</v>
      </c>
      <c r="N6" s="47"/>
      <c r="O6" s="47"/>
      <c r="P6" s="47"/>
      <c r="Q6" s="47"/>
      <c r="R6" s="47"/>
      <c r="S6" s="47"/>
    </row>
    <row r="7" spans="1:19" x14ac:dyDescent="0.35">
      <c r="A7" t="s">
        <v>56</v>
      </c>
      <c r="B7" s="1" t="s">
        <v>51</v>
      </c>
      <c r="C7">
        <v>6</v>
      </c>
      <c r="D7" t="s">
        <v>52</v>
      </c>
      <c r="E7">
        <v>14</v>
      </c>
      <c r="L7" t="s">
        <v>56</v>
      </c>
      <c r="M7" t="s">
        <v>49</v>
      </c>
      <c r="N7" t="s">
        <v>53</v>
      </c>
      <c r="O7">
        <v>5</v>
      </c>
    </row>
    <row r="8" spans="1:19" ht="57.65" customHeight="1" x14ac:dyDescent="0.35">
      <c r="A8" t="s">
        <v>57</v>
      </c>
      <c r="B8" s="46" t="s">
        <v>58</v>
      </c>
      <c r="C8" s="46"/>
      <c r="D8" s="46"/>
      <c r="E8" s="46"/>
      <c r="F8" s="46"/>
      <c r="G8" s="46"/>
      <c r="H8" s="46"/>
      <c r="I8" s="46"/>
      <c r="J8" s="46"/>
      <c r="K8" s="46"/>
      <c r="L8" s="33" t="s">
        <v>57</v>
      </c>
      <c r="M8" s="47" t="s">
        <v>135</v>
      </c>
      <c r="N8" s="47"/>
      <c r="O8" s="47"/>
      <c r="P8" s="47"/>
      <c r="Q8" s="47"/>
      <c r="R8" s="47"/>
      <c r="S8" s="47"/>
    </row>
    <row r="9" spans="1:19" x14ac:dyDescent="0.35">
      <c r="A9" t="s">
        <v>59</v>
      </c>
      <c r="B9" s="1" t="s">
        <v>51</v>
      </c>
      <c r="C9">
        <v>15</v>
      </c>
      <c r="D9" t="s">
        <v>52</v>
      </c>
      <c r="E9">
        <v>22</v>
      </c>
      <c r="L9" t="s">
        <v>59</v>
      </c>
      <c r="M9" t="s">
        <v>50</v>
      </c>
      <c r="N9" t="s">
        <v>60</v>
      </c>
      <c r="O9">
        <v>2</v>
      </c>
    </row>
    <row r="10" spans="1:19" ht="58" customHeight="1" x14ac:dyDescent="0.35">
      <c r="A10" t="s">
        <v>61</v>
      </c>
      <c r="B10" s="46" t="s">
        <v>62</v>
      </c>
      <c r="C10" s="46"/>
      <c r="D10" s="46"/>
      <c r="E10" s="46"/>
      <c r="F10" s="46"/>
      <c r="G10" s="46"/>
      <c r="H10" s="46"/>
      <c r="I10" s="46"/>
      <c r="J10" s="46"/>
      <c r="K10" s="46"/>
      <c r="L10" s="33" t="s">
        <v>61</v>
      </c>
      <c r="M10" s="47" t="s">
        <v>63</v>
      </c>
      <c r="N10" s="47"/>
      <c r="O10" s="47"/>
      <c r="P10" s="47"/>
      <c r="Q10" s="47"/>
      <c r="R10" s="47"/>
      <c r="S10" s="47"/>
    </row>
  </sheetData>
  <mergeCells count="6">
    <mergeCell ref="B6:K6"/>
    <mergeCell ref="B8:K8"/>
    <mergeCell ref="B10:K10"/>
    <mergeCell ref="M6:S6"/>
    <mergeCell ref="M8:S8"/>
    <mergeCell ref="M10:S10"/>
  </mergeCells>
  <pageMargins left="0.7" right="0.7" top="0.75" bottom="0.75" header="0.3" footer="0.3"/>
  <pageSetup paperSize="9" orientation="portrait" horizontalDpi="90" verticalDpi="90" r:id="rId1"/>
  <headerFooter>
    <oddFooter>&amp;L&amp;1#&amp;"Calibri"&amp;10&amp;K000000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1B40D-B22C-4635-8728-760592277DE4}">
  <dimension ref="A1:G103"/>
  <sheetViews>
    <sheetView zoomScale="110" zoomScaleNormal="11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11.453125" defaultRowHeight="14.5" x14ac:dyDescent="0.35"/>
  <cols>
    <col min="1" max="1" width="13.81640625" customWidth="1"/>
    <col min="2" max="2" width="70" bestFit="1" customWidth="1"/>
    <col min="3" max="3" width="81.1796875" bestFit="1" customWidth="1"/>
    <col min="4" max="4" width="13.81640625" customWidth="1"/>
    <col min="5" max="5" width="12.1796875" customWidth="1"/>
    <col min="6" max="6" width="13.81640625" customWidth="1"/>
  </cols>
  <sheetData>
    <row r="1" spans="1:7" ht="15" thickBot="1" x14ac:dyDescent="0.4">
      <c r="A1" s="1" t="s">
        <v>64</v>
      </c>
      <c r="B1" s="1" t="s">
        <v>65</v>
      </c>
      <c r="C1" s="1" t="s">
        <v>66</v>
      </c>
      <c r="D1" s="11" t="s">
        <v>67</v>
      </c>
      <c r="E1" s="11" t="s">
        <v>68</v>
      </c>
      <c r="F1" s="11" t="s">
        <v>69</v>
      </c>
      <c r="G1" s="11" t="s">
        <v>70</v>
      </c>
    </row>
    <row r="2" spans="1:7" ht="15" thickBot="1" x14ac:dyDescent="0.4">
      <c r="A2" s="2" t="s">
        <v>49</v>
      </c>
      <c r="B2" s="3" t="s">
        <v>71</v>
      </c>
      <c r="C2" t="s">
        <v>72</v>
      </c>
      <c r="D2" s="12"/>
      <c r="E2" s="12"/>
      <c r="F2" s="13">
        <v>0</v>
      </c>
      <c r="G2">
        <v>0</v>
      </c>
    </row>
    <row r="3" spans="1:7" ht="15" thickBot="1" x14ac:dyDescent="0.4">
      <c r="A3" s="4"/>
      <c r="B3" s="5"/>
      <c r="C3" s="9" t="s">
        <v>73</v>
      </c>
      <c r="D3" s="26"/>
      <c r="E3" s="26"/>
      <c r="F3" s="13"/>
      <c r="G3">
        <v>1</v>
      </c>
    </row>
    <row r="4" spans="1:7" ht="15" thickBot="1" x14ac:dyDescent="0.4">
      <c r="A4" s="4"/>
      <c r="B4" s="5"/>
      <c r="C4" s="8" t="s">
        <v>74</v>
      </c>
      <c r="D4" s="14"/>
      <c r="E4" s="14"/>
      <c r="F4" s="13">
        <v>0</v>
      </c>
      <c r="G4">
        <v>2</v>
      </c>
    </row>
    <row r="5" spans="1:7" ht="15" thickBot="1" x14ac:dyDescent="0.4">
      <c r="A5" s="6"/>
      <c r="B5" s="7"/>
      <c r="C5" s="10" t="s">
        <v>75</v>
      </c>
      <c r="D5" s="16"/>
      <c r="E5" s="16"/>
      <c r="F5" s="13"/>
      <c r="G5">
        <v>3</v>
      </c>
    </row>
    <row r="6" spans="1:7" x14ac:dyDescent="0.35">
      <c r="A6" s="2" t="s">
        <v>49</v>
      </c>
      <c r="B6" s="3" t="s">
        <v>76</v>
      </c>
      <c r="C6" s="8" t="s">
        <v>77</v>
      </c>
      <c r="D6" s="12"/>
      <c r="E6" s="12"/>
      <c r="F6" s="13"/>
    </row>
    <row r="7" spans="1:7" x14ac:dyDescent="0.35">
      <c r="A7" s="4"/>
      <c r="B7" s="5"/>
      <c r="C7" s="25"/>
      <c r="D7" s="26"/>
      <c r="E7" s="26"/>
      <c r="F7" s="27"/>
    </row>
    <row r="8" spans="1:7" x14ac:dyDescent="0.35">
      <c r="A8" s="4"/>
      <c r="B8" s="5"/>
      <c r="C8" s="9" t="s">
        <v>78</v>
      </c>
      <c r="D8" s="14"/>
      <c r="E8" s="14"/>
      <c r="F8" s="15"/>
    </row>
    <row r="9" spans="1:7" ht="15" thickBot="1" x14ac:dyDescent="0.4">
      <c r="A9" s="6"/>
      <c r="B9" s="7"/>
      <c r="C9" s="10" t="s">
        <v>79</v>
      </c>
      <c r="D9" s="16"/>
      <c r="E9" s="16"/>
      <c r="F9" s="17"/>
    </row>
    <row r="10" spans="1:7" x14ac:dyDescent="0.35">
      <c r="A10" s="2" t="s">
        <v>80</v>
      </c>
      <c r="B10" s="3" t="s">
        <v>81</v>
      </c>
      <c r="C10" s="8" t="s">
        <v>82</v>
      </c>
      <c r="D10" s="12"/>
      <c r="E10" s="12"/>
      <c r="F10" s="13"/>
      <c r="G10">
        <v>0</v>
      </c>
    </row>
    <row r="11" spans="1:7" x14ac:dyDescent="0.35">
      <c r="A11" s="4"/>
      <c r="B11" s="5"/>
      <c r="C11" s="9" t="s">
        <v>83</v>
      </c>
      <c r="D11" s="14"/>
      <c r="E11" s="14"/>
      <c r="F11" s="15"/>
      <c r="G11">
        <v>2</v>
      </c>
    </row>
    <row r="12" spans="1:7" ht="15" thickBot="1" x14ac:dyDescent="0.4">
      <c r="A12" s="6"/>
      <c r="B12" s="7"/>
      <c r="C12" s="10" t="s">
        <v>84</v>
      </c>
      <c r="D12" s="16"/>
      <c r="E12" s="16"/>
      <c r="F12" s="17"/>
      <c r="G12">
        <v>1</v>
      </c>
    </row>
    <row r="13" spans="1:7" ht="15" thickBot="1" x14ac:dyDescent="0.4">
      <c r="A13" s="2" t="s">
        <v>49</v>
      </c>
      <c r="B13" s="3" t="s">
        <v>85</v>
      </c>
      <c r="C13" s="8" t="s">
        <v>82</v>
      </c>
      <c r="D13" s="12">
        <v>0</v>
      </c>
      <c r="E13" s="12">
        <v>0</v>
      </c>
      <c r="F13" s="13">
        <v>0</v>
      </c>
      <c r="G13">
        <v>0</v>
      </c>
    </row>
    <row r="14" spans="1:7" ht="15" thickBot="1" x14ac:dyDescent="0.4">
      <c r="A14" s="4"/>
      <c r="B14" s="5"/>
      <c r="C14" s="9" t="s">
        <v>86</v>
      </c>
      <c r="D14" s="14">
        <v>1</v>
      </c>
      <c r="E14" s="12">
        <v>0</v>
      </c>
      <c r="F14" s="12">
        <v>0</v>
      </c>
      <c r="G14">
        <v>1</v>
      </c>
    </row>
    <row r="15" spans="1:7" ht="15" thickBot="1" x14ac:dyDescent="0.4">
      <c r="A15" s="6"/>
      <c r="B15" s="7"/>
      <c r="C15" s="10" t="s">
        <v>87</v>
      </c>
      <c r="D15" s="16">
        <v>2</v>
      </c>
      <c r="E15" s="12">
        <v>0</v>
      </c>
      <c r="F15" s="12">
        <v>0</v>
      </c>
      <c r="G15">
        <v>2</v>
      </c>
    </row>
    <row r="16" spans="1:7" x14ac:dyDescent="0.35">
      <c r="A16" s="2" t="s">
        <v>50</v>
      </c>
      <c r="B16" s="3" t="s">
        <v>88</v>
      </c>
      <c r="C16" s="8" t="s">
        <v>89</v>
      </c>
      <c r="D16" s="12">
        <v>0</v>
      </c>
      <c r="E16" s="12">
        <v>0</v>
      </c>
      <c r="F16" s="13">
        <v>0</v>
      </c>
    </row>
    <row r="17" spans="1:6" x14ac:dyDescent="0.35">
      <c r="A17" s="4"/>
      <c r="B17" s="5"/>
      <c r="C17" s="9" t="s">
        <v>90</v>
      </c>
      <c r="D17" s="14">
        <v>2</v>
      </c>
      <c r="E17" s="14">
        <v>0</v>
      </c>
      <c r="F17" s="15">
        <v>2</v>
      </c>
    </row>
    <row r="18" spans="1:6" ht="15" thickBot="1" x14ac:dyDescent="0.4">
      <c r="A18" s="6"/>
      <c r="B18" s="7"/>
      <c r="C18" s="10" t="s">
        <v>91</v>
      </c>
      <c r="D18" s="16">
        <v>0</v>
      </c>
      <c r="E18" s="16">
        <v>0</v>
      </c>
      <c r="F18" s="17">
        <v>2</v>
      </c>
    </row>
    <row r="19" spans="1:6" x14ac:dyDescent="0.35">
      <c r="A19" s="2" t="s">
        <v>50</v>
      </c>
      <c r="B19" s="3" t="s">
        <v>92</v>
      </c>
      <c r="C19" s="3" t="s">
        <v>89</v>
      </c>
      <c r="D19" s="12">
        <v>0</v>
      </c>
      <c r="E19" s="12">
        <v>0</v>
      </c>
      <c r="F19" s="13">
        <v>0</v>
      </c>
    </row>
    <row r="20" spans="1:6" x14ac:dyDescent="0.35">
      <c r="A20" s="4"/>
      <c r="B20" s="5"/>
      <c r="C20" s="5" t="s">
        <v>90</v>
      </c>
      <c r="D20" s="14">
        <v>2</v>
      </c>
      <c r="E20" s="14">
        <v>0</v>
      </c>
      <c r="F20" s="15">
        <v>2</v>
      </c>
    </row>
    <row r="21" spans="1:6" ht="15" thickBot="1" x14ac:dyDescent="0.4">
      <c r="A21" s="6"/>
      <c r="B21" s="7"/>
      <c r="C21" s="7" t="s">
        <v>91</v>
      </c>
      <c r="D21" s="16">
        <v>0</v>
      </c>
      <c r="E21" s="16">
        <v>0</v>
      </c>
      <c r="F21" s="17">
        <v>2</v>
      </c>
    </row>
    <row r="22" spans="1:6" x14ac:dyDescent="0.35">
      <c r="A22" s="2" t="s">
        <v>80</v>
      </c>
      <c r="B22" s="3" t="s">
        <v>93</v>
      </c>
      <c r="C22" s="3" t="s">
        <v>94</v>
      </c>
      <c r="D22" s="18"/>
      <c r="E22" s="18"/>
      <c r="F22" s="19"/>
    </row>
    <row r="23" spans="1:6" x14ac:dyDescent="0.35">
      <c r="A23" s="4"/>
      <c r="B23" s="5"/>
      <c r="C23" s="28" t="s">
        <v>95</v>
      </c>
      <c r="D23" s="20"/>
      <c r="E23" s="20"/>
      <c r="F23" s="21"/>
    </row>
    <row r="24" spans="1:6" x14ac:dyDescent="0.35">
      <c r="A24" s="4"/>
      <c r="B24" s="5"/>
      <c r="C24" s="5" t="s">
        <v>96</v>
      </c>
      <c r="D24" s="20"/>
      <c r="E24" s="20"/>
      <c r="F24" s="21"/>
    </row>
    <row r="25" spans="1:6" ht="15" thickBot="1" x14ac:dyDescent="0.4">
      <c r="A25" s="6"/>
      <c r="B25" s="7"/>
      <c r="C25" s="7" t="s">
        <v>97</v>
      </c>
      <c r="D25" s="22"/>
      <c r="E25" s="22"/>
      <c r="F25" s="23"/>
    </row>
    <row r="26" spans="1:6" x14ac:dyDescent="0.35">
      <c r="A26" s="2" t="s">
        <v>80</v>
      </c>
      <c r="B26" s="3" t="s">
        <v>98</v>
      </c>
      <c r="C26" s="3" t="s">
        <v>99</v>
      </c>
      <c r="D26" s="18">
        <v>1</v>
      </c>
      <c r="E26" s="18">
        <v>2</v>
      </c>
      <c r="F26" s="19">
        <v>0</v>
      </c>
    </row>
    <row r="27" spans="1:6" x14ac:dyDescent="0.35">
      <c r="A27" s="4"/>
      <c r="B27" s="5"/>
      <c r="C27" s="5" t="s">
        <v>100</v>
      </c>
      <c r="D27" s="20">
        <v>0</v>
      </c>
      <c r="E27" s="20">
        <v>1</v>
      </c>
      <c r="F27" s="21">
        <v>0</v>
      </c>
    </row>
    <row r="28" spans="1:6" ht="15" thickBot="1" x14ac:dyDescent="0.4">
      <c r="A28" s="6"/>
      <c r="B28" s="7"/>
      <c r="C28" s="7" t="s">
        <v>101</v>
      </c>
      <c r="D28" s="22">
        <v>0</v>
      </c>
      <c r="E28" s="22">
        <v>0</v>
      </c>
      <c r="F28" s="23">
        <v>0</v>
      </c>
    </row>
    <row r="29" spans="1:6" x14ac:dyDescent="0.35">
      <c r="A29" s="2" t="s">
        <v>80</v>
      </c>
      <c r="B29" s="3" t="s">
        <v>102</v>
      </c>
      <c r="C29" s="3" t="s">
        <v>103</v>
      </c>
      <c r="D29" s="18"/>
      <c r="E29" s="18">
        <v>2</v>
      </c>
      <c r="F29" s="19"/>
    </row>
    <row r="30" spans="1:6" x14ac:dyDescent="0.35">
      <c r="A30" s="4"/>
      <c r="B30" s="5"/>
      <c r="C30" s="5" t="s">
        <v>104</v>
      </c>
      <c r="D30" s="20"/>
      <c r="E30" s="20">
        <v>0</v>
      </c>
      <c r="F30" s="21"/>
    </row>
    <row r="31" spans="1:6" ht="15" thickBot="1" x14ac:dyDescent="0.4">
      <c r="A31" s="6"/>
      <c r="B31" s="7"/>
      <c r="C31" s="7" t="s">
        <v>105</v>
      </c>
      <c r="D31" s="22"/>
      <c r="E31" s="22">
        <v>1</v>
      </c>
      <c r="F31" s="23"/>
    </row>
    <row r="32" spans="1:6" x14ac:dyDescent="0.35">
      <c r="A32" s="2" t="s">
        <v>80</v>
      </c>
      <c r="B32" s="3" t="s">
        <v>106</v>
      </c>
      <c r="C32" s="3" t="s">
        <v>107</v>
      </c>
      <c r="D32" s="18"/>
      <c r="E32" s="18"/>
      <c r="F32" s="19"/>
    </row>
    <row r="33" spans="1:6" x14ac:dyDescent="0.35">
      <c r="A33" s="4"/>
      <c r="B33" s="5"/>
      <c r="C33" s="5" t="s">
        <v>108</v>
      </c>
      <c r="D33" s="20"/>
      <c r="E33" s="20"/>
      <c r="F33" s="21"/>
    </row>
    <row r="34" spans="1:6" ht="15" thickBot="1" x14ac:dyDescent="0.4">
      <c r="A34" s="6"/>
      <c r="B34" s="7"/>
      <c r="C34" s="7" t="s">
        <v>109</v>
      </c>
      <c r="D34" s="22"/>
      <c r="E34" s="22"/>
      <c r="F34" s="23"/>
    </row>
    <row r="35" spans="1:6" x14ac:dyDescent="0.35">
      <c r="A35" s="2" t="s">
        <v>49</v>
      </c>
      <c r="B35" s="3" t="s">
        <v>110</v>
      </c>
      <c r="C35" s="3" t="s">
        <v>111</v>
      </c>
      <c r="D35" s="18"/>
      <c r="E35" s="18"/>
      <c r="F35" s="19"/>
    </row>
    <row r="36" spans="1:6" x14ac:dyDescent="0.35">
      <c r="A36" s="4"/>
      <c r="B36" s="5"/>
      <c r="C36" s="5" t="s">
        <v>112</v>
      </c>
      <c r="D36" s="20"/>
      <c r="E36" s="20"/>
      <c r="F36" s="21"/>
    </row>
    <row r="37" spans="1:6" ht="15" thickBot="1" x14ac:dyDescent="0.4">
      <c r="A37" s="6"/>
      <c r="B37" s="7"/>
      <c r="C37" s="7" t="s">
        <v>113</v>
      </c>
      <c r="D37" s="22"/>
      <c r="E37" s="22"/>
      <c r="F37" s="23"/>
    </row>
    <row r="38" spans="1:6" x14ac:dyDescent="0.35">
      <c r="A38" s="2" t="s">
        <v>49</v>
      </c>
      <c r="B38" s="3" t="s">
        <v>114</v>
      </c>
      <c r="C38" s="3" t="s">
        <v>115</v>
      </c>
      <c r="D38" s="18"/>
      <c r="E38" s="18"/>
      <c r="F38" s="19"/>
    </row>
    <row r="39" spans="1:6" x14ac:dyDescent="0.35">
      <c r="A39" s="4"/>
      <c r="B39" s="5"/>
      <c r="C39" s="5" t="s">
        <v>116</v>
      </c>
      <c r="D39" s="20"/>
      <c r="E39" s="20"/>
      <c r="F39" s="21"/>
    </row>
    <row r="40" spans="1:6" ht="15" thickBot="1" x14ac:dyDescent="0.4">
      <c r="A40" s="6"/>
      <c r="B40" s="7"/>
      <c r="C40" s="7" t="s">
        <v>117</v>
      </c>
      <c r="D40" s="22"/>
      <c r="E40" s="22"/>
      <c r="F40" s="23"/>
    </row>
    <row r="41" spans="1:6" x14ac:dyDescent="0.35">
      <c r="B41" t="s">
        <v>118</v>
      </c>
      <c r="D41" s="24"/>
      <c r="E41" s="24"/>
      <c r="F41" s="24"/>
    </row>
    <row r="42" spans="1:6" x14ac:dyDescent="0.35">
      <c r="D42" s="24"/>
      <c r="E42" s="24"/>
      <c r="F42" s="24"/>
    </row>
    <row r="43" spans="1:6" x14ac:dyDescent="0.35">
      <c r="D43" s="24"/>
      <c r="E43" s="24"/>
      <c r="F43" s="24"/>
    </row>
    <row r="44" spans="1:6" x14ac:dyDescent="0.35">
      <c r="D44" s="24"/>
      <c r="E44" s="24"/>
      <c r="F44" s="24"/>
    </row>
    <row r="45" spans="1:6" x14ac:dyDescent="0.35">
      <c r="D45" s="24"/>
      <c r="E45" s="24"/>
      <c r="F45" s="24"/>
    </row>
    <row r="46" spans="1:6" x14ac:dyDescent="0.35">
      <c r="D46" s="24"/>
      <c r="E46" s="24"/>
      <c r="F46" s="24"/>
    </row>
    <row r="47" spans="1:6" x14ac:dyDescent="0.35">
      <c r="D47" s="24"/>
      <c r="E47" s="24"/>
      <c r="F47" s="24"/>
    </row>
    <row r="48" spans="1:6" x14ac:dyDescent="0.35">
      <c r="D48" s="24"/>
      <c r="E48" s="24"/>
      <c r="F48" s="24"/>
    </row>
    <row r="49" spans="4:6" x14ac:dyDescent="0.35">
      <c r="D49" s="24"/>
      <c r="E49" s="24"/>
      <c r="F49" s="24"/>
    </row>
    <row r="50" spans="4:6" x14ac:dyDescent="0.35">
      <c r="D50" s="24"/>
      <c r="E50" s="24"/>
      <c r="F50" s="24"/>
    </row>
    <row r="51" spans="4:6" x14ac:dyDescent="0.35">
      <c r="D51" s="24"/>
      <c r="E51" s="24"/>
      <c r="F51" s="24"/>
    </row>
    <row r="52" spans="4:6" x14ac:dyDescent="0.35">
      <c r="D52" s="24"/>
      <c r="E52" s="24"/>
      <c r="F52" s="24"/>
    </row>
    <row r="53" spans="4:6" x14ac:dyDescent="0.35">
      <c r="D53" s="24"/>
      <c r="E53" s="24"/>
      <c r="F53" s="24"/>
    </row>
    <row r="54" spans="4:6" x14ac:dyDescent="0.35">
      <c r="D54" s="24"/>
      <c r="E54" s="24"/>
      <c r="F54" s="24"/>
    </row>
    <row r="55" spans="4:6" x14ac:dyDescent="0.35">
      <c r="D55" s="24"/>
      <c r="E55" s="24"/>
      <c r="F55" s="24"/>
    </row>
    <row r="56" spans="4:6" x14ac:dyDescent="0.35">
      <c r="D56" s="24"/>
      <c r="E56" s="24"/>
      <c r="F56" s="24"/>
    </row>
    <row r="57" spans="4:6" x14ac:dyDescent="0.35">
      <c r="D57" s="24"/>
      <c r="E57" s="24"/>
      <c r="F57" s="24"/>
    </row>
    <row r="58" spans="4:6" x14ac:dyDescent="0.35">
      <c r="D58" s="24"/>
      <c r="E58" s="24"/>
      <c r="F58" s="24"/>
    </row>
    <row r="59" spans="4:6" x14ac:dyDescent="0.35">
      <c r="D59" s="24"/>
      <c r="E59" s="24"/>
      <c r="F59" s="24"/>
    </row>
    <row r="60" spans="4:6" x14ac:dyDescent="0.35">
      <c r="D60" s="24"/>
      <c r="E60" s="24"/>
      <c r="F60" s="24"/>
    </row>
    <row r="61" spans="4:6" x14ac:dyDescent="0.35">
      <c r="D61" s="24"/>
      <c r="E61" s="24"/>
      <c r="F61" s="24"/>
    </row>
    <row r="62" spans="4:6" x14ac:dyDescent="0.35">
      <c r="D62" s="24"/>
      <c r="E62" s="24"/>
      <c r="F62" s="24"/>
    </row>
    <row r="63" spans="4:6" x14ac:dyDescent="0.35">
      <c r="D63" s="24"/>
      <c r="E63" s="24"/>
      <c r="F63" s="24"/>
    </row>
    <row r="64" spans="4:6" x14ac:dyDescent="0.35">
      <c r="D64" s="24"/>
      <c r="E64" s="24"/>
      <c r="F64" s="24"/>
    </row>
    <row r="65" spans="4:6" x14ac:dyDescent="0.35">
      <c r="D65" s="24"/>
      <c r="E65" s="24"/>
      <c r="F65" s="24"/>
    </row>
    <row r="66" spans="4:6" x14ac:dyDescent="0.35">
      <c r="D66" s="24"/>
      <c r="E66" s="24"/>
      <c r="F66" s="24"/>
    </row>
    <row r="67" spans="4:6" x14ac:dyDescent="0.35">
      <c r="D67" s="24"/>
      <c r="E67" s="24"/>
      <c r="F67" s="24"/>
    </row>
    <row r="68" spans="4:6" x14ac:dyDescent="0.35">
      <c r="D68" s="24"/>
      <c r="E68" s="24"/>
      <c r="F68" s="24"/>
    </row>
    <row r="69" spans="4:6" x14ac:dyDescent="0.35">
      <c r="D69" s="24"/>
      <c r="E69" s="24"/>
      <c r="F69" s="24"/>
    </row>
    <row r="70" spans="4:6" x14ac:dyDescent="0.35">
      <c r="D70" s="24"/>
      <c r="E70" s="24"/>
      <c r="F70" s="24"/>
    </row>
    <row r="71" spans="4:6" x14ac:dyDescent="0.35">
      <c r="D71" s="24"/>
      <c r="E71" s="24"/>
      <c r="F71" s="24"/>
    </row>
    <row r="72" spans="4:6" x14ac:dyDescent="0.35">
      <c r="D72" s="24"/>
      <c r="E72" s="24"/>
      <c r="F72" s="24"/>
    </row>
    <row r="73" spans="4:6" x14ac:dyDescent="0.35">
      <c r="D73" s="24"/>
      <c r="E73" s="24"/>
      <c r="F73" s="24"/>
    </row>
    <row r="74" spans="4:6" x14ac:dyDescent="0.35">
      <c r="D74" s="24"/>
      <c r="E74" s="24"/>
      <c r="F74" s="24"/>
    </row>
    <row r="75" spans="4:6" x14ac:dyDescent="0.35">
      <c r="D75" s="24"/>
      <c r="E75" s="24"/>
      <c r="F75" s="24"/>
    </row>
    <row r="76" spans="4:6" x14ac:dyDescent="0.35">
      <c r="D76" s="24"/>
      <c r="E76" s="24"/>
      <c r="F76" s="24"/>
    </row>
    <row r="77" spans="4:6" x14ac:dyDescent="0.35">
      <c r="D77" s="24"/>
      <c r="E77" s="24"/>
      <c r="F77" s="24"/>
    </row>
    <row r="78" spans="4:6" x14ac:dyDescent="0.35">
      <c r="D78" s="24"/>
      <c r="E78" s="24"/>
      <c r="F78" s="24"/>
    </row>
    <row r="79" spans="4:6" x14ac:dyDescent="0.35">
      <c r="D79" s="24"/>
      <c r="E79" s="24"/>
      <c r="F79" s="24"/>
    </row>
    <row r="80" spans="4:6" x14ac:dyDescent="0.35">
      <c r="D80" s="24"/>
      <c r="E80" s="24"/>
      <c r="F80" s="24"/>
    </row>
    <row r="81" spans="4:6" x14ac:dyDescent="0.35">
      <c r="D81" s="24"/>
      <c r="E81" s="24"/>
      <c r="F81" s="24"/>
    </row>
    <row r="82" spans="4:6" x14ac:dyDescent="0.35">
      <c r="D82" s="24"/>
      <c r="E82" s="24"/>
      <c r="F82" s="24"/>
    </row>
    <row r="83" spans="4:6" x14ac:dyDescent="0.35">
      <c r="D83" s="24"/>
      <c r="E83" s="24"/>
      <c r="F83" s="24"/>
    </row>
    <row r="84" spans="4:6" x14ac:dyDescent="0.35">
      <c r="D84" s="24"/>
      <c r="E84" s="24"/>
      <c r="F84" s="24"/>
    </row>
    <row r="85" spans="4:6" x14ac:dyDescent="0.35">
      <c r="D85" s="24"/>
      <c r="E85" s="24"/>
      <c r="F85" s="24"/>
    </row>
    <row r="86" spans="4:6" x14ac:dyDescent="0.35">
      <c r="D86" s="24"/>
      <c r="E86" s="24"/>
      <c r="F86" s="24"/>
    </row>
    <row r="87" spans="4:6" x14ac:dyDescent="0.35">
      <c r="D87" s="24"/>
      <c r="E87" s="24"/>
      <c r="F87" s="24"/>
    </row>
    <row r="88" spans="4:6" x14ac:dyDescent="0.35">
      <c r="D88" s="24"/>
      <c r="E88" s="24"/>
      <c r="F88" s="24"/>
    </row>
    <row r="89" spans="4:6" x14ac:dyDescent="0.35">
      <c r="D89" s="24"/>
      <c r="E89" s="24"/>
      <c r="F89" s="24"/>
    </row>
    <row r="90" spans="4:6" x14ac:dyDescent="0.35">
      <c r="D90" s="24"/>
      <c r="E90" s="24"/>
      <c r="F90" s="24"/>
    </row>
    <row r="91" spans="4:6" x14ac:dyDescent="0.35">
      <c r="D91" s="24"/>
      <c r="E91" s="24"/>
      <c r="F91" s="24"/>
    </row>
    <row r="92" spans="4:6" x14ac:dyDescent="0.35">
      <c r="D92" s="24"/>
      <c r="E92" s="24"/>
      <c r="F92" s="24"/>
    </row>
    <row r="93" spans="4:6" x14ac:dyDescent="0.35">
      <c r="D93" s="24"/>
      <c r="E93" s="24"/>
      <c r="F93" s="24"/>
    </row>
    <row r="94" spans="4:6" x14ac:dyDescent="0.35">
      <c r="D94" s="24"/>
      <c r="E94" s="24"/>
      <c r="F94" s="24"/>
    </row>
    <row r="95" spans="4:6" x14ac:dyDescent="0.35">
      <c r="D95" s="24"/>
      <c r="E95" s="24"/>
      <c r="F95" s="24"/>
    </row>
    <row r="96" spans="4:6" x14ac:dyDescent="0.35">
      <c r="D96" s="24"/>
      <c r="E96" s="24"/>
      <c r="F96" s="24"/>
    </row>
    <row r="97" spans="4:6" x14ac:dyDescent="0.35">
      <c r="D97" s="24"/>
      <c r="E97" s="24"/>
      <c r="F97" s="24"/>
    </row>
    <row r="98" spans="4:6" x14ac:dyDescent="0.35">
      <c r="D98" s="24"/>
      <c r="E98" s="24"/>
      <c r="F98" s="24"/>
    </row>
    <row r="99" spans="4:6" x14ac:dyDescent="0.35">
      <c r="D99" s="24"/>
      <c r="E99" s="24"/>
      <c r="F99" s="24"/>
    </row>
    <row r="100" spans="4:6" x14ac:dyDescent="0.35">
      <c r="D100" s="24"/>
      <c r="E100" s="24"/>
      <c r="F100" s="24"/>
    </row>
    <row r="101" spans="4:6" x14ac:dyDescent="0.35">
      <c r="D101" s="24"/>
      <c r="E101" s="24"/>
      <c r="F101" s="24"/>
    </row>
    <row r="102" spans="4:6" x14ac:dyDescent="0.35">
      <c r="D102" s="24"/>
      <c r="E102" s="24"/>
      <c r="F102" s="24"/>
    </row>
    <row r="103" spans="4:6" x14ac:dyDescent="0.35">
      <c r="D103" s="24"/>
      <c r="E103" s="24"/>
      <c r="F103" s="24"/>
    </row>
  </sheetData>
  <pageMargins left="0.7" right="0.7" top="0.75" bottom="0.75" header="0.3" footer="0.3"/>
  <pageSetup paperSize="9" orientation="portrait" horizontalDpi="90" verticalDpi="90" r:id="rId1"/>
  <headerFooter>
    <oddFooter>&amp;L&amp;1#&amp;"Calibri"&amp;10&amp;K000000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35B4-0294-4B76-B92D-A320791E32FD}">
  <dimension ref="A1:E13"/>
  <sheetViews>
    <sheetView workbookViewId="0">
      <selection activeCell="B2" sqref="B2"/>
    </sheetView>
  </sheetViews>
  <sheetFormatPr baseColWidth="10" defaultColWidth="11.453125" defaultRowHeight="14.5" x14ac:dyDescent="0.35"/>
  <cols>
    <col min="2" max="2" width="113.453125" customWidth="1"/>
    <col min="3" max="3" width="18.54296875" customWidth="1"/>
    <col min="4" max="4" width="17.453125" customWidth="1"/>
    <col min="5" max="5" width="15" customWidth="1"/>
  </cols>
  <sheetData>
    <row r="1" spans="1:5" x14ac:dyDescent="0.35">
      <c r="C1" t="s">
        <v>119</v>
      </c>
      <c r="D1" t="s">
        <v>120</v>
      </c>
      <c r="E1" t="s">
        <v>121</v>
      </c>
    </row>
    <row r="2" spans="1:5" x14ac:dyDescent="0.35">
      <c r="A2" t="s">
        <v>0</v>
      </c>
      <c r="B2" t="s">
        <v>122</v>
      </c>
    </row>
    <row r="3" spans="1:5" x14ac:dyDescent="0.35">
      <c r="B3" t="s">
        <v>123</v>
      </c>
    </row>
    <row r="4" spans="1:5" x14ac:dyDescent="0.35">
      <c r="B4" t="s">
        <v>124</v>
      </c>
    </row>
    <row r="5" spans="1:5" x14ac:dyDescent="0.35">
      <c r="B5" t="s">
        <v>125</v>
      </c>
    </row>
    <row r="7" spans="1:5" x14ac:dyDescent="0.35">
      <c r="A7" t="s">
        <v>18</v>
      </c>
      <c r="B7" t="s">
        <v>19</v>
      </c>
    </row>
    <row r="8" spans="1:5" x14ac:dyDescent="0.35">
      <c r="B8" t="s">
        <v>126</v>
      </c>
    </row>
    <row r="9" spans="1:5" x14ac:dyDescent="0.35">
      <c r="B9" t="s">
        <v>127</v>
      </c>
    </row>
    <row r="10" spans="1:5" x14ac:dyDescent="0.35">
      <c r="B10" t="s">
        <v>31</v>
      </c>
    </row>
    <row r="11" spans="1:5" ht="15" thickBot="1" x14ac:dyDescent="0.4"/>
    <row r="12" spans="1:5" ht="15" thickBot="1" x14ac:dyDescent="0.4">
      <c r="A12" t="s">
        <v>38</v>
      </c>
      <c r="B12" s="3" t="s">
        <v>88</v>
      </c>
    </row>
    <row r="13" spans="1:5" x14ac:dyDescent="0.35">
      <c r="B13" s="3" t="s">
        <v>92</v>
      </c>
    </row>
  </sheetData>
  <pageMargins left="0.7" right="0.7" top="0.75" bottom="0.75" header="0.3" footer="0.3"/>
  <pageSetup paperSize="9" orientation="portrait" r:id="rId1"/>
  <headerFooter>
    <oddFooter>&amp;L&amp;1#&amp;"Calibri"&amp;10&amp;K000000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C84E-2DCE-4FB9-9069-0B1415DFBC43}">
  <dimension ref="A1"/>
  <sheetViews>
    <sheetView workbookViewId="0">
      <selection activeCell="G14" sqref="G14"/>
    </sheetView>
  </sheetViews>
  <sheetFormatPr baseColWidth="10" defaultColWidth="11.453125" defaultRowHeight="14.5" x14ac:dyDescent="0.35"/>
  <sheetData/>
  <pageMargins left="0.7" right="0.7" top="0.75" bottom="0.75" header="0.3" footer="0.3"/>
  <pageSetup paperSize="9" orientation="portrait" horizontalDpi="90" verticalDpi="90" r:id="rId1"/>
  <headerFooter>
    <oddFooter>&amp;L&amp;1#&amp;"Calibri"&amp;10&amp;K000000</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B629B0C1D95E408DDD932D24DDE3C9" ma:contentTypeVersion="9" ma:contentTypeDescription="Crée un document." ma:contentTypeScope="" ma:versionID="7454409a89fda8c8e1e7e0c0a25e00a6">
  <xsd:schema xmlns:xsd="http://www.w3.org/2001/XMLSchema" xmlns:xs="http://www.w3.org/2001/XMLSchema" xmlns:p="http://schemas.microsoft.com/office/2006/metadata/properties" xmlns:ns2="ccd1def8-d986-41d4-984a-4e5a564e1c84" xmlns:ns3="4291693f-21c1-4aa1-ae3c-f69b7fbd26fb" targetNamespace="http://schemas.microsoft.com/office/2006/metadata/properties" ma:root="true" ma:fieldsID="574621dd9b0ba9c7de28b752f80b9c63" ns2:_="" ns3:_="">
    <xsd:import namespace="ccd1def8-d986-41d4-984a-4e5a564e1c84"/>
    <xsd:import namespace="4291693f-21c1-4aa1-ae3c-f69b7fbd26f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1def8-d986-41d4-984a-4e5a564e1c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91693f-21c1-4aa1-ae3c-f69b7fbd26f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291693f-21c1-4aa1-ae3c-f69b7fbd26fb">
      <UserInfo>
        <DisplayName>HESPERINE Alain</DisplayName>
        <AccountId>20</AccountId>
        <AccountType/>
      </UserInfo>
      <UserInfo>
        <DisplayName>SAUVAGE MICHEL Christine</DisplayName>
        <AccountId>16</AccountId>
        <AccountType/>
      </UserInfo>
      <UserInfo>
        <DisplayName>AMICE Christian</DisplayName>
        <AccountId>15</AccountId>
        <AccountType/>
      </UserInfo>
      <UserInfo>
        <DisplayName>COTTU Amelie</DisplayName>
        <AccountId>29</AccountId>
        <AccountType/>
      </UserInfo>
      <UserInfo>
        <DisplayName>SOLLE Fabien</DisplayName>
        <AccountId>12</AccountId>
        <AccountType/>
      </UserInfo>
      <UserInfo>
        <DisplayName>BOURGEOIS Damien</DisplayName>
        <AccountId>13</AccountId>
        <AccountType/>
      </UserInfo>
    </SharedWithUsers>
    <Sensitivity xmlns="1c88734f-45cf-4ee3-8ac1-e8e10e08d449">AXA FR Confidentiel</Sensitivity>
  </documentManagement>
</p:properties>
</file>

<file path=customXml/itemProps1.xml><?xml version="1.0" encoding="utf-8"?>
<ds:datastoreItem xmlns:ds="http://schemas.openxmlformats.org/officeDocument/2006/customXml" ds:itemID="{82668EB2-4143-4408-99AB-3EB2D4F806FD}">
  <ds:schemaRefs>
    <ds:schemaRef ds:uri="http://schemas.microsoft.com/sharepoint/v3/contenttype/forms"/>
  </ds:schemaRefs>
</ds:datastoreItem>
</file>

<file path=customXml/itemProps2.xml><?xml version="1.0" encoding="utf-8"?>
<ds:datastoreItem xmlns:ds="http://schemas.openxmlformats.org/officeDocument/2006/customXml" ds:itemID="{44E0ACB0-1FBF-4A38-80E2-042780DE69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1def8-d986-41d4-984a-4e5a564e1c84"/>
    <ds:schemaRef ds:uri="4291693f-21c1-4aa1-ae3c-f69b7fbd26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6F81E9-79E7-4961-AA11-EA5A44F736B7}">
  <ds:schemaRefs>
    <ds:schemaRef ds:uri="http://schemas.microsoft.com/office/2006/metadata/properties"/>
    <ds:schemaRef ds:uri="http://schemas.microsoft.com/office/infopath/2007/PartnerControls"/>
    <ds:schemaRef ds:uri="4291693f-21c1-4aa1-ae3c-f69b7fbd26fb"/>
    <ds:schemaRef ds:uri="1c88734f-45cf-4ee3-8ac1-e8e10e08d4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finale</vt:lpstr>
      <vt:lpstr>Résultat</vt:lpstr>
      <vt:lpstr>Debrief</vt:lpstr>
      <vt:lpstr>Feuil1</vt:lpstr>
      <vt:lpstr>Feuil3</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Savier</dc:creator>
  <cp:keywords/>
  <dc:description/>
  <cp:lastModifiedBy>Nicolas Savier</cp:lastModifiedBy>
  <cp:revision/>
  <dcterms:created xsi:type="dcterms:W3CDTF">2019-06-07T09:03:40Z</dcterms:created>
  <dcterms:modified xsi:type="dcterms:W3CDTF">2019-09-30T15:23:36Z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0x0101000BB629B0C1D95E408DDD932D24DDE3C9</vt:lpwstr>
  </property>
  <property fmtid="{D5CDD505-2E9C-101B-9397-08002B2CF9AE}" pid="3" name="MSIP_Label_bbfbbd0f-0666-461a-9212-afe773a25324_Enabled">
    <vt:lpwstr>True</vt:lpwstr>
  </property>
  <property fmtid="{D5CDD505-2E9C-101B-9397-08002B2CF9AE}" pid="4" name="MSIP_Label_bbfbbd0f-0666-461a-9212-afe773a25324_SiteId">
    <vt:lpwstr>396b38cc-aa65-492b-bb0e-3d94ed25a97b</vt:lpwstr>
  </property>
  <property fmtid="{D5CDD505-2E9C-101B-9397-08002B2CF9AE}" pid="5" name="MSIP_Label_bbfbbd0f-0666-461a-9212-afe773a25324_Owner">
    <vt:lpwstr>S065261@siege.axa-fr.intraxa</vt:lpwstr>
  </property>
  <property fmtid="{D5CDD505-2E9C-101B-9397-08002B2CF9AE}" pid="6" name="MSIP_Label_bbfbbd0f-0666-461a-9212-afe773a25324_SetDate">
    <vt:lpwstr>2019-09-30T15:09:05.0016267Z</vt:lpwstr>
  </property>
  <property fmtid="{D5CDD505-2E9C-101B-9397-08002B2CF9AE}" pid="7" name="MSIP_Label_bbfbbd0f-0666-461a-9212-afe773a25324_Name">
    <vt:lpwstr>AXA FR Confidentiel</vt:lpwstr>
  </property>
  <property fmtid="{D5CDD505-2E9C-101B-9397-08002B2CF9AE}" pid="8" name="MSIP_Label_bbfbbd0f-0666-461a-9212-afe773a25324_Application">
    <vt:lpwstr>Microsoft Azure Information Protection</vt:lpwstr>
  </property>
  <property fmtid="{D5CDD505-2E9C-101B-9397-08002B2CF9AE}" pid="9" name="MSIP_Label_bbfbbd0f-0666-461a-9212-afe773a25324_Extended_MSFT_Method">
    <vt:lpwstr>Automatic</vt:lpwstr>
  </property>
  <property fmtid="{D5CDD505-2E9C-101B-9397-08002B2CF9AE}" pid="10" name="Sensitivity">
    <vt:lpwstr>AXA FR Confidentiel</vt:lpwstr>
  </property>
</Properties>
</file>