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UNPAD LIFE\KULIAH\BISMILLAH 3SET TAHUN\"/>
    </mc:Choice>
  </mc:AlternateContent>
  <xr:revisionPtr revIDLastSave="0" documentId="13_ncr:1_{3107E8EC-1D66-4BFC-B178-27B31273415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yperparameter" sheetId="2" r:id="rId1"/>
    <sheet name="CM" sheetId="32" r:id="rId2"/>
    <sheet name="1" sheetId="6" r:id="rId3"/>
    <sheet name="2" sheetId="3" r:id="rId4"/>
    <sheet name="3" sheetId="7" r:id="rId5"/>
    <sheet name="4" sheetId="8" r:id="rId6"/>
    <sheet name="5" sheetId="9" r:id="rId7"/>
    <sheet name="6" sheetId="10" r:id="rId8"/>
    <sheet name="7" sheetId="11" r:id="rId9"/>
    <sheet name="8" sheetId="12" r:id="rId10"/>
    <sheet name="9" sheetId="13" r:id="rId11"/>
    <sheet name="10" sheetId="14" r:id="rId12"/>
    <sheet name="11" sheetId="4" r:id="rId13"/>
    <sheet name="12" sheetId="15" r:id="rId14"/>
    <sheet name="13" sheetId="16" r:id="rId15"/>
    <sheet name="14" sheetId="17" r:id="rId16"/>
    <sheet name="15" sheetId="19" r:id="rId17"/>
    <sheet name="16" sheetId="20" r:id="rId18"/>
    <sheet name="17" sheetId="21" r:id="rId19"/>
    <sheet name="18" sheetId="22" r:id="rId20"/>
    <sheet name="19" sheetId="23" r:id="rId21"/>
    <sheet name="20" sheetId="5" r:id="rId22"/>
    <sheet name="21" sheetId="24" r:id="rId23"/>
    <sheet name="22" sheetId="25" r:id="rId24"/>
    <sheet name="23" sheetId="26" r:id="rId25"/>
    <sheet name="24" sheetId="27" r:id="rId26"/>
    <sheet name="25" sheetId="28" r:id="rId27"/>
    <sheet name="26" sheetId="29" r:id="rId28"/>
    <sheet name="27" sheetId="30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32" l="1"/>
  <c r="V3" i="32"/>
  <c r="U9" i="32"/>
  <c r="V9" i="32"/>
  <c r="U15" i="32"/>
  <c r="V15" i="32"/>
  <c r="U21" i="32"/>
  <c r="V21" i="32"/>
  <c r="U27" i="32"/>
  <c r="V27" i="32"/>
  <c r="U33" i="32"/>
  <c r="V33" i="32"/>
  <c r="U39" i="32"/>
  <c r="V39" i="32"/>
  <c r="U45" i="32"/>
  <c r="V45" i="32"/>
  <c r="U51" i="32"/>
  <c r="V51" i="32"/>
  <c r="U57" i="32"/>
  <c r="V57" i="32"/>
  <c r="U63" i="32"/>
  <c r="V63" i="32"/>
  <c r="U69" i="32"/>
  <c r="V69" i="32"/>
  <c r="U75" i="32"/>
  <c r="V75" i="32"/>
  <c r="U81" i="32"/>
  <c r="V81" i="32"/>
  <c r="U87" i="32"/>
  <c r="V87" i="32"/>
  <c r="U93" i="32"/>
  <c r="V93" i="32"/>
  <c r="U99" i="32"/>
  <c r="V99" i="32"/>
  <c r="U105" i="32"/>
  <c r="V105" i="32"/>
  <c r="U111" i="32"/>
  <c r="V111" i="32"/>
  <c r="U117" i="32"/>
  <c r="V117" i="32"/>
  <c r="U123" i="32"/>
  <c r="V123" i="32"/>
  <c r="U129" i="32"/>
  <c r="V129" i="32"/>
  <c r="U135" i="32"/>
  <c r="V135" i="32"/>
  <c r="U141" i="32"/>
  <c r="V141" i="32"/>
  <c r="U147" i="32"/>
  <c r="V147" i="32"/>
  <c r="U153" i="32"/>
  <c r="V153" i="32"/>
  <c r="U159" i="32"/>
  <c r="V159" i="32"/>
  <c r="Q3" i="32"/>
  <c r="O3" i="32"/>
  <c r="AA9" i="32"/>
  <c r="AB9" i="32"/>
  <c r="AC9" i="32"/>
  <c r="AA15" i="32"/>
  <c r="AB15" i="32"/>
  <c r="AC15" i="32"/>
  <c r="AA21" i="32"/>
  <c r="AB21" i="32"/>
  <c r="AC21" i="32"/>
  <c r="AA27" i="32"/>
  <c r="AB27" i="32"/>
  <c r="AC27" i="32"/>
  <c r="AA33" i="32"/>
  <c r="AB33" i="32"/>
  <c r="AC33" i="32"/>
  <c r="AA39" i="32"/>
  <c r="AB39" i="32"/>
  <c r="AC39" i="32"/>
  <c r="AA45" i="32"/>
  <c r="AB45" i="32"/>
  <c r="AC45" i="32"/>
  <c r="AA51" i="32"/>
  <c r="AB51" i="32"/>
  <c r="AC51" i="32"/>
  <c r="AA57" i="32"/>
  <c r="AB57" i="32"/>
  <c r="AC57" i="32"/>
  <c r="AA63" i="32"/>
  <c r="AB63" i="32"/>
  <c r="AC63" i="32"/>
  <c r="AA69" i="32"/>
  <c r="AB69" i="32"/>
  <c r="AC69" i="32"/>
  <c r="AA75" i="32"/>
  <c r="AB75" i="32"/>
  <c r="AC75" i="32"/>
  <c r="AA81" i="32"/>
  <c r="AB81" i="32"/>
  <c r="AC81" i="32"/>
  <c r="AA87" i="32"/>
  <c r="AB87" i="32"/>
  <c r="AC87" i="32"/>
  <c r="AA93" i="32"/>
  <c r="AB93" i="32"/>
  <c r="AC93" i="32"/>
  <c r="AA99" i="32"/>
  <c r="AB99" i="32"/>
  <c r="AC99" i="32"/>
  <c r="AA105" i="32"/>
  <c r="AB105" i="32"/>
  <c r="AC105" i="32"/>
  <c r="AA111" i="32"/>
  <c r="AB111" i="32"/>
  <c r="AC111" i="32"/>
  <c r="AA117" i="32"/>
  <c r="AB117" i="32"/>
  <c r="AC117" i="32"/>
  <c r="AA123" i="32"/>
  <c r="AB123" i="32"/>
  <c r="AC123" i="32"/>
  <c r="AA129" i="32"/>
  <c r="AB129" i="32"/>
  <c r="AC129" i="32"/>
  <c r="AA135" i="32"/>
  <c r="AB135" i="32"/>
  <c r="AC135" i="32"/>
  <c r="AA141" i="32"/>
  <c r="AB141" i="32"/>
  <c r="AC141" i="32"/>
  <c r="AA147" i="32"/>
  <c r="AB147" i="32"/>
  <c r="AC147" i="32"/>
  <c r="AA153" i="32"/>
  <c r="AB153" i="32"/>
  <c r="AC153" i="32"/>
  <c r="AA159" i="32"/>
  <c r="AB159" i="32"/>
  <c r="AC159" i="32"/>
  <c r="X9" i="32"/>
  <c r="Y9" i="32"/>
  <c r="Z9" i="32"/>
  <c r="X10" i="32"/>
  <c r="Y10" i="32"/>
  <c r="Z10" i="32"/>
  <c r="X11" i="32"/>
  <c r="Y11" i="32"/>
  <c r="Z11" i="32"/>
  <c r="X12" i="32"/>
  <c r="Y12" i="32"/>
  <c r="Z12" i="32"/>
  <c r="X13" i="32"/>
  <c r="Y13" i="32"/>
  <c r="Z13" i="32"/>
  <c r="X14" i="32"/>
  <c r="Y14" i="32"/>
  <c r="Z14" i="32"/>
  <c r="X15" i="32"/>
  <c r="Y15" i="32"/>
  <c r="Z15" i="32"/>
  <c r="X16" i="32"/>
  <c r="Y16" i="32"/>
  <c r="Z16" i="32"/>
  <c r="X17" i="32"/>
  <c r="Y17" i="32"/>
  <c r="Z17" i="32"/>
  <c r="X18" i="32"/>
  <c r="Y18" i="32"/>
  <c r="Z18" i="32"/>
  <c r="X19" i="32"/>
  <c r="Y19" i="32"/>
  <c r="Z19" i="32"/>
  <c r="X20" i="32"/>
  <c r="Y20" i="32"/>
  <c r="Z20" i="32"/>
  <c r="X21" i="32"/>
  <c r="Y21" i="32"/>
  <c r="Z21" i="32"/>
  <c r="X22" i="32"/>
  <c r="Y22" i="32"/>
  <c r="Z22" i="32"/>
  <c r="X23" i="32"/>
  <c r="Y23" i="32"/>
  <c r="Z23" i="32"/>
  <c r="X24" i="32"/>
  <c r="Y24" i="32"/>
  <c r="Z24" i="32"/>
  <c r="X25" i="32"/>
  <c r="Y25" i="32"/>
  <c r="Z25" i="32"/>
  <c r="X26" i="32"/>
  <c r="Y26" i="32"/>
  <c r="Z26" i="32"/>
  <c r="X27" i="32"/>
  <c r="Y27" i="32"/>
  <c r="Z27" i="32"/>
  <c r="X28" i="32"/>
  <c r="Y28" i="32"/>
  <c r="Z28" i="32"/>
  <c r="X29" i="32"/>
  <c r="Y29" i="32"/>
  <c r="Z29" i="32"/>
  <c r="X30" i="32"/>
  <c r="Y30" i="32"/>
  <c r="Z30" i="32"/>
  <c r="X31" i="32"/>
  <c r="Y31" i="32"/>
  <c r="Z31" i="32"/>
  <c r="X32" i="32"/>
  <c r="Y32" i="32"/>
  <c r="Z32" i="32"/>
  <c r="X33" i="32"/>
  <c r="Y33" i="32"/>
  <c r="Z33" i="32"/>
  <c r="X34" i="32"/>
  <c r="Y34" i="32"/>
  <c r="Z34" i="32"/>
  <c r="X35" i="32"/>
  <c r="Y35" i="32"/>
  <c r="Z35" i="32"/>
  <c r="X36" i="32"/>
  <c r="Y36" i="32"/>
  <c r="Z36" i="32"/>
  <c r="X37" i="32"/>
  <c r="Y37" i="32"/>
  <c r="Z37" i="32"/>
  <c r="X38" i="32"/>
  <c r="Y38" i="32"/>
  <c r="Z38" i="32"/>
  <c r="X39" i="32"/>
  <c r="Y39" i="32"/>
  <c r="Z39" i="32"/>
  <c r="X40" i="32"/>
  <c r="Y40" i="32"/>
  <c r="Z40" i="32"/>
  <c r="X41" i="32"/>
  <c r="Y41" i="32"/>
  <c r="Z41" i="32"/>
  <c r="X42" i="32"/>
  <c r="Y42" i="32"/>
  <c r="Z42" i="32"/>
  <c r="X43" i="32"/>
  <c r="Y43" i="32"/>
  <c r="Z43" i="32"/>
  <c r="X44" i="32"/>
  <c r="Y44" i="32"/>
  <c r="Z44" i="32"/>
  <c r="X45" i="32"/>
  <c r="Y45" i="32"/>
  <c r="Z45" i="32"/>
  <c r="X46" i="32"/>
  <c r="Y46" i="32"/>
  <c r="Z46" i="32"/>
  <c r="X47" i="32"/>
  <c r="Y47" i="32"/>
  <c r="Z47" i="32"/>
  <c r="X48" i="32"/>
  <c r="Y48" i="32"/>
  <c r="Z48" i="32"/>
  <c r="X49" i="32"/>
  <c r="Y49" i="32"/>
  <c r="Z49" i="32"/>
  <c r="X50" i="32"/>
  <c r="Y50" i="32"/>
  <c r="Z50" i="32"/>
  <c r="X51" i="32"/>
  <c r="Y51" i="32"/>
  <c r="Z51" i="32"/>
  <c r="X52" i="32"/>
  <c r="Y52" i="32"/>
  <c r="Z52" i="32"/>
  <c r="X53" i="32"/>
  <c r="Y53" i="32"/>
  <c r="Z53" i="32"/>
  <c r="X54" i="32"/>
  <c r="Y54" i="32"/>
  <c r="Z54" i="32"/>
  <c r="X55" i="32"/>
  <c r="Y55" i="32"/>
  <c r="Z55" i="32"/>
  <c r="X56" i="32"/>
  <c r="Y56" i="32"/>
  <c r="Z56" i="32"/>
  <c r="X57" i="32"/>
  <c r="Y57" i="32"/>
  <c r="Z57" i="32"/>
  <c r="X58" i="32"/>
  <c r="Y58" i="32"/>
  <c r="Z58" i="32"/>
  <c r="X59" i="32"/>
  <c r="Y59" i="32"/>
  <c r="Z59" i="32"/>
  <c r="X60" i="32"/>
  <c r="Y60" i="32"/>
  <c r="Z60" i="32"/>
  <c r="X61" i="32"/>
  <c r="Y61" i="32"/>
  <c r="Z61" i="32"/>
  <c r="X62" i="32"/>
  <c r="Y62" i="32"/>
  <c r="Z62" i="32"/>
  <c r="X63" i="32"/>
  <c r="Y63" i="32"/>
  <c r="Z63" i="32"/>
  <c r="X64" i="32"/>
  <c r="Y64" i="32"/>
  <c r="Z64" i="32"/>
  <c r="X65" i="32"/>
  <c r="Y65" i="32"/>
  <c r="Z65" i="32"/>
  <c r="X66" i="32"/>
  <c r="Y66" i="32"/>
  <c r="Z66" i="32"/>
  <c r="X67" i="32"/>
  <c r="Y67" i="32"/>
  <c r="Z67" i="32"/>
  <c r="X68" i="32"/>
  <c r="Y68" i="32"/>
  <c r="Z68" i="32"/>
  <c r="X69" i="32"/>
  <c r="Y69" i="32"/>
  <c r="Z69" i="32"/>
  <c r="X70" i="32"/>
  <c r="Y70" i="32"/>
  <c r="Z70" i="32"/>
  <c r="X71" i="32"/>
  <c r="Y71" i="32"/>
  <c r="Z71" i="32"/>
  <c r="X72" i="32"/>
  <c r="Y72" i="32"/>
  <c r="Z72" i="32"/>
  <c r="X73" i="32"/>
  <c r="Y73" i="32"/>
  <c r="Z73" i="32"/>
  <c r="X74" i="32"/>
  <c r="Y74" i="32"/>
  <c r="Z74" i="32"/>
  <c r="X75" i="32"/>
  <c r="Y75" i="32"/>
  <c r="Z75" i="32"/>
  <c r="X76" i="32"/>
  <c r="Y76" i="32"/>
  <c r="Z76" i="32"/>
  <c r="X77" i="32"/>
  <c r="Y77" i="32"/>
  <c r="Z77" i="32"/>
  <c r="X78" i="32"/>
  <c r="Y78" i="32"/>
  <c r="Z78" i="32"/>
  <c r="X79" i="32"/>
  <c r="Y79" i="32"/>
  <c r="Z79" i="32"/>
  <c r="X80" i="32"/>
  <c r="Y80" i="32"/>
  <c r="Z80" i="32"/>
  <c r="X81" i="32"/>
  <c r="Y81" i="32"/>
  <c r="Z81" i="32"/>
  <c r="X82" i="32"/>
  <c r="Y82" i="32"/>
  <c r="Z82" i="32"/>
  <c r="X83" i="32"/>
  <c r="Y83" i="32"/>
  <c r="Z83" i="32"/>
  <c r="X84" i="32"/>
  <c r="Y84" i="32"/>
  <c r="Z84" i="32"/>
  <c r="X85" i="32"/>
  <c r="Y85" i="32"/>
  <c r="Z85" i="32"/>
  <c r="X86" i="32"/>
  <c r="Y86" i="32"/>
  <c r="Z86" i="32"/>
  <c r="X87" i="32"/>
  <c r="Y87" i="32"/>
  <c r="Z87" i="32"/>
  <c r="X88" i="32"/>
  <c r="Y88" i="32"/>
  <c r="Z88" i="32"/>
  <c r="X89" i="32"/>
  <c r="Y89" i="32"/>
  <c r="Z89" i="32"/>
  <c r="X90" i="32"/>
  <c r="Y90" i="32"/>
  <c r="Z90" i="32"/>
  <c r="X91" i="32"/>
  <c r="Y91" i="32"/>
  <c r="Z91" i="32"/>
  <c r="X92" i="32"/>
  <c r="Y92" i="32"/>
  <c r="Z92" i="32"/>
  <c r="X93" i="32"/>
  <c r="Y93" i="32"/>
  <c r="Z93" i="32"/>
  <c r="X94" i="32"/>
  <c r="Y94" i="32"/>
  <c r="Z94" i="32"/>
  <c r="X95" i="32"/>
  <c r="Y95" i="32"/>
  <c r="Z95" i="32"/>
  <c r="X96" i="32"/>
  <c r="Y96" i="32"/>
  <c r="Z96" i="32"/>
  <c r="X97" i="32"/>
  <c r="Y97" i="32"/>
  <c r="Z97" i="32"/>
  <c r="X98" i="32"/>
  <c r="Y98" i="32"/>
  <c r="Z98" i="32"/>
  <c r="X99" i="32"/>
  <c r="Y99" i="32"/>
  <c r="Z99" i="32"/>
  <c r="X100" i="32"/>
  <c r="Y100" i="32"/>
  <c r="Z100" i="32"/>
  <c r="X101" i="32"/>
  <c r="Y101" i="32"/>
  <c r="Z101" i="32"/>
  <c r="X102" i="32"/>
  <c r="Y102" i="32"/>
  <c r="Z102" i="32"/>
  <c r="X103" i="32"/>
  <c r="Y103" i="32"/>
  <c r="Z103" i="32"/>
  <c r="X104" i="32"/>
  <c r="Y104" i="32"/>
  <c r="Z104" i="32"/>
  <c r="X105" i="32"/>
  <c r="Y105" i="32"/>
  <c r="Z105" i="32"/>
  <c r="X106" i="32"/>
  <c r="Y106" i="32"/>
  <c r="Z106" i="32"/>
  <c r="X107" i="32"/>
  <c r="Y107" i="32"/>
  <c r="Z107" i="32"/>
  <c r="X108" i="32"/>
  <c r="Y108" i="32"/>
  <c r="Z108" i="32"/>
  <c r="X109" i="32"/>
  <c r="Y109" i="32"/>
  <c r="Z109" i="32"/>
  <c r="X110" i="32"/>
  <c r="Y110" i="32"/>
  <c r="Z110" i="32"/>
  <c r="X111" i="32"/>
  <c r="Y111" i="32"/>
  <c r="Z111" i="32"/>
  <c r="X112" i="32"/>
  <c r="Y112" i="32"/>
  <c r="Z112" i="32"/>
  <c r="X113" i="32"/>
  <c r="Y113" i="32"/>
  <c r="Z113" i="32"/>
  <c r="X114" i="32"/>
  <c r="Y114" i="32"/>
  <c r="Z114" i="32"/>
  <c r="X115" i="32"/>
  <c r="Y115" i="32"/>
  <c r="Z115" i="32"/>
  <c r="X116" i="32"/>
  <c r="Y116" i="32"/>
  <c r="Z116" i="32"/>
  <c r="X117" i="32"/>
  <c r="Y117" i="32"/>
  <c r="Z117" i="32"/>
  <c r="X118" i="32"/>
  <c r="Y118" i="32"/>
  <c r="Z118" i="32"/>
  <c r="X119" i="32"/>
  <c r="Y119" i="32"/>
  <c r="Z119" i="32"/>
  <c r="X120" i="32"/>
  <c r="Y120" i="32"/>
  <c r="Z120" i="32"/>
  <c r="X121" i="32"/>
  <c r="Y121" i="32"/>
  <c r="Z121" i="32"/>
  <c r="X122" i="32"/>
  <c r="Y122" i="32"/>
  <c r="Z122" i="32"/>
  <c r="X123" i="32"/>
  <c r="Y123" i="32"/>
  <c r="Z123" i="32"/>
  <c r="X124" i="32"/>
  <c r="Y124" i="32"/>
  <c r="Z124" i="32"/>
  <c r="X125" i="32"/>
  <c r="Y125" i="32"/>
  <c r="Z125" i="32"/>
  <c r="X126" i="32"/>
  <c r="Y126" i="32"/>
  <c r="Z126" i="32"/>
  <c r="X127" i="32"/>
  <c r="Y127" i="32"/>
  <c r="Z127" i="32"/>
  <c r="X128" i="32"/>
  <c r="Y128" i="32"/>
  <c r="Z128" i="32"/>
  <c r="X129" i="32"/>
  <c r="Y129" i="32"/>
  <c r="Z129" i="32"/>
  <c r="X130" i="32"/>
  <c r="Y130" i="32"/>
  <c r="Z130" i="32"/>
  <c r="X131" i="32"/>
  <c r="Y131" i="32"/>
  <c r="Z131" i="32"/>
  <c r="X132" i="32"/>
  <c r="Y132" i="32"/>
  <c r="Z132" i="32"/>
  <c r="X133" i="32"/>
  <c r="Y133" i="32"/>
  <c r="Z133" i="32"/>
  <c r="X134" i="32"/>
  <c r="Y134" i="32"/>
  <c r="Z134" i="32"/>
  <c r="X135" i="32"/>
  <c r="Y135" i="32"/>
  <c r="Z135" i="32"/>
  <c r="X136" i="32"/>
  <c r="Y136" i="32"/>
  <c r="Z136" i="32"/>
  <c r="X137" i="32"/>
  <c r="Y137" i="32"/>
  <c r="Z137" i="32"/>
  <c r="X138" i="32"/>
  <c r="Y138" i="32"/>
  <c r="Z138" i="32"/>
  <c r="X139" i="32"/>
  <c r="Y139" i="32"/>
  <c r="Z139" i="32"/>
  <c r="X140" i="32"/>
  <c r="Y140" i="32"/>
  <c r="Z140" i="32"/>
  <c r="X141" i="32"/>
  <c r="Y141" i="32"/>
  <c r="Z141" i="32"/>
  <c r="X142" i="32"/>
  <c r="Y142" i="32"/>
  <c r="Z142" i="32"/>
  <c r="X143" i="32"/>
  <c r="Y143" i="32"/>
  <c r="Z143" i="32"/>
  <c r="X144" i="32"/>
  <c r="Y144" i="32"/>
  <c r="Z144" i="32"/>
  <c r="X145" i="32"/>
  <c r="Y145" i="32"/>
  <c r="Z145" i="32"/>
  <c r="X146" i="32"/>
  <c r="Y146" i="32"/>
  <c r="Z146" i="32"/>
  <c r="X147" i="32"/>
  <c r="Y147" i="32"/>
  <c r="Z147" i="32"/>
  <c r="X148" i="32"/>
  <c r="Y148" i="32"/>
  <c r="Z148" i="32"/>
  <c r="X149" i="32"/>
  <c r="Y149" i="32"/>
  <c r="Z149" i="32"/>
  <c r="X150" i="32"/>
  <c r="Y150" i="32"/>
  <c r="Z150" i="32"/>
  <c r="X151" i="32"/>
  <c r="Y151" i="32"/>
  <c r="Z151" i="32"/>
  <c r="X152" i="32"/>
  <c r="Y152" i="32"/>
  <c r="Z152" i="32"/>
  <c r="X153" i="32"/>
  <c r="Y153" i="32"/>
  <c r="Z153" i="32"/>
  <c r="X154" i="32"/>
  <c r="Y154" i="32"/>
  <c r="Z154" i="32"/>
  <c r="X155" i="32"/>
  <c r="Y155" i="32"/>
  <c r="Z155" i="32"/>
  <c r="X156" i="32"/>
  <c r="Y156" i="32"/>
  <c r="Z156" i="32"/>
  <c r="X157" i="32"/>
  <c r="Y157" i="32"/>
  <c r="Z157" i="32"/>
  <c r="X158" i="32"/>
  <c r="Y158" i="32"/>
  <c r="Z158" i="32"/>
  <c r="X159" i="32"/>
  <c r="Y159" i="32"/>
  <c r="Z159" i="32"/>
  <c r="X160" i="32"/>
  <c r="Y160" i="32"/>
  <c r="Z160" i="32"/>
  <c r="X161" i="32"/>
  <c r="Y161" i="32"/>
  <c r="Z161" i="32"/>
  <c r="X162" i="32"/>
  <c r="Y162" i="32"/>
  <c r="Z162" i="32"/>
  <c r="X163" i="32"/>
  <c r="Y163" i="32"/>
  <c r="Z163" i="32"/>
  <c r="X164" i="32"/>
  <c r="Y164" i="32"/>
  <c r="Z164" i="32"/>
  <c r="Z4" i="32"/>
  <c r="Z5" i="32"/>
  <c r="Z6" i="32"/>
  <c r="Z7" i="32"/>
  <c r="Z8" i="32"/>
  <c r="R3" i="32"/>
  <c r="X3" i="32" s="1"/>
  <c r="X4" i="32"/>
  <c r="X5" i="32"/>
  <c r="X6" i="32"/>
  <c r="X7" i="32"/>
  <c r="X8" i="32"/>
  <c r="T8" i="32"/>
  <c r="Y4" i="32"/>
  <c r="Y5" i="32"/>
  <c r="Y6" i="32"/>
  <c r="Y7" i="32"/>
  <c r="Y8" i="32"/>
  <c r="N3" i="32"/>
  <c r="S3" i="32"/>
  <c r="Y3" i="32" s="1"/>
  <c r="AB3" i="32" s="1"/>
  <c r="I88" i="32"/>
  <c r="I87" i="32"/>
  <c r="I86" i="32"/>
  <c r="I85" i="32"/>
  <c r="I84" i="32"/>
  <c r="I83" i="32"/>
  <c r="I82" i="32"/>
  <c r="I81" i="32"/>
  <c r="I79" i="32"/>
  <c r="I78" i="32"/>
  <c r="I77" i="32"/>
  <c r="I76" i="32"/>
  <c r="I75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62" i="32"/>
  <c r="I63" i="32"/>
  <c r="I64" i="32"/>
  <c r="I65" i="32"/>
  <c r="I66" i="32"/>
  <c r="I67" i="32"/>
  <c r="I68" i="32"/>
  <c r="I69" i="32"/>
  <c r="I70" i="32"/>
  <c r="I71" i="32"/>
  <c r="I72" i="32"/>
  <c r="I73" i="32"/>
  <c r="I74" i="32"/>
  <c r="I80" i="32"/>
  <c r="I89" i="32"/>
  <c r="I90" i="32"/>
  <c r="I91" i="32"/>
  <c r="I92" i="32"/>
  <c r="I93" i="32"/>
  <c r="I94" i="32"/>
  <c r="I95" i="32"/>
  <c r="I96" i="32"/>
  <c r="I97" i="32"/>
  <c r="I98" i="32"/>
  <c r="I99" i="32"/>
  <c r="I100" i="32"/>
  <c r="I101" i="32"/>
  <c r="I102" i="32"/>
  <c r="I103" i="32"/>
  <c r="I104" i="32"/>
  <c r="I105" i="32"/>
  <c r="I106" i="32"/>
  <c r="I107" i="32"/>
  <c r="I108" i="32"/>
  <c r="I109" i="32"/>
  <c r="I110" i="32"/>
  <c r="I111" i="32"/>
  <c r="I112" i="32"/>
  <c r="I113" i="32"/>
  <c r="I114" i="32"/>
  <c r="I115" i="32"/>
  <c r="I116" i="32"/>
  <c r="I117" i="32"/>
  <c r="I118" i="32"/>
  <c r="I119" i="32"/>
  <c r="I120" i="32"/>
  <c r="I121" i="32"/>
  <c r="I122" i="32"/>
  <c r="I123" i="32"/>
  <c r="I124" i="32"/>
  <c r="I125" i="32"/>
  <c r="I126" i="32"/>
  <c r="I127" i="32"/>
  <c r="I128" i="32"/>
  <c r="I129" i="32"/>
  <c r="I130" i="32"/>
  <c r="I131" i="32"/>
  <c r="I132" i="32"/>
  <c r="I133" i="32"/>
  <c r="I134" i="32"/>
  <c r="I135" i="32"/>
  <c r="I136" i="32"/>
  <c r="I137" i="32"/>
  <c r="I138" i="32"/>
  <c r="I139" i="32"/>
  <c r="I140" i="32"/>
  <c r="I141" i="32"/>
  <c r="I142" i="32"/>
  <c r="I143" i="32"/>
  <c r="I144" i="32"/>
  <c r="I145" i="32"/>
  <c r="I146" i="32"/>
  <c r="I147" i="32"/>
  <c r="I148" i="32"/>
  <c r="I149" i="32"/>
  <c r="I150" i="32"/>
  <c r="I151" i="32"/>
  <c r="I152" i="32"/>
  <c r="I153" i="32"/>
  <c r="I154" i="32"/>
  <c r="I155" i="32"/>
  <c r="I156" i="32"/>
  <c r="I157" i="32"/>
  <c r="I158" i="32"/>
  <c r="I159" i="32"/>
  <c r="I160" i="32"/>
  <c r="I161" i="32"/>
  <c r="I162" i="32"/>
  <c r="I163" i="32"/>
  <c r="I164" i="32"/>
  <c r="I4" i="32"/>
  <c r="I5" i="32"/>
  <c r="I6" i="32"/>
  <c r="I7" i="32"/>
  <c r="I8" i="32"/>
  <c r="I3" i="32"/>
  <c r="Q8" i="32"/>
  <c r="P8" i="32"/>
  <c r="P17" i="32"/>
  <c r="P16" i="32"/>
  <c r="P15" i="32"/>
  <c r="Q15" i="32"/>
  <c r="Q16" i="32"/>
  <c r="Q17" i="32"/>
  <c r="P18" i="32"/>
  <c r="Q18" i="32"/>
  <c r="P19" i="32"/>
  <c r="Q19" i="32"/>
  <c r="P20" i="32"/>
  <c r="Q20" i="32"/>
  <c r="P21" i="32"/>
  <c r="Q21" i="32"/>
  <c r="P22" i="32"/>
  <c r="Q22" i="32"/>
  <c r="P23" i="32"/>
  <c r="Q23" i="32"/>
  <c r="P24" i="32"/>
  <c r="Q24" i="32"/>
  <c r="P25" i="32"/>
  <c r="Q25" i="32"/>
  <c r="P26" i="32"/>
  <c r="Q26" i="32"/>
  <c r="P27" i="32"/>
  <c r="Q27" i="32"/>
  <c r="P28" i="32"/>
  <c r="Q28" i="32"/>
  <c r="P29" i="32"/>
  <c r="Q29" i="32"/>
  <c r="P30" i="32"/>
  <c r="Q30" i="32"/>
  <c r="P31" i="32"/>
  <c r="Q31" i="32"/>
  <c r="P32" i="32"/>
  <c r="Q32" i="32"/>
  <c r="P33" i="32"/>
  <c r="Q33" i="32"/>
  <c r="P34" i="32"/>
  <c r="Q34" i="32"/>
  <c r="P35" i="32"/>
  <c r="Q35" i="32"/>
  <c r="P36" i="32"/>
  <c r="Q36" i="32"/>
  <c r="P37" i="32"/>
  <c r="Q37" i="32"/>
  <c r="P38" i="32"/>
  <c r="Q38" i="32"/>
  <c r="P39" i="32"/>
  <c r="Q39" i="32"/>
  <c r="P40" i="32"/>
  <c r="Q40" i="32"/>
  <c r="P41" i="32"/>
  <c r="Q41" i="32"/>
  <c r="P42" i="32"/>
  <c r="Q42" i="32"/>
  <c r="P43" i="32"/>
  <c r="Q43" i="32"/>
  <c r="P44" i="32"/>
  <c r="Q44" i="32"/>
  <c r="P45" i="32"/>
  <c r="Q45" i="32"/>
  <c r="P46" i="32"/>
  <c r="Q46" i="32"/>
  <c r="P47" i="32"/>
  <c r="Q47" i="32"/>
  <c r="P48" i="32"/>
  <c r="Q48" i="32"/>
  <c r="P49" i="32"/>
  <c r="Q49" i="32"/>
  <c r="P50" i="32"/>
  <c r="Q50" i="32"/>
  <c r="P51" i="32"/>
  <c r="Q51" i="32"/>
  <c r="P52" i="32"/>
  <c r="Q52" i="32"/>
  <c r="P53" i="32"/>
  <c r="Q53" i="32"/>
  <c r="P54" i="32"/>
  <c r="Q54" i="32"/>
  <c r="P55" i="32"/>
  <c r="Q55" i="32"/>
  <c r="P56" i="32"/>
  <c r="Q56" i="32"/>
  <c r="P57" i="32"/>
  <c r="Q57" i="32"/>
  <c r="P58" i="32"/>
  <c r="Q58" i="32"/>
  <c r="P59" i="32"/>
  <c r="Q59" i="32"/>
  <c r="P60" i="32"/>
  <c r="Q60" i="32"/>
  <c r="P61" i="32"/>
  <c r="Q61" i="32"/>
  <c r="P62" i="32"/>
  <c r="Q62" i="32"/>
  <c r="P63" i="32"/>
  <c r="Q63" i="32"/>
  <c r="P64" i="32"/>
  <c r="Q64" i="32"/>
  <c r="P65" i="32"/>
  <c r="Q65" i="32"/>
  <c r="P66" i="32"/>
  <c r="Q66" i="32"/>
  <c r="P67" i="32"/>
  <c r="Q67" i="32"/>
  <c r="P68" i="32"/>
  <c r="Q68" i="32"/>
  <c r="P69" i="32"/>
  <c r="Q69" i="32"/>
  <c r="P70" i="32"/>
  <c r="Q70" i="32"/>
  <c r="P71" i="32"/>
  <c r="Q71" i="32"/>
  <c r="P72" i="32"/>
  <c r="Q72" i="32"/>
  <c r="P73" i="32"/>
  <c r="Q73" i="32"/>
  <c r="P74" i="32"/>
  <c r="Q74" i="32"/>
  <c r="P75" i="32"/>
  <c r="Q75" i="32"/>
  <c r="P76" i="32"/>
  <c r="Q76" i="32"/>
  <c r="P77" i="32"/>
  <c r="Q77" i="32"/>
  <c r="P78" i="32"/>
  <c r="Q78" i="32"/>
  <c r="P79" i="32"/>
  <c r="Q79" i="32"/>
  <c r="P80" i="32"/>
  <c r="Q80" i="32"/>
  <c r="P81" i="32"/>
  <c r="Q81" i="32"/>
  <c r="P82" i="32"/>
  <c r="Q82" i="32"/>
  <c r="P83" i="32"/>
  <c r="Q83" i="32"/>
  <c r="P84" i="32"/>
  <c r="Q84" i="32"/>
  <c r="P85" i="32"/>
  <c r="Q85" i="32"/>
  <c r="P86" i="32"/>
  <c r="Q86" i="32"/>
  <c r="P87" i="32"/>
  <c r="Q87" i="32"/>
  <c r="P88" i="32"/>
  <c r="Q88" i="32"/>
  <c r="P89" i="32"/>
  <c r="Q89" i="32"/>
  <c r="P90" i="32"/>
  <c r="Q90" i="32"/>
  <c r="P91" i="32"/>
  <c r="Q91" i="32"/>
  <c r="P92" i="32"/>
  <c r="Q92" i="32"/>
  <c r="P93" i="32"/>
  <c r="Q93" i="32"/>
  <c r="P94" i="32"/>
  <c r="Q94" i="32"/>
  <c r="P95" i="32"/>
  <c r="Q95" i="32"/>
  <c r="P96" i="32"/>
  <c r="Q96" i="32"/>
  <c r="P97" i="32"/>
  <c r="Q97" i="32"/>
  <c r="P98" i="32"/>
  <c r="Q98" i="32"/>
  <c r="P99" i="32"/>
  <c r="Q99" i="32"/>
  <c r="P100" i="32"/>
  <c r="Q100" i="32"/>
  <c r="P101" i="32"/>
  <c r="Q101" i="32"/>
  <c r="P102" i="32"/>
  <c r="Q102" i="32"/>
  <c r="P103" i="32"/>
  <c r="Q103" i="32"/>
  <c r="P104" i="32"/>
  <c r="Q104" i="32"/>
  <c r="P105" i="32"/>
  <c r="Q105" i="32"/>
  <c r="P106" i="32"/>
  <c r="Q106" i="32"/>
  <c r="P107" i="32"/>
  <c r="Q107" i="32"/>
  <c r="P108" i="32"/>
  <c r="Q108" i="32"/>
  <c r="P109" i="32"/>
  <c r="Q109" i="32"/>
  <c r="P110" i="32"/>
  <c r="Q110" i="32"/>
  <c r="P111" i="32"/>
  <c r="Q111" i="32"/>
  <c r="P112" i="32"/>
  <c r="Q112" i="32"/>
  <c r="P113" i="32"/>
  <c r="Q113" i="32"/>
  <c r="P114" i="32"/>
  <c r="Q114" i="32"/>
  <c r="P115" i="32"/>
  <c r="Q115" i="32"/>
  <c r="P116" i="32"/>
  <c r="Q116" i="32"/>
  <c r="P117" i="32"/>
  <c r="Q117" i="32"/>
  <c r="P118" i="32"/>
  <c r="Q118" i="32"/>
  <c r="P119" i="32"/>
  <c r="Q119" i="32"/>
  <c r="P120" i="32"/>
  <c r="Q120" i="32"/>
  <c r="P121" i="32"/>
  <c r="Q121" i="32"/>
  <c r="P122" i="32"/>
  <c r="Q122" i="32"/>
  <c r="P123" i="32"/>
  <c r="Q123" i="32"/>
  <c r="P124" i="32"/>
  <c r="Q124" i="32"/>
  <c r="P125" i="32"/>
  <c r="Q125" i="32"/>
  <c r="P126" i="32"/>
  <c r="Q126" i="32"/>
  <c r="P127" i="32"/>
  <c r="Q127" i="32"/>
  <c r="P128" i="32"/>
  <c r="Q128" i="32"/>
  <c r="P129" i="32"/>
  <c r="Q129" i="32"/>
  <c r="P130" i="32"/>
  <c r="Q130" i="32"/>
  <c r="P131" i="32"/>
  <c r="Q131" i="32"/>
  <c r="P132" i="32"/>
  <c r="Q132" i="32"/>
  <c r="P133" i="32"/>
  <c r="Q133" i="32"/>
  <c r="P134" i="32"/>
  <c r="Q134" i="32"/>
  <c r="P135" i="32"/>
  <c r="Q135" i="32"/>
  <c r="P136" i="32"/>
  <c r="Q136" i="32"/>
  <c r="P137" i="32"/>
  <c r="Q137" i="32"/>
  <c r="P138" i="32"/>
  <c r="Q138" i="32"/>
  <c r="P139" i="32"/>
  <c r="Q139" i="32"/>
  <c r="P140" i="32"/>
  <c r="Q140" i="32"/>
  <c r="P141" i="32"/>
  <c r="Q141" i="32"/>
  <c r="P142" i="32"/>
  <c r="Q142" i="32"/>
  <c r="P143" i="32"/>
  <c r="Q143" i="32"/>
  <c r="P144" i="32"/>
  <c r="Q144" i="32"/>
  <c r="P145" i="32"/>
  <c r="Q145" i="32"/>
  <c r="P146" i="32"/>
  <c r="Q146" i="32"/>
  <c r="P147" i="32"/>
  <c r="Q147" i="32"/>
  <c r="P148" i="32"/>
  <c r="Q148" i="32"/>
  <c r="P149" i="32"/>
  <c r="Q149" i="32"/>
  <c r="P150" i="32"/>
  <c r="Q150" i="32"/>
  <c r="P151" i="32"/>
  <c r="Q151" i="32"/>
  <c r="P152" i="32"/>
  <c r="Q152" i="32"/>
  <c r="P153" i="32"/>
  <c r="Q153" i="32"/>
  <c r="P154" i="32"/>
  <c r="Q154" i="32"/>
  <c r="P155" i="32"/>
  <c r="Q155" i="32"/>
  <c r="P156" i="32"/>
  <c r="Q156" i="32"/>
  <c r="P157" i="32"/>
  <c r="Q157" i="32"/>
  <c r="P158" i="32"/>
  <c r="Q158" i="32"/>
  <c r="P159" i="32"/>
  <c r="Q159" i="32"/>
  <c r="P160" i="32"/>
  <c r="Q160" i="32"/>
  <c r="P161" i="32"/>
  <c r="Q161" i="32"/>
  <c r="P162" i="32"/>
  <c r="Q162" i="32"/>
  <c r="P163" i="32"/>
  <c r="Q163" i="32"/>
  <c r="P164" i="32"/>
  <c r="Q164" i="32"/>
  <c r="Q14" i="32"/>
  <c r="Q13" i="32"/>
  <c r="Q12" i="32"/>
  <c r="Q11" i="32"/>
  <c r="Q10" i="32"/>
  <c r="Q9" i="32"/>
  <c r="P14" i="32"/>
  <c r="P13" i="32"/>
  <c r="P12" i="32"/>
  <c r="P11" i="32"/>
  <c r="P10" i="32"/>
  <c r="P9" i="32"/>
  <c r="Q7" i="32"/>
  <c r="Q6" i="32"/>
  <c r="Q5" i="32"/>
  <c r="Q4" i="32"/>
  <c r="P7" i="32"/>
  <c r="P6" i="32"/>
  <c r="P5" i="32"/>
  <c r="P4" i="32"/>
  <c r="O30" i="32"/>
  <c r="O16" i="32"/>
  <c r="O15" i="32"/>
  <c r="O17" i="32"/>
  <c r="O18" i="32"/>
  <c r="O19" i="32"/>
  <c r="O20" i="32"/>
  <c r="O21" i="32"/>
  <c r="O22" i="32"/>
  <c r="O23" i="32"/>
  <c r="O24" i="32"/>
  <c r="O25" i="32"/>
  <c r="O26" i="32"/>
  <c r="O27" i="32"/>
  <c r="O28" i="32"/>
  <c r="O29" i="32"/>
  <c r="O31" i="32"/>
  <c r="O32" i="32"/>
  <c r="O33" i="32"/>
  <c r="O34" i="32"/>
  <c r="O35" i="32"/>
  <c r="O36" i="32"/>
  <c r="O37" i="32"/>
  <c r="O38" i="32"/>
  <c r="O39" i="32"/>
  <c r="O40" i="32"/>
  <c r="O41" i="32"/>
  <c r="O42" i="32"/>
  <c r="O43" i="32"/>
  <c r="O44" i="32"/>
  <c r="O45" i="32"/>
  <c r="O46" i="32"/>
  <c r="O47" i="32"/>
  <c r="O48" i="32"/>
  <c r="O49" i="32"/>
  <c r="O50" i="32"/>
  <c r="O51" i="32"/>
  <c r="O52" i="32"/>
  <c r="O53" i="32"/>
  <c r="O54" i="32"/>
  <c r="O55" i="32"/>
  <c r="O56" i="32"/>
  <c r="O57" i="32"/>
  <c r="O58" i="32"/>
  <c r="O59" i="32"/>
  <c r="O60" i="32"/>
  <c r="O61" i="32"/>
  <c r="O62" i="32"/>
  <c r="O63" i="32"/>
  <c r="O64" i="32"/>
  <c r="O65" i="32"/>
  <c r="O66" i="32"/>
  <c r="O67" i="32"/>
  <c r="O68" i="32"/>
  <c r="O69" i="32"/>
  <c r="O70" i="32"/>
  <c r="O71" i="32"/>
  <c r="O72" i="32"/>
  <c r="O73" i="32"/>
  <c r="O74" i="32"/>
  <c r="O75" i="32"/>
  <c r="O76" i="32"/>
  <c r="O77" i="32"/>
  <c r="O78" i="32"/>
  <c r="O79" i="32"/>
  <c r="O80" i="32"/>
  <c r="O81" i="32"/>
  <c r="O82" i="32"/>
  <c r="O83" i="32"/>
  <c r="O84" i="32"/>
  <c r="O85" i="32"/>
  <c r="O86" i="32"/>
  <c r="O87" i="32"/>
  <c r="O88" i="32"/>
  <c r="O89" i="32"/>
  <c r="O90" i="32"/>
  <c r="O91" i="32"/>
  <c r="O92" i="32"/>
  <c r="O93" i="32"/>
  <c r="O94" i="32"/>
  <c r="O95" i="32"/>
  <c r="O96" i="32"/>
  <c r="O97" i="32"/>
  <c r="O98" i="32"/>
  <c r="O99" i="32"/>
  <c r="O100" i="32"/>
  <c r="O101" i="32"/>
  <c r="O102" i="32"/>
  <c r="O103" i="32"/>
  <c r="O104" i="32"/>
  <c r="O105" i="32"/>
  <c r="O106" i="32"/>
  <c r="O107" i="32"/>
  <c r="O108" i="32"/>
  <c r="O109" i="32"/>
  <c r="O110" i="32"/>
  <c r="O111" i="32"/>
  <c r="O112" i="32"/>
  <c r="O113" i="32"/>
  <c r="O114" i="32"/>
  <c r="O115" i="32"/>
  <c r="O116" i="32"/>
  <c r="O117" i="32"/>
  <c r="O118" i="32"/>
  <c r="O119" i="32"/>
  <c r="O120" i="32"/>
  <c r="O121" i="32"/>
  <c r="O122" i="32"/>
  <c r="O123" i="32"/>
  <c r="O124" i="32"/>
  <c r="O125" i="32"/>
  <c r="O126" i="32"/>
  <c r="O127" i="32"/>
  <c r="O128" i="32"/>
  <c r="O129" i="32"/>
  <c r="O130" i="32"/>
  <c r="O131" i="32"/>
  <c r="O132" i="32"/>
  <c r="O133" i="32"/>
  <c r="O134" i="32"/>
  <c r="O135" i="32"/>
  <c r="O136" i="32"/>
  <c r="O137" i="32"/>
  <c r="O138" i="32"/>
  <c r="O139" i="32"/>
  <c r="O140" i="32"/>
  <c r="O141" i="32"/>
  <c r="O142" i="32"/>
  <c r="O143" i="32"/>
  <c r="O144" i="32"/>
  <c r="O145" i="32"/>
  <c r="O146" i="32"/>
  <c r="O147" i="32"/>
  <c r="O148" i="32"/>
  <c r="O149" i="32"/>
  <c r="O150" i="32"/>
  <c r="O151" i="32"/>
  <c r="O152" i="32"/>
  <c r="O153" i="32"/>
  <c r="O154" i="32"/>
  <c r="O155" i="32"/>
  <c r="O156" i="32"/>
  <c r="O157" i="32"/>
  <c r="O158" i="32"/>
  <c r="O159" i="32"/>
  <c r="O160" i="32"/>
  <c r="O161" i="32"/>
  <c r="O162" i="32"/>
  <c r="O163" i="32"/>
  <c r="O164" i="32"/>
  <c r="O14" i="32"/>
  <c r="O13" i="32"/>
  <c r="O12" i="32"/>
  <c r="O11" i="32"/>
  <c r="O10" i="32"/>
  <c r="O9" i="32"/>
  <c r="O8" i="32"/>
  <c r="O7" i="32"/>
  <c r="O6" i="32"/>
  <c r="O5" i="32"/>
  <c r="O4" i="32"/>
  <c r="N15" i="32"/>
  <c r="R15" i="32" s="1"/>
  <c r="N16" i="32"/>
  <c r="R16" i="32" s="1"/>
  <c r="N17" i="32"/>
  <c r="R17" i="32" s="1"/>
  <c r="N18" i="32"/>
  <c r="N19" i="32"/>
  <c r="S19" i="32" s="1"/>
  <c r="N20" i="32"/>
  <c r="R20" i="32" s="1"/>
  <c r="N21" i="32"/>
  <c r="R21" i="32" s="1"/>
  <c r="N22" i="32"/>
  <c r="R22" i="32" s="1"/>
  <c r="N23" i="32"/>
  <c r="R23" i="32" s="1"/>
  <c r="N24" i="32"/>
  <c r="S24" i="32" s="1"/>
  <c r="N25" i="32"/>
  <c r="R25" i="32" s="1"/>
  <c r="N26" i="32"/>
  <c r="R26" i="32" s="1"/>
  <c r="N27" i="32"/>
  <c r="R27" i="32" s="1"/>
  <c r="N28" i="32"/>
  <c r="S28" i="32" s="1"/>
  <c r="N29" i="32"/>
  <c r="S29" i="32" s="1"/>
  <c r="N30" i="32"/>
  <c r="N31" i="32"/>
  <c r="R31" i="32" s="1"/>
  <c r="N32" i="32"/>
  <c r="R32" i="32" s="1"/>
  <c r="N33" i="32"/>
  <c r="R33" i="32" s="1"/>
  <c r="N34" i="32"/>
  <c r="R34" i="32" s="1"/>
  <c r="N35" i="32"/>
  <c r="R35" i="32" s="1"/>
  <c r="N36" i="32"/>
  <c r="N37" i="32"/>
  <c r="R37" i="32" s="1"/>
  <c r="N38" i="32"/>
  <c r="S38" i="32" s="1"/>
  <c r="N39" i="32"/>
  <c r="R39" i="32" s="1"/>
  <c r="N40" i="32"/>
  <c r="R40" i="32" s="1"/>
  <c r="N41" i="32"/>
  <c r="R41" i="32" s="1"/>
  <c r="N42" i="32"/>
  <c r="N43" i="32"/>
  <c r="S43" i="32" s="1"/>
  <c r="N44" i="32"/>
  <c r="R44" i="32" s="1"/>
  <c r="N45" i="32"/>
  <c r="R45" i="32" s="1"/>
  <c r="N46" i="32"/>
  <c r="R46" i="32" s="1"/>
  <c r="N47" i="32"/>
  <c r="R47" i="32" s="1"/>
  <c r="N48" i="32"/>
  <c r="S48" i="32" s="1"/>
  <c r="N49" i="32"/>
  <c r="R49" i="32" s="1"/>
  <c r="N50" i="32"/>
  <c r="R50" i="32" s="1"/>
  <c r="N51" i="32"/>
  <c r="R51" i="32" s="1"/>
  <c r="N52" i="32"/>
  <c r="R52" i="32" s="1"/>
  <c r="N53" i="32"/>
  <c r="S53" i="32" s="1"/>
  <c r="N54" i="32"/>
  <c r="N55" i="32"/>
  <c r="R55" i="32" s="1"/>
  <c r="N56" i="32"/>
  <c r="R56" i="32" s="1"/>
  <c r="N57" i="32"/>
  <c r="R57" i="32" s="1"/>
  <c r="N58" i="32"/>
  <c r="R58" i="32" s="1"/>
  <c r="N59" i="32"/>
  <c r="R59" i="32" s="1"/>
  <c r="N60" i="32"/>
  <c r="N61" i="32"/>
  <c r="R61" i="32" s="1"/>
  <c r="N62" i="32"/>
  <c r="S62" i="32" s="1"/>
  <c r="N63" i="32"/>
  <c r="R63" i="32" s="1"/>
  <c r="N64" i="32"/>
  <c r="R64" i="32" s="1"/>
  <c r="N65" i="32"/>
  <c r="R65" i="32" s="1"/>
  <c r="N66" i="32"/>
  <c r="N67" i="32"/>
  <c r="S67" i="32" s="1"/>
  <c r="N68" i="32"/>
  <c r="R68" i="32" s="1"/>
  <c r="N69" i="32"/>
  <c r="R69" i="32" s="1"/>
  <c r="N70" i="32"/>
  <c r="R70" i="32" s="1"/>
  <c r="N71" i="32"/>
  <c r="R71" i="32" s="1"/>
  <c r="N72" i="32"/>
  <c r="S72" i="32" s="1"/>
  <c r="N73" i="32"/>
  <c r="R73" i="32" s="1"/>
  <c r="N74" i="32"/>
  <c r="R74" i="32" s="1"/>
  <c r="N75" i="32"/>
  <c r="R75" i="32" s="1"/>
  <c r="N76" i="32"/>
  <c r="S76" i="32" s="1"/>
  <c r="N77" i="32"/>
  <c r="S77" i="32" s="1"/>
  <c r="N78" i="32"/>
  <c r="N79" i="32"/>
  <c r="R79" i="32" s="1"/>
  <c r="N80" i="32"/>
  <c r="R80" i="32" s="1"/>
  <c r="N81" i="32"/>
  <c r="R81" i="32" s="1"/>
  <c r="N82" i="32"/>
  <c r="R82" i="32" s="1"/>
  <c r="N83" i="32"/>
  <c r="R83" i="32" s="1"/>
  <c r="N84" i="32"/>
  <c r="N85" i="32"/>
  <c r="R85" i="32" s="1"/>
  <c r="N86" i="32"/>
  <c r="S86" i="32" s="1"/>
  <c r="N87" i="32"/>
  <c r="R87" i="32" s="1"/>
  <c r="N88" i="32"/>
  <c r="R88" i="32" s="1"/>
  <c r="N89" i="32"/>
  <c r="R89" i="32" s="1"/>
  <c r="N90" i="32"/>
  <c r="N91" i="32"/>
  <c r="S91" i="32" s="1"/>
  <c r="N92" i="32"/>
  <c r="R92" i="32" s="1"/>
  <c r="N93" i="32"/>
  <c r="R93" i="32" s="1"/>
  <c r="N94" i="32"/>
  <c r="R94" i="32" s="1"/>
  <c r="N95" i="32"/>
  <c r="R95" i="32" s="1"/>
  <c r="N96" i="32"/>
  <c r="S96" i="32" s="1"/>
  <c r="N97" i="32"/>
  <c r="R97" i="32" s="1"/>
  <c r="N98" i="32"/>
  <c r="R98" i="32" s="1"/>
  <c r="N99" i="32"/>
  <c r="R99" i="32" s="1"/>
  <c r="N100" i="32"/>
  <c r="S100" i="32" s="1"/>
  <c r="N101" i="32"/>
  <c r="S101" i="32" s="1"/>
  <c r="N102" i="32"/>
  <c r="N103" i="32"/>
  <c r="R103" i="32" s="1"/>
  <c r="N104" i="32"/>
  <c r="R104" i="32" s="1"/>
  <c r="N105" i="32"/>
  <c r="R105" i="32" s="1"/>
  <c r="N106" i="32"/>
  <c r="R106" i="32" s="1"/>
  <c r="N107" i="32"/>
  <c r="R107" i="32" s="1"/>
  <c r="N108" i="32"/>
  <c r="N109" i="32"/>
  <c r="R109" i="32" s="1"/>
  <c r="N110" i="32"/>
  <c r="S110" i="32" s="1"/>
  <c r="N111" i="32"/>
  <c r="R111" i="32" s="1"/>
  <c r="N112" i="32"/>
  <c r="R112" i="32" s="1"/>
  <c r="N113" i="32"/>
  <c r="R113" i="32" s="1"/>
  <c r="N114" i="32"/>
  <c r="N115" i="32"/>
  <c r="S115" i="32" s="1"/>
  <c r="N116" i="32"/>
  <c r="R116" i="32" s="1"/>
  <c r="N117" i="32"/>
  <c r="R117" i="32" s="1"/>
  <c r="N118" i="32"/>
  <c r="R118" i="32" s="1"/>
  <c r="N119" i="32"/>
  <c r="R119" i="32" s="1"/>
  <c r="N120" i="32"/>
  <c r="S120" i="32" s="1"/>
  <c r="N121" i="32"/>
  <c r="R121" i="32" s="1"/>
  <c r="N122" i="32"/>
  <c r="R122" i="32" s="1"/>
  <c r="N123" i="32"/>
  <c r="R123" i="32" s="1"/>
  <c r="N124" i="32"/>
  <c r="S124" i="32" s="1"/>
  <c r="N125" i="32"/>
  <c r="S125" i="32" s="1"/>
  <c r="N126" i="32"/>
  <c r="N127" i="32"/>
  <c r="R127" i="32" s="1"/>
  <c r="N128" i="32"/>
  <c r="R128" i="32" s="1"/>
  <c r="N129" i="32"/>
  <c r="R129" i="32" s="1"/>
  <c r="N130" i="32"/>
  <c r="R130" i="32" s="1"/>
  <c r="N131" i="32"/>
  <c r="R131" i="32" s="1"/>
  <c r="N132" i="32"/>
  <c r="N133" i="32"/>
  <c r="R133" i="32" s="1"/>
  <c r="N134" i="32"/>
  <c r="S134" i="32" s="1"/>
  <c r="N135" i="32"/>
  <c r="R135" i="32" s="1"/>
  <c r="N136" i="32"/>
  <c r="R136" i="32" s="1"/>
  <c r="N137" i="32"/>
  <c r="R137" i="32" s="1"/>
  <c r="N138" i="32"/>
  <c r="N139" i="32"/>
  <c r="S139" i="32" s="1"/>
  <c r="N140" i="32"/>
  <c r="R140" i="32" s="1"/>
  <c r="N141" i="32"/>
  <c r="R141" i="32" s="1"/>
  <c r="N142" i="32"/>
  <c r="R142" i="32" s="1"/>
  <c r="N143" i="32"/>
  <c r="R143" i="32" s="1"/>
  <c r="N144" i="32"/>
  <c r="S144" i="32" s="1"/>
  <c r="N145" i="32"/>
  <c r="R145" i="32" s="1"/>
  <c r="N146" i="32"/>
  <c r="R146" i="32" s="1"/>
  <c r="N147" i="32"/>
  <c r="R147" i="32" s="1"/>
  <c r="N148" i="32"/>
  <c r="R148" i="32" s="1"/>
  <c r="N149" i="32"/>
  <c r="S149" i="32" s="1"/>
  <c r="N150" i="32"/>
  <c r="N151" i="32"/>
  <c r="R151" i="32" s="1"/>
  <c r="N152" i="32"/>
  <c r="R152" i="32" s="1"/>
  <c r="N153" i="32"/>
  <c r="R153" i="32" s="1"/>
  <c r="N154" i="32"/>
  <c r="R154" i="32" s="1"/>
  <c r="N155" i="32"/>
  <c r="R155" i="32" s="1"/>
  <c r="N156" i="32"/>
  <c r="N157" i="32"/>
  <c r="R157" i="32" s="1"/>
  <c r="N158" i="32"/>
  <c r="S158" i="32" s="1"/>
  <c r="N159" i="32"/>
  <c r="R159" i="32" s="1"/>
  <c r="N160" i="32"/>
  <c r="R160" i="32" s="1"/>
  <c r="N161" i="32"/>
  <c r="R161" i="32" s="1"/>
  <c r="N162" i="32"/>
  <c r="N163" i="32"/>
  <c r="S163" i="32" s="1"/>
  <c r="N164" i="32"/>
  <c r="R164" i="32" s="1"/>
  <c r="N9" i="32"/>
  <c r="S9" i="32" s="1"/>
  <c r="N10" i="32"/>
  <c r="R10" i="32" s="1"/>
  <c r="N11" i="32"/>
  <c r="R11" i="32" s="1"/>
  <c r="N12" i="32"/>
  <c r="R12" i="32" s="1"/>
  <c r="N13" i="32"/>
  <c r="R13" i="32" s="1"/>
  <c r="N14" i="32"/>
  <c r="N8" i="32"/>
  <c r="R8" i="32" s="1"/>
  <c r="N7" i="32"/>
  <c r="R7" i="32" s="1"/>
  <c r="N6" i="32"/>
  <c r="R6" i="32" s="1"/>
  <c r="N5" i="32"/>
  <c r="S5" i="32" s="1"/>
  <c r="N4" i="32"/>
  <c r="R4" i="32" s="1"/>
  <c r="S7" i="30"/>
  <c r="Q7" i="30"/>
  <c r="O7" i="30"/>
  <c r="M7" i="30"/>
  <c r="K7" i="30"/>
  <c r="I7" i="30"/>
  <c r="S6" i="30"/>
  <c r="Q6" i="30"/>
  <c r="O6" i="30"/>
  <c r="M6" i="30"/>
  <c r="K6" i="30"/>
  <c r="I6" i="30"/>
  <c r="S5" i="30"/>
  <c r="Q5" i="30"/>
  <c r="O5" i="30"/>
  <c r="M5" i="30"/>
  <c r="K5" i="30"/>
  <c r="I5" i="30"/>
  <c r="S4" i="30"/>
  <c r="Q4" i="30"/>
  <c r="O4" i="30"/>
  <c r="M4" i="30"/>
  <c r="K4" i="30"/>
  <c r="I4" i="30"/>
  <c r="S3" i="30"/>
  <c r="Q3" i="30"/>
  <c r="O3" i="30"/>
  <c r="M3" i="30"/>
  <c r="K3" i="30"/>
  <c r="I3" i="30"/>
  <c r="S7" i="29"/>
  <c r="Q7" i="29"/>
  <c r="O7" i="29"/>
  <c r="M7" i="29"/>
  <c r="K7" i="29"/>
  <c r="I7" i="29"/>
  <c r="S6" i="29"/>
  <c r="Q6" i="29"/>
  <c r="O6" i="29"/>
  <c r="M6" i="29"/>
  <c r="K6" i="29"/>
  <c r="I6" i="29"/>
  <c r="S5" i="29"/>
  <c r="Q5" i="29"/>
  <c r="O5" i="29"/>
  <c r="M5" i="29"/>
  <c r="K5" i="29"/>
  <c r="I5" i="29"/>
  <c r="S4" i="29"/>
  <c r="Q4" i="29"/>
  <c r="O4" i="29"/>
  <c r="M4" i="29"/>
  <c r="K4" i="29"/>
  <c r="I4" i="29"/>
  <c r="S3" i="29"/>
  <c r="Q3" i="29"/>
  <c r="O3" i="29"/>
  <c r="M3" i="29"/>
  <c r="K3" i="29"/>
  <c r="I3" i="29"/>
  <c r="S7" i="28"/>
  <c r="Q7" i="28"/>
  <c r="O7" i="28"/>
  <c r="M7" i="28"/>
  <c r="K7" i="28"/>
  <c r="I7" i="28"/>
  <c r="S6" i="28"/>
  <c r="Q6" i="28"/>
  <c r="O6" i="28"/>
  <c r="M6" i="28"/>
  <c r="K6" i="28"/>
  <c r="I6" i="28"/>
  <c r="S5" i="28"/>
  <c r="Q5" i="28"/>
  <c r="O5" i="28"/>
  <c r="M5" i="28"/>
  <c r="K5" i="28"/>
  <c r="I5" i="28"/>
  <c r="S4" i="28"/>
  <c r="Q4" i="28"/>
  <c r="O4" i="28"/>
  <c r="M4" i="28"/>
  <c r="K4" i="28"/>
  <c r="I4" i="28"/>
  <c r="S3" i="28"/>
  <c r="Q3" i="28"/>
  <c r="O3" i="28"/>
  <c r="M3" i="28"/>
  <c r="K3" i="28"/>
  <c r="I3" i="28"/>
  <c r="S4" i="27"/>
  <c r="S7" i="27"/>
  <c r="Q7" i="27"/>
  <c r="O7" i="27"/>
  <c r="M7" i="27"/>
  <c r="K7" i="27"/>
  <c r="I7" i="27"/>
  <c r="S6" i="27"/>
  <c r="Q6" i="27"/>
  <c r="O6" i="27"/>
  <c r="M6" i="27"/>
  <c r="K6" i="27"/>
  <c r="I6" i="27"/>
  <c r="S5" i="27"/>
  <c r="Q5" i="27"/>
  <c r="O5" i="27"/>
  <c r="M5" i="27"/>
  <c r="K5" i="27"/>
  <c r="I5" i="27"/>
  <c r="Q4" i="27"/>
  <c r="O4" i="27"/>
  <c r="M4" i="27"/>
  <c r="K4" i="27"/>
  <c r="I4" i="27"/>
  <c r="S3" i="27"/>
  <c r="Q3" i="27"/>
  <c r="O3" i="27"/>
  <c r="M3" i="27"/>
  <c r="K3" i="27"/>
  <c r="I3" i="27"/>
  <c r="Q7" i="26"/>
  <c r="S7" i="26"/>
  <c r="O7" i="26"/>
  <c r="M7" i="26"/>
  <c r="K7" i="26"/>
  <c r="I7" i="26"/>
  <c r="S6" i="26"/>
  <c r="Q6" i="26"/>
  <c r="O6" i="26"/>
  <c r="M6" i="26"/>
  <c r="K6" i="26"/>
  <c r="I6" i="26"/>
  <c r="S5" i="26"/>
  <c r="Q5" i="26"/>
  <c r="O5" i="26"/>
  <c r="M5" i="26"/>
  <c r="K5" i="26"/>
  <c r="I5" i="26"/>
  <c r="S4" i="26"/>
  <c r="Q4" i="26"/>
  <c r="O4" i="26"/>
  <c r="M4" i="26"/>
  <c r="K4" i="26"/>
  <c r="I4" i="26"/>
  <c r="S3" i="26"/>
  <c r="Q3" i="26"/>
  <c r="O3" i="26"/>
  <c r="M3" i="26"/>
  <c r="K3" i="26"/>
  <c r="I3" i="26"/>
  <c r="S7" i="25"/>
  <c r="Q7" i="25"/>
  <c r="O7" i="25"/>
  <c r="M7" i="25"/>
  <c r="K7" i="25"/>
  <c r="I7" i="25"/>
  <c r="S6" i="25"/>
  <c r="Q6" i="25"/>
  <c r="O6" i="25"/>
  <c r="M6" i="25"/>
  <c r="K6" i="25"/>
  <c r="I6" i="25"/>
  <c r="S5" i="25"/>
  <c r="Q5" i="25"/>
  <c r="O5" i="25"/>
  <c r="M5" i="25"/>
  <c r="K5" i="25"/>
  <c r="I5" i="25"/>
  <c r="S4" i="25"/>
  <c r="Q4" i="25"/>
  <c r="O4" i="25"/>
  <c r="M4" i="25"/>
  <c r="K4" i="25"/>
  <c r="I4" i="25"/>
  <c r="S3" i="25"/>
  <c r="Q3" i="25"/>
  <c r="O3" i="25"/>
  <c r="M3" i="25"/>
  <c r="K3" i="25"/>
  <c r="I3" i="25"/>
  <c r="S7" i="24"/>
  <c r="Q7" i="24"/>
  <c r="O7" i="24"/>
  <c r="M7" i="24"/>
  <c r="K7" i="24"/>
  <c r="I7" i="24"/>
  <c r="S6" i="24"/>
  <c r="Q6" i="24"/>
  <c r="O6" i="24"/>
  <c r="M6" i="24"/>
  <c r="K6" i="24"/>
  <c r="I6" i="24"/>
  <c r="S5" i="24"/>
  <c r="Q5" i="24"/>
  <c r="O5" i="24"/>
  <c r="M5" i="24"/>
  <c r="K5" i="24"/>
  <c r="I5" i="24"/>
  <c r="S4" i="24"/>
  <c r="Q4" i="24"/>
  <c r="O4" i="24"/>
  <c r="M4" i="24"/>
  <c r="K4" i="24"/>
  <c r="I4" i="24"/>
  <c r="S3" i="24"/>
  <c r="Q3" i="24"/>
  <c r="O3" i="24"/>
  <c r="M3" i="24"/>
  <c r="K3" i="24"/>
  <c r="I3" i="24"/>
  <c r="S7" i="23"/>
  <c r="Q7" i="23"/>
  <c r="O7" i="23"/>
  <c r="M7" i="23"/>
  <c r="K7" i="23"/>
  <c r="I7" i="23"/>
  <c r="S6" i="23"/>
  <c r="Q6" i="23"/>
  <c r="O6" i="23"/>
  <c r="M6" i="23"/>
  <c r="K6" i="23"/>
  <c r="I6" i="23"/>
  <c r="S5" i="23"/>
  <c r="Q5" i="23"/>
  <c r="O5" i="23"/>
  <c r="M5" i="23"/>
  <c r="K5" i="23"/>
  <c r="I5" i="23"/>
  <c r="S4" i="23"/>
  <c r="Q4" i="23"/>
  <c r="O4" i="23"/>
  <c r="M4" i="23"/>
  <c r="K4" i="23"/>
  <c r="I4" i="23"/>
  <c r="S3" i="23"/>
  <c r="Q3" i="23"/>
  <c r="O3" i="23"/>
  <c r="M3" i="23"/>
  <c r="K3" i="23"/>
  <c r="I3" i="23"/>
  <c r="S7" i="22"/>
  <c r="Q7" i="22"/>
  <c r="O7" i="22"/>
  <c r="M7" i="22"/>
  <c r="K7" i="22"/>
  <c r="I7" i="22"/>
  <c r="S6" i="22"/>
  <c r="Q6" i="22"/>
  <c r="O6" i="22"/>
  <c r="M6" i="22"/>
  <c r="K6" i="22"/>
  <c r="I6" i="22"/>
  <c r="S5" i="22"/>
  <c r="Q5" i="22"/>
  <c r="O5" i="22"/>
  <c r="M5" i="22"/>
  <c r="K5" i="22"/>
  <c r="I5" i="22"/>
  <c r="S4" i="22"/>
  <c r="Q4" i="22"/>
  <c r="O4" i="22"/>
  <c r="M4" i="22"/>
  <c r="K4" i="22"/>
  <c r="I4" i="22"/>
  <c r="S3" i="22"/>
  <c r="Q3" i="22"/>
  <c r="O3" i="22"/>
  <c r="M3" i="22"/>
  <c r="K3" i="22"/>
  <c r="I3" i="22"/>
  <c r="S7" i="21"/>
  <c r="Q7" i="21"/>
  <c r="O7" i="21"/>
  <c r="M7" i="21"/>
  <c r="K7" i="21"/>
  <c r="I7" i="21"/>
  <c r="S6" i="21"/>
  <c r="Q6" i="21"/>
  <c r="O6" i="21"/>
  <c r="M6" i="21"/>
  <c r="K6" i="21"/>
  <c r="I6" i="21"/>
  <c r="S5" i="21"/>
  <c r="Q5" i="21"/>
  <c r="O5" i="21"/>
  <c r="M5" i="21"/>
  <c r="K5" i="21"/>
  <c r="I5" i="21"/>
  <c r="S4" i="21"/>
  <c r="Q4" i="21"/>
  <c r="O4" i="21"/>
  <c r="M4" i="21"/>
  <c r="K4" i="21"/>
  <c r="I4" i="21"/>
  <c r="S3" i="21"/>
  <c r="Q3" i="21"/>
  <c r="O3" i="21"/>
  <c r="M3" i="21"/>
  <c r="K3" i="21"/>
  <c r="I3" i="21"/>
  <c r="S7" i="20"/>
  <c r="Q7" i="20"/>
  <c r="O7" i="20"/>
  <c r="M7" i="20"/>
  <c r="K7" i="20"/>
  <c r="I7" i="20"/>
  <c r="S6" i="20"/>
  <c r="Q6" i="20"/>
  <c r="O6" i="20"/>
  <c r="M6" i="20"/>
  <c r="K6" i="20"/>
  <c r="I6" i="20"/>
  <c r="S5" i="20"/>
  <c r="Q5" i="20"/>
  <c r="O5" i="20"/>
  <c r="M5" i="20"/>
  <c r="K5" i="20"/>
  <c r="I5" i="20"/>
  <c r="S4" i="20"/>
  <c r="Q4" i="20"/>
  <c r="O4" i="20"/>
  <c r="M4" i="20"/>
  <c r="K4" i="20"/>
  <c r="I4" i="20"/>
  <c r="S3" i="20"/>
  <c r="Q3" i="20"/>
  <c r="O3" i="20"/>
  <c r="M3" i="20"/>
  <c r="K3" i="20"/>
  <c r="I3" i="20"/>
  <c r="S7" i="19"/>
  <c r="Q7" i="19"/>
  <c r="O7" i="19"/>
  <c r="M7" i="19"/>
  <c r="K7" i="19"/>
  <c r="I7" i="19"/>
  <c r="S6" i="19"/>
  <c r="Q6" i="19"/>
  <c r="O6" i="19"/>
  <c r="M6" i="19"/>
  <c r="K6" i="19"/>
  <c r="I6" i="19"/>
  <c r="S5" i="19"/>
  <c r="Q5" i="19"/>
  <c r="O5" i="19"/>
  <c r="M5" i="19"/>
  <c r="K5" i="19"/>
  <c r="I5" i="19"/>
  <c r="S4" i="19"/>
  <c r="Q4" i="19"/>
  <c r="O4" i="19"/>
  <c r="M4" i="19"/>
  <c r="K4" i="19"/>
  <c r="I4" i="19"/>
  <c r="S3" i="19"/>
  <c r="Q3" i="19"/>
  <c r="O3" i="19"/>
  <c r="M3" i="19"/>
  <c r="K3" i="19"/>
  <c r="I3" i="19"/>
  <c r="S7" i="17"/>
  <c r="Q7" i="17"/>
  <c r="O7" i="17"/>
  <c r="M7" i="17"/>
  <c r="K7" i="17"/>
  <c r="I7" i="17"/>
  <c r="S6" i="17"/>
  <c r="Q6" i="17"/>
  <c r="O6" i="17"/>
  <c r="M6" i="17"/>
  <c r="K6" i="17"/>
  <c r="I6" i="17"/>
  <c r="S5" i="17"/>
  <c r="Q5" i="17"/>
  <c r="O5" i="17"/>
  <c r="M5" i="17"/>
  <c r="K5" i="17"/>
  <c r="I5" i="17"/>
  <c r="S4" i="17"/>
  <c r="Q4" i="17"/>
  <c r="O4" i="17"/>
  <c r="M4" i="17"/>
  <c r="K4" i="17"/>
  <c r="I4" i="17"/>
  <c r="S3" i="17"/>
  <c r="Q3" i="17"/>
  <c r="O3" i="17"/>
  <c r="M3" i="17"/>
  <c r="K3" i="17"/>
  <c r="I3" i="17"/>
  <c r="U3" i="32" l="1"/>
  <c r="AA3" i="32"/>
  <c r="S143" i="32"/>
  <c r="S95" i="32"/>
  <c r="S47" i="32"/>
  <c r="R162" i="32"/>
  <c r="R150" i="32"/>
  <c r="R138" i="32"/>
  <c r="R126" i="32"/>
  <c r="R114" i="32"/>
  <c r="R102" i="32"/>
  <c r="R90" i="32"/>
  <c r="R78" i="32"/>
  <c r="R66" i="32"/>
  <c r="R54" i="32"/>
  <c r="R42" i="32"/>
  <c r="R30" i="32"/>
  <c r="R18" i="32"/>
  <c r="S138" i="32"/>
  <c r="S90" i="32"/>
  <c r="S42" i="32"/>
  <c r="J87" i="32"/>
  <c r="R134" i="32"/>
  <c r="R86" i="32"/>
  <c r="R38" i="32"/>
  <c r="S4" i="32"/>
  <c r="S129" i="32"/>
  <c r="S81" i="32"/>
  <c r="S33" i="32"/>
  <c r="R14" i="32"/>
  <c r="S119" i="32"/>
  <c r="S71" i="32"/>
  <c r="S23" i="32"/>
  <c r="T23" i="32" s="1"/>
  <c r="S10" i="32"/>
  <c r="T10" i="32" s="1"/>
  <c r="R156" i="32"/>
  <c r="R132" i="32"/>
  <c r="R108" i="32"/>
  <c r="R84" i="32"/>
  <c r="R60" i="32"/>
  <c r="R36" i="32"/>
  <c r="S162" i="32"/>
  <c r="S114" i="32"/>
  <c r="S66" i="32"/>
  <c r="S18" i="32"/>
  <c r="R158" i="32"/>
  <c r="T158" i="32" s="1"/>
  <c r="R110" i="32"/>
  <c r="T110" i="32" s="1"/>
  <c r="R62" i="32"/>
  <c r="S153" i="32"/>
  <c r="S105" i="32"/>
  <c r="S57" i="32"/>
  <c r="T150" i="32"/>
  <c r="T134" i="32"/>
  <c r="T86" i="32"/>
  <c r="T38" i="32"/>
  <c r="T4" i="32"/>
  <c r="T108" i="32"/>
  <c r="T62" i="32"/>
  <c r="T3" i="32"/>
  <c r="J153" i="32"/>
  <c r="J141" i="32"/>
  <c r="J129" i="32"/>
  <c r="J117" i="32"/>
  <c r="J105" i="32"/>
  <c r="J93" i="32"/>
  <c r="R5" i="32"/>
  <c r="T5" i="32" s="1"/>
  <c r="S11" i="32"/>
  <c r="T11" i="32" s="1"/>
  <c r="R163" i="32"/>
  <c r="T163" i="32" s="1"/>
  <c r="T153" i="32"/>
  <c r="R149" i="32"/>
  <c r="T149" i="32" s="1"/>
  <c r="R144" i="32"/>
  <c r="T144" i="32" s="1"/>
  <c r="R139" i="32"/>
  <c r="T139" i="32" s="1"/>
  <c r="T129" i="32"/>
  <c r="R125" i="32"/>
  <c r="T125" i="32" s="1"/>
  <c r="R120" i="32"/>
  <c r="T120" i="32" s="1"/>
  <c r="R115" i="32"/>
  <c r="T115" i="32" s="1"/>
  <c r="T105" i="32"/>
  <c r="R101" i="32"/>
  <c r="T101" i="32" s="1"/>
  <c r="R96" i="32"/>
  <c r="T96" i="32" s="1"/>
  <c r="R91" i="32"/>
  <c r="T91" i="32" s="1"/>
  <c r="T81" i="32"/>
  <c r="R77" i="32"/>
  <c r="T77" i="32" s="1"/>
  <c r="R72" i="32"/>
  <c r="T72" i="32" s="1"/>
  <c r="R67" i="32"/>
  <c r="T67" i="32" s="1"/>
  <c r="T57" i="32"/>
  <c r="R53" i="32"/>
  <c r="T53" i="32" s="1"/>
  <c r="R48" i="32"/>
  <c r="T48" i="32" s="1"/>
  <c r="R43" i="32"/>
  <c r="T43" i="32" s="1"/>
  <c r="T33" i="32"/>
  <c r="R29" i="32"/>
  <c r="T29" i="32" s="1"/>
  <c r="R24" i="32"/>
  <c r="T24" i="32" s="1"/>
  <c r="R19" i="32"/>
  <c r="T19" i="32" s="1"/>
  <c r="J147" i="32"/>
  <c r="T143" i="32"/>
  <c r="R124" i="32"/>
  <c r="T124" i="32" s="1"/>
  <c r="R76" i="32"/>
  <c r="T76" i="32" s="1"/>
  <c r="T47" i="32"/>
  <c r="R28" i="32"/>
  <c r="T28" i="32" s="1"/>
  <c r="R9" i="32"/>
  <c r="S157" i="32"/>
  <c r="S152" i="32"/>
  <c r="T152" i="32" s="1"/>
  <c r="S147" i="32"/>
  <c r="S133" i="32"/>
  <c r="T133" i="32" s="1"/>
  <c r="S128" i="32"/>
  <c r="T128" i="32" s="1"/>
  <c r="S123" i="32"/>
  <c r="T123" i="32" s="1"/>
  <c r="S109" i="32"/>
  <c r="T109" i="32" s="1"/>
  <c r="S104" i="32"/>
  <c r="T104" i="32" s="1"/>
  <c r="S99" i="32"/>
  <c r="S85" i="32"/>
  <c r="T85" i="32" s="1"/>
  <c r="S80" i="32"/>
  <c r="T80" i="32" s="1"/>
  <c r="S75" i="32"/>
  <c r="S61" i="32"/>
  <c r="T61" i="32" s="1"/>
  <c r="S56" i="32"/>
  <c r="T56" i="32" s="1"/>
  <c r="S51" i="32"/>
  <c r="S37" i="32"/>
  <c r="T37" i="32" s="1"/>
  <c r="S32" i="32"/>
  <c r="T32" i="32" s="1"/>
  <c r="S27" i="32"/>
  <c r="T27" i="32" s="1"/>
  <c r="S148" i="32"/>
  <c r="T148" i="32" s="1"/>
  <c r="S14" i="32"/>
  <c r="T14" i="32" s="1"/>
  <c r="S142" i="32"/>
  <c r="T142" i="32" s="1"/>
  <c r="S118" i="32"/>
  <c r="T118" i="32" s="1"/>
  <c r="S94" i="32"/>
  <c r="T94" i="32" s="1"/>
  <c r="S70" i="32"/>
  <c r="T70" i="32" s="1"/>
  <c r="S46" i="32"/>
  <c r="T46" i="32" s="1"/>
  <c r="S22" i="32"/>
  <c r="T22" i="32" s="1"/>
  <c r="R100" i="32"/>
  <c r="T100" i="32" s="1"/>
  <c r="J51" i="32"/>
  <c r="J39" i="32"/>
  <c r="J27" i="32"/>
  <c r="J15" i="32"/>
  <c r="S8" i="32"/>
  <c r="S161" i="32"/>
  <c r="T161" i="32" s="1"/>
  <c r="S156" i="32"/>
  <c r="T156" i="32" s="1"/>
  <c r="S151" i="32"/>
  <c r="T151" i="32" s="1"/>
  <c r="S137" i="32"/>
  <c r="T137" i="32" s="1"/>
  <c r="S132" i="32"/>
  <c r="T132" i="32" s="1"/>
  <c r="S127" i="32"/>
  <c r="T127" i="32" s="1"/>
  <c r="S113" i="32"/>
  <c r="T113" i="32" s="1"/>
  <c r="S108" i="32"/>
  <c r="S103" i="32"/>
  <c r="T103" i="32" s="1"/>
  <c r="S89" i="32"/>
  <c r="T89" i="32" s="1"/>
  <c r="S84" i="32"/>
  <c r="T84" i="32" s="1"/>
  <c r="S79" i="32"/>
  <c r="T79" i="32" s="1"/>
  <c r="S65" i="32"/>
  <c r="T65" i="32" s="1"/>
  <c r="S60" i="32"/>
  <c r="T60" i="32" s="1"/>
  <c r="S55" i="32"/>
  <c r="T55" i="32" s="1"/>
  <c r="S41" i="32"/>
  <c r="T41" i="32" s="1"/>
  <c r="S36" i="32"/>
  <c r="T36" i="32" s="1"/>
  <c r="S31" i="32"/>
  <c r="T31" i="32" s="1"/>
  <c r="S17" i="32"/>
  <c r="T17" i="32" s="1"/>
  <c r="J135" i="32"/>
  <c r="J123" i="32"/>
  <c r="J111" i="32"/>
  <c r="J99" i="32"/>
  <c r="S7" i="32"/>
  <c r="T7" i="32" s="1"/>
  <c r="S146" i="32"/>
  <c r="T146" i="32" s="1"/>
  <c r="S122" i="32"/>
  <c r="T122" i="32" s="1"/>
  <c r="S98" i="32"/>
  <c r="T98" i="32" s="1"/>
  <c r="S74" i="32"/>
  <c r="T74" i="32" s="1"/>
  <c r="S50" i="32"/>
  <c r="T50" i="32" s="1"/>
  <c r="S26" i="32"/>
  <c r="T26" i="32" s="1"/>
  <c r="S52" i="32"/>
  <c r="T52" i="32" s="1"/>
  <c r="J159" i="32"/>
  <c r="T95" i="32"/>
  <c r="J3" i="32"/>
  <c r="J33" i="32"/>
  <c r="S13" i="32"/>
  <c r="T13" i="32" s="1"/>
  <c r="S160" i="32"/>
  <c r="T160" i="32" s="1"/>
  <c r="S155" i="32"/>
  <c r="T155" i="32" s="1"/>
  <c r="S141" i="32"/>
  <c r="S136" i="32"/>
  <c r="T136" i="32" s="1"/>
  <c r="S131" i="32"/>
  <c r="T131" i="32" s="1"/>
  <c r="S117" i="32"/>
  <c r="S112" i="32"/>
  <c r="T112" i="32" s="1"/>
  <c r="S107" i="32"/>
  <c r="T107" i="32" s="1"/>
  <c r="S93" i="32"/>
  <c r="T93" i="32" s="1"/>
  <c r="S88" i="32"/>
  <c r="T88" i="32" s="1"/>
  <c r="S83" i="32"/>
  <c r="T83" i="32" s="1"/>
  <c r="S69" i="32"/>
  <c r="S64" i="32"/>
  <c r="T64" i="32" s="1"/>
  <c r="S59" i="32"/>
  <c r="T59" i="32" s="1"/>
  <c r="S45" i="32"/>
  <c r="T45" i="32" s="1"/>
  <c r="S40" i="32"/>
  <c r="T40" i="32" s="1"/>
  <c r="S35" i="32"/>
  <c r="T35" i="32" s="1"/>
  <c r="S21" i="32"/>
  <c r="S16" i="32"/>
  <c r="T16" i="32" s="1"/>
  <c r="S150" i="32"/>
  <c r="S126" i="32"/>
  <c r="S102" i="32"/>
  <c r="T102" i="32" s="1"/>
  <c r="S78" i="32"/>
  <c r="T78" i="32" s="1"/>
  <c r="S54" i="32"/>
  <c r="T54" i="32" s="1"/>
  <c r="S30" i="32"/>
  <c r="T30" i="32" s="1"/>
  <c r="J63" i="32"/>
  <c r="T119" i="32"/>
  <c r="S6" i="32"/>
  <c r="S12" i="32"/>
  <c r="T12" i="32" s="1"/>
  <c r="S164" i="32"/>
  <c r="T164" i="32" s="1"/>
  <c r="S159" i="32"/>
  <c r="S145" i="32"/>
  <c r="T145" i="32" s="1"/>
  <c r="S140" i="32"/>
  <c r="T140" i="32" s="1"/>
  <c r="S135" i="32"/>
  <c r="S121" i="32"/>
  <c r="T121" i="32" s="1"/>
  <c r="S116" i="32"/>
  <c r="T116" i="32" s="1"/>
  <c r="S111" i="32"/>
  <c r="S97" i="32"/>
  <c r="T97" i="32" s="1"/>
  <c r="S92" i="32"/>
  <c r="T92" i="32" s="1"/>
  <c r="S87" i="32"/>
  <c r="S73" i="32"/>
  <c r="T73" i="32" s="1"/>
  <c r="S68" i="32"/>
  <c r="T68" i="32" s="1"/>
  <c r="S63" i="32"/>
  <c r="S49" i="32"/>
  <c r="T49" i="32" s="1"/>
  <c r="S44" i="32"/>
  <c r="T44" i="32" s="1"/>
  <c r="S39" i="32"/>
  <c r="S25" i="32"/>
  <c r="T25" i="32" s="1"/>
  <c r="S20" i="32"/>
  <c r="T20" i="32" s="1"/>
  <c r="S15" i="32"/>
  <c r="T71" i="32"/>
  <c r="S154" i="32"/>
  <c r="T154" i="32" s="1"/>
  <c r="S130" i="32"/>
  <c r="T130" i="32" s="1"/>
  <c r="S106" i="32"/>
  <c r="S82" i="32"/>
  <c r="S58" i="32"/>
  <c r="T58" i="32" s="1"/>
  <c r="S34" i="32"/>
  <c r="T34" i="32" s="1"/>
  <c r="J69" i="32"/>
  <c r="J57" i="32"/>
  <c r="J45" i="32"/>
  <c r="J21" i="32"/>
  <c r="J9" i="32"/>
  <c r="J81" i="32"/>
  <c r="J75" i="32"/>
  <c r="S7" i="16"/>
  <c r="Q7" i="16"/>
  <c r="O7" i="16"/>
  <c r="M7" i="16"/>
  <c r="K7" i="16"/>
  <c r="I7" i="16"/>
  <c r="S6" i="16"/>
  <c r="Q6" i="16"/>
  <c r="O6" i="16"/>
  <c r="M6" i="16"/>
  <c r="K6" i="16"/>
  <c r="I6" i="16"/>
  <c r="S5" i="16"/>
  <c r="Q5" i="16"/>
  <c r="O5" i="16"/>
  <c r="M5" i="16"/>
  <c r="K5" i="16"/>
  <c r="I5" i="16"/>
  <c r="S4" i="16"/>
  <c r="Q4" i="16"/>
  <c r="O4" i="16"/>
  <c r="M4" i="16"/>
  <c r="K4" i="16"/>
  <c r="I4" i="16"/>
  <c r="S3" i="16"/>
  <c r="Q3" i="16"/>
  <c r="O3" i="16"/>
  <c r="M3" i="16"/>
  <c r="K3" i="16"/>
  <c r="I3" i="16"/>
  <c r="S7" i="15"/>
  <c r="Q7" i="15"/>
  <c r="O7" i="15"/>
  <c r="M7" i="15"/>
  <c r="K7" i="15"/>
  <c r="I7" i="15"/>
  <c r="S6" i="15"/>
  <c r="Q6" i="15"/>
  <c r="O6" i="15"/>
  <c r="M6" i="15"/>
  <c r="K6" i="15"/>
  <c r="I6" i="15"/>
  <c r="S5" i="15"/>
  <c r="Q5" i="15"/>
  <c r="O5" i="15"/>
  <c r="M5" i="15"/>
  <c r="K5" i="15"/>
  <c r="I5" i="15"/>
  <c r="S4" i="15"/>
  <c r="Q4" i="15"/>
  <c r="O4" i="15"/>
  <c r="M4" i="15"/>
  <c r="K4" i="15"/>
  <c r="I4" i="15"/>
  <c r="S3" i="15"/>
  <c r="Q3" i="15"/>
  <c r="O3" i="15"/>
  <c r="M3" i="15"/>
  <c r="K3" i="15"/>
  <c r="I3" i="15"/>
  <c r="S7" i="14"/>
  <c r="Q7" i="14"/>
  <c r="O7" i="14"/>
  <c r="M7" i="14"/>
  <c r="K7" i="14"/>
  <c r="I7" i="14"/>
  <c r="S6" i="14"/>
  <c r="Q6" i="14"/>
  <c r="O6" i="14"/>
  <c r="M6" i="14"/>
  <c r="K6" i="14"/>
  <c r="I6" i="14"/>
  <c r="S5" i="14"/>
  <c r="Q5" i="14"/>
  <c r="O5" i="14"/>
  <c r="M5" i="14"/>
  <c r="K5" i="14"/>
  <c r="I5" i="14"/>
  <c r="S4" i="14"/>
  <c r="Q4" i="14"/>
  <c r="O4" i="14"/>
  <c r="M4" i="14"/>
  <c r="K4" i="14"/>
  <c r="I4" i="14"/>
  <c r="S3" i="14"/>
  <c r="Q3" i="14"/>
  <c r="O3" i="14"/>
  <c r="M3" i="14"/>
  <c r="K3" i="14"/>
  <c r="I3" i="14"/>
  <c r="S7" i="13"/>
  <c r="Q7" i="13"/>
  <c r="O7" i="13"/>
  <c r="M7" i="13"/>
  <c r="K7" i="13"/>
  <c r="I7" i="13"/>
  <c r="S6" i="13"/>
  <c r="Q6" i="13"/>
  <c r="O6" i="13"/>
  <c r="M6" i="13"/>
  <c r="K6" i="13"/>
  <c r="I6" i="13"/>
  <c r="S5" i="13"/>
  <c r="Q5" i="13"/>
  <c r="O5" i="13"/>
  <c r="M5" i="13"/>
  <c r="K5" i="13"/>
  <c r="I5" i="13"/>
  <c r="S4" i="13"/>
  <c r="Q4" i="13"/>
  <c r="O4" i="13"/>
  <c r="M4" i="13"/>
  <c r="K4" i="13"/>
  <c r="I4" i="13"/>
  <c r="S3" i="13"/>
  <c r="Q3" i="13"/>
  <c r="O3" i="13"/>
  <c r="M3" i="13"/>
  <c r="K3" i="13"/>
  <c r="I3" i="13"/>
  <c r="S7" i="12"/>
  <c r="Q7" i="12"/>
  <c r="O7" i="12"/>
  <c r="M7" i="12"/>
  <c r="K7" i="12"/>
  <c r="I7" i="12"/>
  <c r="S6" i="12"/>
  <c r="Q6" i="12"/>
  <c r="O6" i="12"/>
  <c r="M6" i="12"/>
  <c r="K6" i="12"/>
  <c r="I6" i="12"/>
  <c r="S5" i="12"/>
  <c r="Q5" i="12"/>
  <c r="O5" i="12"/>
  <c r="M5" i="12"/>
  <c r="K5" i="12"/>
  <c r="I5" i="12"/>
  <c r="S4" i="12"/>
  <c r="Q4" i="12"/>
  <c r="O4" i="12"/>
  <c r="M4" i="12"/>
  <c r="K4" i="12"/>
  <c r="I4" i="12"/>
  <c r="S3" i="12"/>
  <c r="Q3" i="12"/>
  <c r="O3" i="12"/>
  <c r="M3" i="12"/>
  <c r="K3" i="12"/>
  <c r="I3" i="12"/>
  <c r="S7" i="11"/>
  <c r="Q7" i="11"/>
  <c r="O7" i="11"/>
  <c r="M7" i="11"/>
  <c r="K7" i="11"/>
  <c r="I7" i="11"/>
  <c r="S6" i="11"/>
  <c r="Q6" i="11"/>
  <c r="O6" i="11"/>
  <c r="M6" i="11"/>
  <c r="K6" i="11"/>
  <c r="I6" i="11"/>
  <c r="S5" i="11"/>
  <c r="Q5" i="11"/>
  <c r="O5" i="11"/>
  <c r="M5" i="11"/>
  <c r="K5" i="11"/>
  <c r="I5" i="11"/>
  <c r="S4" i="11"/>
  <c r="Q4" i="11"/>
  <c r="O4" i="11"/>
  <c r="M4" i="11"/>
  <c r="K4" i="11"/>
  <c r="I4" i="11"/>
  <c r="S3" i="11"/>
  <c r="Q3" i="11"/>
  <c r="O3" i="11"/>
  <c r="M3" i="11"/>
  <c r="K3" i="11"/>
  <c r="I3" i="11"/>
  <c r="S7" i="10"/>
  <c r="Q7" i="10"/>
  <c r="O7" i="10"/>
  <c r="M7" i="10"/>
  <c r="K7" i="10"/>
  <c r="I7" i="10"/>
  <c r="S6" i="10"/>
  <c r="Q6" i="10"/>
  <c r="O6" i="10"/>
  <c r="M6" i="10"/>
  <c r="K6" i="10"/>
  <c r="I6" i="10"/>
  <c r="S5" i="10"/>
  <c r="Q5" i="10"/>
  <c r="O5" i="10"/>
  <c r="M5" i="10"/>
  <c r="K5" i="10"/>
  <c r="I5" i="10"/>
  <c r="S4" i="10"/>
  <c r="Q4" i="10"/>
  <c r="O4" i="10"/>
  <c r="M4" i="10"/>
  <c r="K4" i="10"/>
  <c r="I4" i="10"/>
  <c r="S3" i="10"/>
  <c r="Q3" i="10"/>
  <c r="O3" i="10"/>
  <c r="M3" i="10"/>
  <c r="K3" i="10"/>
  <c r="I3" i="10"/>
  <c r="S7" i="9"/>
  <c r="Q7" i="9"/>
  <c r="O7" i="9"/>
  <c r="M7" i="9"/>
  <c r="K7" i="9"/>
  <c r="I7" i="9"/>
  <c r="S6" i="9"/>
  <c r="Q6" i="9"/>
  <c r="O6" i="9"/>
  <c r="M6" i="9"/>
  <c r="K6" i="9"/>
  <c r="I6" i="9"/>
  <c r="S5" i="9"/>
  <c r="Q5" i="9"/>
  <c r="O5" i="9"/>
  <c r="M5" i="9"/>
  <c r="K5" i="9"/>
  <c r="I5" i="9"/>
  <c r="S4" i="9"/>
  <c r="Q4" i="9"/>
  <c r="O4" i="9"/>
  <c r="M4" i="9"/>
  <c r="K4" i="9"/>
  <c r="I4" i="9"/>
  <c r="S3" i="9"/>
  <c r="Q3" i="9"/>
  <c r="O3" i="9"/>
  <c r="M3" i="9"/>
  <c r="K3" i="9"/>
  <c r="I3" i="9"/>
  <c r="S7" i="8"/>
  <c r="Q7" i="8"/>
  <c r="O7" i="8"/>
  <c r="M7" i="8"/>
  <c r="K7" i="8"/>
  <c r="I7" i="8"/>
  <c r="S6" i="8"/>
  <c r="Q6" i="8"/>
  <c r="O6" i="8"/>
  <c r="M6" i="8"/>
  <c r="K6" i="8"/>
  <c r="I6" i="8"/>
  <c r="S5" i="8"/>
  <c r="Q5" i="8"/>
  <c r="O5" i="8"/>
  <c r="M5" i="8"/>
  <c r="K5" i="8"/>
  <c r="I5" i="8"/>
  <c r="S4" i="8"/>
  <c r="Q4" i="8"/>
  <c r="O4" i="8"/>
  <c r="M4" i="8"/>
  <c r="K4" i="8"/>
  <c r="I4" i="8"/>
  <c r="S3" i="8"/>
  <c r="Q3" i="8"/>
  <c r="O3" i="8"/>
  <c r="M3" i="8"/>
  <c r="K3" i="8"/>
  <c r="I3" i="8"/>
  <c r="S7" i="7"/>
  <c r="Q7" i="7"/>
  <c r="O7" i="7"/>
  <c r="M7" i="7"/>
  <c r="K7" i="7"/>
  <c r="I7" i="7"/>
  <c r="S6" i="7"/>
  <c r="Q6" i="7"/>
  <c r="O6" i="7"/>
  <c r="M6" i="7"/>
  <c r="K6" i="7"/>
  <c r="I6" i="7"/>
  <c r="S5" i="7"/>
  <c r="Q5" i="7"/>
  <c r="O5" i="7"/>
  <c r="M5" i="7"/>
  <c r="K5" i="7"/>
  <c r="I5" i="7"/>
  <c r="S4" i="7"/>
  <c r="Q4" i="7"/>
  <c r="O4" i="7"/>
  <c r="M4" i="7"/>
  <c r="K4" i="7"/>
  <c r="I4" i="7"/>
  <c r="S3" i="7"/>
  <c r="Q3" i="7"/>
  <c r="O3" i="7"/>
  <c r="M3" i="7"/>
  <c r="K3" i="7"/>
  <c r="I3" i="7"/>
  <c r="S7" i="6"/>
  <c r="Q7" i="6"/>
  <c r="O7" i="6"/>
  <c r="M7" i="6"/>
  <c r="K7" i="6"/>
  <c r="I7" i="6"/>
  <c r="S6" i="6"/>
  <c r="Q6" i="6"/>
  <c r="O6" i="6"/>
  <c r="M6" i="6"/>
  <c r="K6" i="6"/>
  <c r="I6" i="6"/>
  <c r="S5" i="6"/>
  <c r="Q5" i="6"/>
  <c r="O5" i="6"/>
  <c r="M5" i="6"/>
  <c r="K5" i="6"/>
  <c r="I5" i="6"/>
  <c r="S4" i="6"/>
  <c r="Q4" i="6"/>
  <c r="O4" i="6"/>
  <c r="M4" i="6"/>
  <c r="K4" i="6"/>
  <c r="I4" i="6"/>
  <c r="S3" i="6"/>
  <c r="Q3" i="6"/>
  <c r="O3" i="6"/>
  <c r="M3" i="6"/>
  <c r="K3" i="6"/>
  <c r="I3" i="6"/>
  <c r="S7" i="5"/>
  <c r="Q7" i="5"/>
  <c r="O7" i="5"/>
  <c r="M7" i="5"/>
  <c r="K7" i="5"/>
  <c r="I7" i="5"/>
  <c r="S6" i="5"/>
  <c r="Q6" i="5"/>
  <c r="O6" i="5"/>
  <c r="M6" i="5"/>
  <c r="K6" i="5"/>
  <c r="I6" i="5"/>
  <c r="S5" i="5"/>
  <c r="Q5" i="5"/>
  <c r="O5" i="5"/>
  <c r="M5" i="5"/>
  <c r="K5" i="5"/>
  <c r="I5" i="5"/>
  <c r="S4" i="5"/>
  <c r="Q4" i="5"/>
  <c r="O4" i="5"/>
  <c r="M4" i="5"/>
  <c r="K4" i="5"/>
  <c r="I4" i="5"/>
  <c r="S3" i="5"/>
  <c r="Q3" i="5"/>
  <c r="O3" i="5"/>
  <c r="M3" i="5"/>
  <c r="K3" i="5"/>
  <c r="I3" i="5"/>
  <c r="S7" i="3"/>
  <c r="Q7" i="3"/>
  <c r="O7" i="3"/>
  <c r="M7" i="3"/>
  <c r="K7" i="3"/>
  <c r="I7" i="3"/>
  <c r="S6" i="3"/>
  <c r="Q6" i="3"/>
  <c r="O6" i="3"/>
  <c r="M6" i="3"/>
  <c r="K6" i="3"/>
  <c r="I6" i="3"/>
  <c r="S5" i="3"/>
  <c r="Q5" i="3"/>
  <c r="O5" i="3"/>
  <c r="M5" i="3"/>
  <c r="K5" i="3"/>
  <c r="I5" i="3"/>
  <c r="S4" i="3"/>
  <c r="Q4" i="3"/>
  <c r="O4" i="3"/>
  <c r="M4" i="3"/>
  <c r="K4" i="3"/>
  <c r="I4" i="3"/>
  <c r="S3" i="3"/>
  <c r="Q3" i="3"/>
  <c r="O3" i="3"/>
  <c r="M3" i="3"/>
  <c r="K3" i="3"/>
  <c r="I3" i="3"/>
  <c r="K7" i="4"/>
  <c r="S7" i="4"/>
  <c r="Q7" i="4"/>
  <c r="O7" i="4"/>
  <c r="M7" i="4"/>
  <c r="I7" i="4"/>
  <c r="S6" i="4"/>
  <c r="Q6" i="4"/>
  <c r="O6" i="4"/>
  <c r="M6" i="4"/>
  <c r="K6" i="4"/>
  <c r="I6" i="4"/>
  <c r="S5" i="4"/>
  <c r="Q5" i="4"/>
  <c r="O5" i="4"/>
  <c r="M5" i="4"/>
  <c r="K5" i="4"/>
  <c r="I5" i="4"/>
  <c r="S4" i="4"/>
  <c r="Q4" i="4"/>
  <c r="O4" i="4"/>
  <c r="M4" i="4"/>
  <c r="K4" i="4"/>
  <c r="I4" i="4"/>
  <c r="S3" i="4"/>
  <c r="Q3" i="4"/>
  <c r="O3" i="4"/>
  <c r="M3" i="4"/>
  <c r="K3" i="4"/>
  <c r="I3" i="4"/>
  <c r="P23" i="3"/>
  <c r="P16" i="3"/>
  <c r="L23" i="3"/>
  <c r="L16" i="3"/>
  <c r="H23" i="3"/>
  <c r="H16" i="3"/>
  <c r="W3" i="32" l="1"/>
  <c r="Z3" i="32"/>
  <c r="AC3" i="32" s="1"/>
  <c r="T114" i="32"/>
  <c r="T138" i="32"/>
  <c r="T18" i="32"/>
  <c r="T162" i="32"/>
  <c r="T42" i="32"/>
  <c r="T126" i="32"/>
  <c r="W93" i="32"/>
  <c r="T66" i="32"/>
  <c r="T90" i="32"/>
  <c r="W123" i="32"/>
  <c r="W45" i="32"/>
  <c r="T159" i="32"/>
  <c r="W159" i="32" s="1"/>
  <c r="W27" i="32"/>
  <c r="W33" i="32"/>
  <c r="W105" i="32"/>
  <c r="T39" i="32"/>
  <c r="W39" i="32" s="1"/>
  <c r="T147" i="32"/>
  <c r="W147" i="32" s="1"/>
  <c r="T82" i="32"/>
  <c r="T9" i="32"/>
  <c r="W9" i="32" s="1"/>
  <c r="T51" i="32"/>
  <c r="W51" i="32" s="1"/>
  <c r="T141" i="32"/>
  <c r="W141" i="32" s="1"/>
  <c r="T106" i="32"/>
  <c r="T21" i="32"/>
  <c r="W21" i="32" s="1"/>
  <c r="W57" i="32"/>
  <c r="W129" i="32"/>
  <c r="T157" i="32"/>
  <c r="W153" i="32" s="1"/>
  <c r="T63" i="32"/>
  <c r="W63" i="32" s="1"/>
  <c r="T75" i="32"/>
  <c r="W75" i="32" s="1"/>
  <c r="T69" i="32"/>
  <c r="W69" i="32" s="1"/>
  <c r="T6" i="32"/>
  <c r="T111" i="32"/>
  <c r="W111" i="32" s="1"/>
  <c r="T87" i="32"/>
  <c r="W81" i="32"/>
  <c r="T135" i="32"/>
  <c r="W135" i="32" s="1"/>
  <c r="T15" i="32"/>
  <c r="W15" i="32" s="1"/>
  <c r="T99" i="32"/>
  <c r="W99" i="32" s="1"/>
  <c r="T117" i="32"/>
  <c r="W117" i="32" s="1"/>
  <c r="W87" i="32" l="1"/>
</calcChain>
</file>

<file path=xl/sharedStrings.xml><?xml version="1.0" encoding="utf-8"?>
<sst xmlns="http://schemas.openxmlformats.org/spreadsheetml/2006/main" count="5370" uniqueCount="131">
  <si>
    <t>Pretrained Model</t>
  </si>
  <si>
    <t>Hyperparameter</t>
  </si>
  <si>
    <t>ResNet50</t>
  </si>
  <si>
    <t>Optimizer</t>
  </si>
  <si>
    <t>Adam</t>
  </si>
  <si>
    <t>Nadam</t>
  </si>
  <si>
    <t>Preprocessing</t>
  </si>
  <si>
    <t>Resize</t>
  </si>
  <si>
    <t>224x224</t>
  </si>
  <si>
    <t>Horizontal Flip</t>
  </si>
  <si>
    <t>Vertical Flip</t>
  </si>
  <si>
    <t>Rotation Range</t>
  </si>
  <si>
    <t>Shear Range</t>
  </si>
  <si>
    <t>Zoom Range</t>
  </si>
  <si>
    <t>Width Shift Range</t>
  </si>
  <si>
    <t>Height Shift Range</t>
  </si>
  <si>
    <t>Scenario</t>
  </si>
  <si>
    <t>LR</t>
  </si>
  <si>
    <t>Dropout Layer</t>
  </si>
  <si>
    <t>No Dropout</t>
  </si>
  <si>
    <t>Dropout</t>
  </si>
  <si>
    <t>BEST SCENARIO</t>
  </si>
  <si>
    <t>DATA PREP</t>
  </si>
  <si>
    <t>RESIZE</t>
  </si>
  <si>
    <t>H FLIP</t>
  </si>
  <si>
    <t>V FLIP</t>
  </si>
  <si>
    <t>K Fold</t>
  </si>
  <si>
    <t>N</t>
  </si>
  <si>
    <t>Model</t>
  </si>
  <si>
    <t>Pre</t>
  </si>
  <si>
    <t>Resnet50</t>
  </si>
  <si>
    <t>Pre Trainable</t>
  </si>
  <si>
    <t>Classifier</t>
  </si>
  <si>
    <t>GlobalAvgPool2D</t>
  </si>
  <si>
    <t>Dense</t>
  </si>
  <si>
    <t>RELU</t>
  </si>
  <si>
    <t>BatchNorm</t>
  </si>
  <si>
    <t>Softmax</t>
  </si>
  <si>
    <t>Hyper</t>
  </si>
  <si>
    <t>Split</t>
  </si>
  <si>
    <t>Training</t>
  </si>
  <si>
    <t>Testing</t>
  </si>
  <si>
    <t>Preprocess Input</t>
  </si>
  <si>
    <t>resnet50</t>
  </si>
  <si>
    <t>TRAINING RESULT</t>
  </si>
  <si>
    <t>BEST ACC</t>
  </si>
  <si>
    <t>BEST VAL ACC</t>
  </si>
  <si>
    <t>Result</t>
  </si>
  <si>
    <t>FOLD 1</t>
  </si>
  <si>
    <t>Element</t>
  </si>
  <si>
    <t>Sub Element</t>
  </si>
  <si>
    <t>PER FOLD</t>
  </si>
  <si>
    <t>FOLD 2</t>
  </si>
  <si>
    <t>FOLD 3</t>
  </si>
  <si>
    <t>FOLD 4</t>
  </si>
  <si>
    <t>FOLD 5</t>
  </si>
  <si>
    <t>BEST LOSS</t>
  </si>
  <si>
    <t>BEST VAL LOSS</t>
  </si>
  <si>
    <t>Epochs</t>
  </si>
  <si>
    <t>Batch Size</t>
  </si>
  <si>
    <t>Verbose</t>
  </si>
  <si>
    <t>L1 F1 SCORE</t>
  </si>
  <si>
    <t>L2 F1 SCORE</t>
  </si>
  <si>
    <t>L6 F1 SCORE</t>
  </si>
  <si>
    <t>L3 F1 SCORE</t>
  </si>
  <si>
    <t>L4 F1 SCORE</t>
  </si>
  <si>
    <t>L5 F1 SCORE</t>
  </si>
  <si>
    <t>AVG F1 SCORE</t>
  </si>
  <si>
    <t>AVG</t>
  </si>
  <si>
    <t>*L stands for label</t>
  </si>
  <si>
    <t>L1</t>
  </si>
  <si>
    <t>L2</t>
  </si>
  <si>
    <t>L3</t>
  </si>
  <si>
    <t>L4</t>
  </si>
  <si>
    <t>L5</t>
  </si>
  <si>
    <t>L6</t>
  </si>
  <si>
    <t>Classification Report</t>
  </si>
  <si>
    <t>AVG TIME PER EPOCH</t>
  </si>
  <si>
    <t>AVG TIME PER STEP</t>
  </si>
  <si>
    <t>Time / Epoch</t>
  </si>
  <si>
    <t>Time / Step</t>
  </si>
  <si>
    <t>Acc</t>
  </si>
  <si>
    <t>Val_acc</t>
  </si>
  <si>
    <t>Loss</t>
  </si>
  <si>
    <t>Val_loss</t>
  </si>
  <si>
    <t>Accelerator</t>
  </si>
  <si>
    <t>Colab T4 GPU</t>
  </si>
  <si>
    <t>Google Colab</t>
  </si>
  <si>
    <t>Platform</t>
  </si>
  <si>
    <t>cardboard</t>
  </si>
  <si>
    <t>glass</t>
  </si>
  <si>
    <t>metal</t>
  </si>
  <si>
    <t>paper</t>
  </si>
  <si>
    <t>plastic</t>
  </si>
  <si>
    <t>trash</t>
  </si>
  <si>
    <t>S2</t>
  </si>
  <si>
    <t>VGG19</t>
  </si>
  <si>
    <t>vgg19</t>
  </si>
  <si>
    <t>S3</t>
  </si>
  <si>
    <t>densenet</t>
  </si>
  <si>
    <t>DenseNet121</t>
  </si>
  <si>
    <t>AdamW</t>
  </si>
  <si>
    <t>Image Resize</t>
  </si>
  <si>
    <t>Image Augmentation</t>
  </si>
  <si>
    <t>Optim</t>
  </si>
  <si>
    <t>Preprocess Input (Sesuai Pretrained Model)</t>
  </si>
  <si>
    <t>No</t>
  </si>
  <si>
    <t>TP</t>
  </si>
  <si>
    <t>TN</t>
  </si>
  <si>
    <t>FP</t>
  </si>
  <si>
    <t>FN</t>
  </si>
  <si>
    <t>Labels metal</t>
  </si>
  <si>
    <t>True paper</t>
  </si>
  <si>
    <t>skenario</t>
  </si>
  <si>
    <t>class</t>
  </si>
  <si>
    <t>total</t>
  </si>
  <si>
    <t>Class</t>
  </si>
  <si>
    <t>CM</t>
  </si>
  <si>
    <t>total per class</t>
  </si>
  <si>
    <t>Macro Precision</t>
  </si>
  <si>
    <t>Macro Recall</t>
  </si>
  <si>
    <t>Macro F1 Score</t>
  </si>
  <si>
    <t>Weighted F1 Score</t>
  </si>
  <si>
    <t>Weighted Precision</t>
  </si>
  <si>
    <t>Weighted Recall</t>
  </si>
  <si>
    <t>Macro Avg Precision</t>
  </si>
  <si>
    <t>Macro Avg Recall</t>
  </si>
  <si>
    <t>Macro Avg F1 Score</t>
  </si>
  <si>
    <t>Weighted Avg Precision</t>
  </si>
  <si>
    <t>Weighted Avg Recall</t>
  </si>
  <si>
    <t>Weighted Avg 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</si>
</sst>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12" borderId="1" xfId="0" applyFill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10" borderId="13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F9460-7F12-4DE2-90B4-B8F89DA2DDB9}">
  <dimension ref="A1:N29"/>
  <sheetViews>
    <sheetView workbookViewId="0">
      <selection activeCell="D4" sqref="D4"/>
    </sheetView>
  </sheetViews>
  <sheetFormatPr defaultRowHeight="14.4" x14ac:dyDescent="0.3"/>
  <cols>
    <col min="1" max="1" width="2" bestFit="1" customWidth="1"/>
    <col min="2" max="2" width="20.33203125" customWidth="1"/>
    <col min="3" max="3" width="12.88671875" bestFit="1" customWidth="1"/>
    <col min="5" max="5" width="8.33203125" bestFit="1" customWidth="1"/>
    <col min="6" max="6" width="15.6640625" bestFit="1" customWidth="1"/>
    <col min="7" max="7" width="8.33203125" bestFit="1" customWidth="1"/>
    <col min="8" max="8" width="11.33203125" bestFit="1" customWidth="1"/>
    <col min="9" max="9" width="15.6640625" bestFit="1" customWidth="1"/>
    <col min="10" max="10" width="8.33203125" bestFit="1" customWidth="1"/>
    <col min="11" max="11" width="11.33203125" bestFit="1" customWidth="1"/>
    <col min="12" max="12" width="15.6640625" bestFit="1" customWidth="1"/>
    <col min="13" max="13" width="8.33203125" bestFit="1" customWidth="1"/>
    <col min="14" max="14" width="12.88671875" bestFit="1" customWidth="1"/>
  </cols>
  <sheetData>
    <row r="1" spans="1:14" ht="15" thickBot="1" x14ac:dyDescent="0.35">
      <c r="A1" s="49" t="s">
        <v>1</v>
      </c>
      <c r="B1" s="49"/>
      <c r="C1" s="49"/>
      <c r="F1" s="34" t="s">
        <v>16</v>
      </c>
      <c r="G1" s="35"/>
      <c r="H1" s="35"/>
      <c r="I1" s="35"/>
      <c r="J1" s="35"/>
      <c r="K1" s="35"/>
      <c r="L1" s="35"/>
      <c r="M1" s="35"/>
      <c r="N1" s="36"/>
    </row>
    <row r="2" spans="1:14" ht="15" thickBot="1" x14ac:dyDescent="0.35">
      <c r="A2" s="48">
        <v>1</v>
      </c>
      <c r="B2" s="48" t="s">
        <v>0</v>
      </c>
      <c r="C2" s="2" t="s">
        <v>2</v>
      </c>
      <c r="F2" s="37" t="s">
        <v>1</v>
      </c>
      <c r="G2" s="38"/>
      <c r="H2" s="39"/>
      <c r="I2" s="37" t="s">
        <v>1</v>
      </c>
      <c r="J2" s="38"/>
      <c r="K2" s="39"/>
      <c r="L2" s="37" t="s">
        <v>1</v>
      </c>
      <c r="M2" s="38"/>
      <c r="N2" s="39"/>
    </row>
    <row r="3" spans="1:14" x14ac:dyDescent="0.3">
      <c r="A3" s="48"/>
      <c r="B3" s="48"/>
      <c r="C3" s="2" t="s">
        <v>96</v>
      </c>
      <c r="F3" s="31">
        <v>1</v>
      </c>
      <c r="G3" s="14" t="s">
        <v>28</v>
      </c>
      <c r="H3" s="12" t="s">
        <v>2</v>
      </c>
      <c r="I3" s="31">
        <v>10</v>
      </c>
      <c r="J3" s="14" t="s">
        <v>28</v>
      </c>
      <c r="K3" s="22" t="s">
        <v>96</v>
      </c>
      <c r="L3" s="31">
        <v>19</v>
      </c>
      <c r="M3" s="14" t="s">
        <v>28</v>
      </c>
      <c r="N3" s="22" t="s">
        <v>100</v>
      </c>
    </row>
    <row r="4" spans="1:14" x14ac:dyDescent="0.3">
      <c r="A4" s="48"/>
      <c r="B4" s="48"/>
      <c r="C4" s="2" t="s">
        <v>100</v>
      </c>
      <c r="F4" s="31"/>
      <c r="G4" s="13" t="s">
        <v>104</v>
      </c>
      <c r="H4" s="11" t="s">
        <v>4</v>
      </c>
      <c r="I4" s="31"/>
      <c r="J4" s="13" t="s">
        <v>104</v>
      </c>
      <c r="K4" s="15" t="s">
        <v>4</v>
      </c>
      <c r="L4" s="31"/>
      <c r="M4" s="13" t="s">
        <v>104</v>
      </c>
      <c r="N4" s="15" t="s">
        <v>4</v>
      </c>
    </row>
    <row r="5" spans="1:14" x14ac:dyDescent="0.3">
      <c r="A5" s="41">
        <v>2</v>
      </c>
      <c r="B5" s="41" t="s">
        <v>3</v>
      </c>
      <c r="C5" s="2" t="s">
        <v>4</v>
      </c>
      <c r="F5" s="32"/>
      <c r="G5" s="13" t="s">
        <v>20</v>
      </c>
      <c r="H5" s="11" t="s">
        <v>19</v>
      </c>
      <c r="I5" s="32"/>
      <c r="J5" s="13" t="s">
        <v>20</v>
      </c>
      <c r="K5" s="15" t="s">
        <v>19</v>
      </c>
      <c r="L5" s="32"/>
      <c r="M5" s="13" t="s">
        <v>20</v>
      </c>
      <c r="N5" s="15" t="s">
        <v>19</v>
      </c>
    </row>
    <row r="6" spans="1:14" x14ac:dyDescent="0.3">
      <c r="A6" s="43"/>
      <c r="B6" s="43"/>
      <c r="C6" s="2" t="s">
        <v>5</v>
      </c>
      <c r="F6" s="30">
        <v>2</v>
      </c>
      <c r="G6" s="13" t="s">
        <v>28</v>
      </c>
      <c r="H6" s="11" t="s">
        <v>2</v>
      </c>
      <c r="I6" s="30">
        <v>11</v>
      </c>
      <c r="J6" s="13" t="s">
        <v>28</v>
      </c>
      <c r="K6" s="15" t="s">
        <v>96</v>
      </c>
      <c r="L6" s="30">
        <v>20</v>
      </c>
      <c r="M6" s="13" t="s">
        <v>28</v>
      </c>
      <c r="N6" s="15" t="s">
        <v>100</v>
      </c>
    </row>
    <row r="7" spans="1:14" x14ac:dyDescent="0.3">
      <c r="A7" s="42"/>
      <c r="B7" s="42"/>
      <c r="C7" s="2" t="s">
        <v>101</v>
      </c>
      <c r="F7" s="31"/>
      <c r="G7" s="13" t="s">
        <v>104</v>
      </c>
      <c r="H7" s="11" t="s">
        <v>4</v>
      </c>
      <c r="I7" s="31"/>
      <c r="J7" s="13" t="s">
        <v>104</v>
      </c>
      <c r="K7" s="15" t="s">
        <v>4</v>
      </c>
      <c r="L7" s="31"/>
      <c r="M7" s="13" t="s">
        <v>104</v>
      </c>
      <c r="N7" s="15" t="s">
        <v>4</v>
      </c>
    </row>
    <row r="8" spans="1:14" x14ac:dyDescent="0.3">
      <c r="A8" s="41">
        <v>3</v>
      </c>
      <c r="B8" s="41" t="s">
        <v>18</v>
      </c>
      <c r="C8" s="2" t="s">
        <v>19</v>
      </c>
      <c r="F8" s="32"/>
      <c r="G8" s="13" t="s">
        <v>20</v>
      </c>
      <c r="H8" s="11">
        <v>0.2</v>
      </c>
      <c r="I8" s="32"/>
      <c r="J8" s="13" t="s">
        <v>20</v>
      </c>
      <c r="K8" s="15">
        <v>0.2</v>
      </c>
      <c r="L8" s="32"/>
      <c r="M8" s="13" t="s">
        <v>20</v>
      </c>
      <c r="N8" s="15">
        <v>0.2</v>
      </c>
    </row>
    <row r="9" spans="1:14" x14ac:dyDescent="0.3">
      <c r="A9" s="43"/>
      <c r="B9" s="43"/>
      <c r="C9" s="2">
        <v>0.2</v>
      </c>
      <c r="F9" s="30">
        <v>3</v>
      </c>
      <c r="G9" s="13" t="s">
        <v>28</v>
      </c>
      <c r="H9" s="11" t="s">
        <v>2</v>
      </c>
      <c r="I9" s="30">
        <v>12</v>
      </c>
      <c r="J9" s="13" t="s">
        <v>28</v>
      </c>
      <c r="K9" s="15" t="s">
        <v>96</v>
      </c>
      <c r="L9" s="30">
        <v>21</v>
      </c>
      <c r="M9" s="13" t="s">
        <v>28</v>
      </c>
      <c r="N9" s="15" t="s">
        <v>100</v>
      </c>
    </row>
    <row r="10" spans="1:14" x14ac:dyDescent="0.3">
      <c r="A10" s="42"/>
      <c r="B10" s="42"/>
      <c r="C10" s="2">
        <v>0.5</v>
      </c>
      <c r="F10" s="31"/>
      <c r="G10" s="13" t="s">
        <v>104</v>
      </c>
      <c r="H10" s="11" t="s">
        <v>4</v>
      </c>
      <c r="I10" s="31"/>
      <c r="J10" s="13" t="s">
        <v>104</v>
      </c>
      <c r="K10" s="15" t="s">
        <v>4</v>
      </c>
      <c r="L10" s="31"/>
      <c r="M10" s="13" t="s">
        <v>104</v>
      </c>
      <c r="N10" s="15" t="s">
        <v>4</v>
      </c>
    </row>
    <row r="11" spans="1:14" ht="15" thickBot="1" x14ac:dyDescent="0.35">
      <c r="F11" s="32"/>
      <c r="G11" s="16" t="s">
        <v>20</v>
      </c>
      <c r="H11" s="20">
        <v>0.5</v>
      </c>
      <c r="I11" s="32"/>
      <c r="J11" s="16" t="s">
        <v>20</v>
      </c>
      <c r="K11" s="17">
        <v>0.5</v>
      </c>
      <c r="L11" s="32"/>
      <c r="M11" s="16" t="s">
        <v>20</v>
      </c>
      <c r="N11" s="17">
        <v>0.5</v>
      </c>
    </row>
    <row r="12" spans="1:14" ht="18" customHeight="1" x14ac:dyDescent="0.3">
      <c r="A12" s="40" t="s">
        <v>6</v>
      </c>
      <c r="B12" s="40"/>
      <c r="C12" s="40"/>
      <c r="D12" s="40"/>
      <c r="F12" s="30">
        <v>4</v>
      </c>
      <c r="G12" s="18" t="s">
        <v>28</v>
      </c>
      <c r="H12" s="21" t="s">
        <v>2</v>
      </c>
      <c r="I12" s="30">
        <v>13</v>
      </c>
      <c r="J12" s="18" t="s">
        <v>28</v>
      </c>
      <c r="K12" s="19" t="s">
        <v>96</v>
      </c>
      <c r="L12" s="30">
        <v>22</v>
      </c>
      <c r="M12" s="18" t="s">
        <v>28</v>
      </c>
      <c r="N12" s="19" t="s">
        <v>100</v>
      </c>
    </row>
    <row r="13" spans="1:14" x14ac:dyDescent="0.3">
      <c r="A13" s="48">
        <v>1</v>
      </c>
      <c r="B13" s="47" t="s">
        <v>105</v>
      </c>
      <c r="C13" s="2" t="s">
        <v>43</v>
      </c>
      <c r="D13" s="41"/>
      <c r="F13" s="31"/>
      <c r="G13" s="13" t="s">
        <v>104</v>
      </c>
      <c r="H13" s="11" t="s">
        <v>5</v>
      </c>
      <c r="I13" s="31"/>
      <c r="J13" s="13" t="s">
        <v>104</v>
      </c>
      <c r="K13" s="15" t="s">
        <v>5</v>
      </c>
      <c r="L13" s="31"/>
      <c r="M13" s="13" t="s">
        <v>104</v>
      </c>
      <c r="N13" s="15" t="s">
        <v>5</v>
      </c>
    </row>
    <row r="14" spans="1:14" x14ac:dyDescent="0.3">
      <c r="A14" s="48"/>
      <c r="B14" s="47"/>
      <c r="C14" s="2" t="s">
        <v>97</v>
      </c>
      <c r="D14" s="43"/>
      <c r="F14" s="32"/>
      <c r="G14" s="13" t="s">
        <v>20</v>
      </c>
      <c r="H14" s="11" t="s">
        <v>19</v>
      </c>
      <c r="I14" s="32"/>
      <c r="J14" s="13" t="s">
        <v>20</v>
      </c>
      <c r="K14" s="15" t="s">
        <v>19</v>
      </c>
      <c r="L14" s="32"/>
      <c r="M14" s="13" t="s">
        <v>20</v>
      </c>
      <c r="N14" s="15" t="s">
        <v>19</v>
      </c>
    </row>
    <row r="15" spans="1:14" x14ac:dyDescent="0.3">
      <c r="A15" s="48"/>
      <c r="B15" s="47"/>
      <c r="C15" s="2" t="s">
        <v>99</v>
      </c>
      <c r="D15" s="42"/>
      <c r="F15" s="30">
        <v>5</v>
      </c>
      <c r="G15" s="13" t="s">
        <v>28</v>
      </c>
      <c r="H15" s="11" t="s">
        <v>2</v>
      </c>
      <c r="I15" s="30">
        <v>14</v>
      </c>
      <c r="J15" s="13" t="s">
        <v>28</v>
      </c>
      <c r="K15" s="15" t="s">
        <v>96</v>
      </c>
      <c r="L15" s="30">
        <v>23</v>
      </c>
      <c r="M15" s="13" t="s">
        <v>28</v>
      </c>
      <c r="N15" s="15" t="s">
        <v>100</v>
      </c>
    </row>
    <row r="16" spans="1:14" ht="30" customHeight="1" x14ac:dyDescent="0.3">
      <c r="A16" s="41">
        <v>2</v>
      </c>
      <c r="B16" s="41" t="s">
        <v>7</v>
      </c>
      <c r="C16" s="41" t="s">
        <v>8</v>
      </c>
      <c r="D16" s="44" t="s">
        <v>102</v>
      </c>
      <c r="F16" s="31"/>
      <c r="G16" s="13" t="s">
        <v>104</v>
      </c>
      <c r="H16" s="11" t="s">
        <v>5</v>
      </c>
      <c r="I16" s="31"/>
      <c r="J16" s="13" t="s">
        <v>104</v>
      </c>
      <c r="K16" s="15" t="s">
        <v>5</v>
      </c>
      <c r="L16" s="31"/>
      <c r="M16" s="13" t="s">
        <v>104</v>
      </c>
      <c r="N16" s="15" t="s">
        <v>5</v>
      </c>
    </row>
    <row r="17" spans="1:14" x14ac:dyDescent="0.3">
      <c r="A17" s="43"/>
      <c r="B17" s="43"/>
      <c r="C17" s="43"/>
      <c r="D17" s="45"/>
      <c r="F17" s="32"/>
      <c r="G17" s="13" t="s">
        <v>20</v>
      </c>
      <c r="H17" s="11">
        <v>0.2</v>
      </c>
      <c r="I17" s="32"/>
      <c r="J17" s="13" t="s">
        <v>20</v>
      </c>
      <c r="K17" s="15">
        <v>0.2</v>
      </c>
      <c r="L17" s="32"/>
      <c r="M17" s="13" t="s">
        <v>20</v>
      </c>
      <c r="N17" s="15">
        <v>0.2</v>
      </c>
    </row>
    <row r="18" spans="1:14" x14ac:dyDescent="0.3">
      <c r="A18" s="42"/>
      <c r="B18" s="42"/>
      <c r="C18" s="42"/>
      <c r="D18" s="46"/>
      <c r="F18" s="30">
        <v>6</v>
      </c>
      <c r="G18" s="13" t="s">
        <v>28</v>
      </c>
      <c r="H18" s="11" t="s">
        <v>2</v>
      </c>
      <c r="I18" s="30">
        <v>15</v>
      </c>
      <c r="J18" s="13" t="s">
        <v>28</v>
      </c>
      <c r="K18" s="15" t="s">
        <v>96</v>
      </c>
      <c r="L18" s="30">
        <v>24</v>
      </c>
      <c r="M18" s="13" t="s">
        <v>28</v>
      </c>
      <c r="N18" s="15" t="s">
        <v>100</v>
      </c>
    </row>
    <row r="19" spans="1:14" x14ac:dyDescent="0.3">
      <c r="A19" s="41">
        <v>3</v>
      </c>
      <c r="B19" s="41" t="s">
        <v>9</v>
      </c>
      <c r="C19" s="41" t="b">
        <v>1</v>
      </c>
      <c r="D19" s="47" t="s">
        <v>103</v>
      </c>
      <c r="F19" s="31"/>
      <c r="G19" s="13" t="s">
        <v>104</v>
      </c>
      <c r="H19" s="11" t="s">
        <v>5</v>
      </c>
      <c r="I19" s="31"/>
      <c r="J19" s="13" t="s">
        <v>104</v>
      </c>
      <c r="K19" s="15" t="s">
        <v>5</v>
      </c>
      <c r="L19" s="31"/>
      <c r="M19" s="13" t="s">
        <v>104</v>
      </c>
      <c r="N19" s="15" t="s">
        <v>5</v>
      </c>
    </row>
    <row r="20" spans="1:14" ht="15" thickBot="1" x14ac:dyDescent="0.35">
      <c r="A20" s="42"/>
      <c r="B20" s="42"/>
      <c r="C20" s="42"/>
      <c r="D20" s="47"/>
      <c r="F20" s="32"/>
      <c r="G20" s="16" t="s">
        <v>20</v>
      </c>
      <c r="H20" s="20">
        <v>0.5</v>
      </c>
      <c r="I20" s="32"/>
      <c r="J20" s="16" t="s">
        <v>20</v>
      </c>
      <c r="K20" s="17">
        <v>0.5</v>
      </c>
      <c r="L20" s="32"/>
      <c r="M20" s="16" t="s">
        <v>20</v>
      </c>
      <c r="N20" s="17">
        <v>0.5</v>
      </c>
    </row>
    <row r="21" spans="1:14" x14ac:dyDescent="0.3">
      <c r="A21" s="41">
        <v>4</v>
      </c>
      <c r="B21" s="41" t="s">
        <v>10</v>
      </c>
      <c r="C21" s="41" t="b">
        <v>1</v>
      </c>
      <c r="D21" s="47"/>
      <c r="F21" s="30">
        <v>7</v>
      </c>
      <c r="G21" s="18" t="s">
        <v>28</v>
      </c>
      <c r="H21" s="21" t="s">
        <v>2</v>
      </c>
      <c r="I21" s="30">
        <v>16</v>
      </c>
      <c r="J21" s="18" t="s">
        <v>28</v>
      </c>
      <c r="K21" s="19" t="s">
        <v>96</v>
      </c>
      <c r="L21" s="30">
        <v>25</v>
      </c>
      <c r="M21" s="18" t="s">
        <v>28</v>
      </c>
      <c r="N21" s="19" t="s">
        <v>100</v>
      </c>
    </row>
    <row r="22" spans="1:14" x14ac:dyDescent="0.3">
      <c r="A22" s="42"/>
      <c r="B22" s="42"/>
      <c r="C22" s="42"/>
      <c r="D22" s="47"/>
      <c r="F22" s="31"/>
      <c r="G22" s="13" t="s">
        <v>104</v>
      </c>
      <c r="H22" s="11" t="s">
        <v>101</v>
      </c>
      <c r="I22" s="31"/>
      <c r="J22" s="13" t="s">
        <v>104</v>
      </c>
      <c r="K22" s="15" t="s">
        <v>101</v>
      </c>
      <c r="L22" s="31"/>
      <c r="M22" s="13" t="s">
        <v>104</v>
      </c>
      <c r="N22" s="15" t="s">
        <v>101</v>
      </c>
    </row>
    <row r="23" spans="1:14" x14ac:dyDescent="0.3">
      <c r="A23" s="2">
        <v>5</v>
      </c>
      <c r="B23" s="2" t="s">
        <v>11</v>
      </c>
      <c r="C23" s="2">
        <v>20</v>
      </c>
      <c r="D23" s="47"/>
      <c r="F23" s="32"/>
      <c r="G23" s="13" t="s">
        <v>20</v>
      </c>
      <c r="H23" s="11" t="s">
        <v>19</v>
      </c>
      <c r="I23" s="32"/>
      <c r="J23" s="13" t="s">
        <v>20</v>
      </c>
      <c r="K23" s="15" t="s">
        <v>19</v>
      </c>
      <c r="L23" s="32"/>
      <c r="M23" s="13" t="s">
        <v>20</v>
      </c>
      <c r="N23" s="15" t="s">
        <v>19</v>
      </c>
    </row>
    <row r="24" spans="1:14" x14ac:dyDescent="0.3">
      <c r="A24" s="2">
        <v>6</v>
      </c>
      <c r="B24" s="2" t="s">
        <v>12</v>
      </c>
      <c r="C24" s="2">
        <v>0.2</v>
      </c>
      <c r="D24" s="47"/>
      <c r="F24" s="30">
        <v>8</v>
      </c>
      <c r="G24" s="13" t="s">
        <v>28</v>
      </c>
      <c r="H24" s="11" t="s">
        <v>2</v>
      </c>
      <c r="I24" s="30">
        <v>17</v>
      </c>
      <c r="J24" s="13" t="s">
        <v>28</v>
      </c>
      <c r="K24" s="15" t="s">
        <v>96</v>
      </c>
      <c r="L24" s="30">
        <v>26</v>
      </c>
      <c r="M24" s="13" t="s">
        <v>28</v>
      </c>
      <c r="N24" s="15" t="s">
        <v>100</v>
      </c>
    </row>
    <row r="25" spans="1:14" x14ac:dyDescent="0.3">
      <c r="A25" s="2">
        <v>7</v>
      </c>
      <c r="B25" s="2" t="s">
        <v>13</v>
      </c>
      <c r="C25" s="2">
        <v>0.2</v>
      </c>
      <c r="D25" s="47"/>
      <c r="F25" s="31"/>
      <c r="G25" s="13" t="s">
        <v>104</v>
      </c>
      <c r="H25" s="11" t="s">
        <v>101</v>
      </c>
      <c r="I25" s="31"/>
      <c r="J25" s="13" t="s">
        <v>104</v>
      </c>
      <c r="K25" s="15" t="s">
        <v>101</v>
      </c>
      <c r="L25" s="31"/>
      <c r="M25" s="13" t="s">
        <v>104</v>
      </c>
      <c r="N25" s="15" t="s">
        <v>101</v>
      </c>
    </row>
    <row r="26" spans="1:14" ht="15" customHeight="1" x14ac:dyDescent="0.3">
      <c r="A26" s="2">
        <v>8</v>
      </c>
      <c r="B26" s="2" t="s">
        <v>14</v>
      </c>
      <c r="C26" s="2">
        <v>0.1</v>
      </c>
      <c r="D26" s="47"/>
      <c r="F26" s="32"/>
      <c r="G26" s="13" t="s">
        <v>20</v>
      </c>
      <c r="H26" s="11">
        <v>0.2</v>
      </c>
      <c r="I26" s="32"/>
      <c r="J26" s="13" t="s">
        <v>20</v>
      </c>
      <c r="K26" s="15">
        <v>0.2</v>
      </c>
      <c r="L26" s="32"/>
      <c r="M26" s="13" t="s">
        <v>20</v>
      </c>
      <c r="N26" s="15">
        <v>0.2</v>
      </c>
    </row>
    <row r="27" spans="1:14" x14ac:dyDescent="0.3">
      <c r="A27" s="2">
        <v>9</v>
      </c>
      <c r="B27" s="2" t="s">
        <v>15</v>
      </c>
      <c r="C27" s="2">
        <v>0.1</v>
      </c>
      <c r="D27" s="47"/>
      <c r="F27" s="30">
        <v>9</v>
      </c>
      <c r="G27" s="13" t="s">
        <v>28</v>
      </c>
      <c r="H27" s="11" t="s">
        <v>2</v>
      </c>
      <c r="I27" s="30">
        <v>18</v>
      </c>
      <c r="J27" s="13" t="s">
        <v>28</v>
      </c>
      <c r="K27" s="15" t="s">
        <v>96</v>
      </c>
      <c r="L27" s="30">
        <v>27</v>
      </c>
      <c r="M27" s="13" t="s">
        <v>28</v>
      </c>
      <c r="N27" s="15" t="s">
        <v>100</v>
      </c>
    </row>
    <row r="28" spans="1:14" x14ac:dyDescent="0.3">
      <c r="F28" s="31"/>
      <c r="G28" s="13" t="s">
        <v>104</v>
      </c>
      <c r="H28" s="11" t="s">
        <v>101</v>
      </c>
      <c r="I28" s="31"/>
      <c r="J28" s="13" t="s">
        <v>104</v>
      </c>
      <c r="K28" s="15" t="s">
        <v>101</v>
      </c>
      <c r="L28" s="31"/>
      <c r="M28" s="13" t="s">
        <v>104</v>
      </c>
      <c r="N28" s="15" t="s">
        <v>101</v>
      </c>
    </row>
    <row r="29" spans="1:14" ht="15" thickBot="1" x14ac:dyDescent="0.35">
      <c r="F29" s="33"/>
      <c r="G29" s="16" t="s">
        <v>20</v>
      </c>
      <c r="H29" s="20">
        <v>0.5</v>
      </c>
      <c r="I29" s="33"/>
      <c r="J29" s="16" t="s">
        <v>20</v>
      </c>
      <c r="K29" s="17">
        <v>0.5</v>
      </c>
      <c r="L29" s="33"/>
      <c r="M29" s="16" t="s">
        <v>20</v>
      </c>
      <c r="N29" s="17">
        <v>0.5</v>
      </c>
    </row>
  </sheetData>
  <mergeCells count="53">
    <mergeCell ref="A8:A10"/>
    <mergeCell ref="B8:B10"/>
    <mergeCell ref="B5:B7"/>
    <mergeCell ref="A5:A7"/>
    <mergeCell ref="A1:C1"/>
    <mergeCell ref="A2:A4"/>
    <mergeCell ref="B2:B4"/>
    <mergeCell ref="A12:D12"/>
    <mergeCell ref="B21:B22"/>
    <mergeCell ref="A21:A22"/>
    <mergeCell ref="B19:B20"/>
    <mergeCell ref="A19:A20"/>
    <mergeCell ref="A16:A18"/>
    <mergeCell ref="B16:B18"/>
    <mergeCell ref="D16:D18"/>
    <mergeCell ref="B13:B15"/>
    <mergeCell ref="A13:A15"/>
    <mergeCell ref="D13:D15"/>
    <mergeCell ref="D19:D27"/>
    <mergeCell ref="C16:C18"/>
    <mergeCell ref="C19:C20"/>
    <mergeCell ref="C21:C22"/>
    <mergeCell ref="F3:F5"/>
    <mergeCell ref="F6:F8"/>
    <mergeCell ref="I3:I5"/>
    <mergeCell ref="I6:I8"/>
    <mergeCell ref="L3:L5"/>
    <mergeCell ref="L6:L8"/>
    <mergeCell ref="I18:I20"/>
    <mergeCell ref="I21:I23"/>
    <mergeCell ref="I24:I26"/>
    <mergeCell ref="I27:I29"/>
    <mergeCell ref="F9:F11"/>
    <mergeCell ref="F12:F14"/>
    <mergeCell ref="F15:F17"/>
    <mergeCell ref="F18:F20"/>
    <mergeCell ref="F21:F23"/>
    <mergeCell ref="L24:L26"/>
    <mergeCell ref="L27:L29"/>
    <mergeCell ref="F1:N1"/>
    <mergeCell ref="F2:H2"/>
    <mergeCell ref="I2:K2"/>
    <mergeCell ref="L2:N2"/>
    <mergeCell ref="L9:L11"/>
    <mergeCell ref="L12:L14"/>
    <mergeCell ref="L15:L17"/>
    <mergeCell ref="L18:L20"/>
    <mergeCell ref="L21:L23"/>
    <mergeCell ref="F24:F26"/>
    <mergeCell ref="F27:F29"/>
    <mergeCell ref="I9:I11"/>
    <mergeCell ref="I12:I14"/>
    <mergeCell ref="I15:I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E1EE-6C49-40EB-B922-8CB38CA9D64B}">
  <dimension ref="A1:AD34"/>
  <sheetViews>
    <sheetView workbookViewId="0">
      <selection activeCell="S7" sqref="F3:S7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9.109375" style="4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21</v>
      </c>
      <c r="B1" s="70"/>
      <c r="C1" s="70"/>
      <c r="D1" s="65"/>
      <c r="F1" s="64" t="s">
        <v>44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65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41" t="s">
        <v>22</v>
      </c>
      <c r="B2" s="1" t="s">
        <v>42</v>
      </c>
      <c r="C2" s="10" t="s">
        <v>43</v>
      </c>
      <c r="D2" s="2"/>
      <c r="F2" s="2" t="s">
        <v>49</v>
      </c>
      <c r="G2" s="2" t="s">
        <v>50</v>
      </c>
      <c r="H2" s="71" t="s">
        <v>47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2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43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0.92700000000000005</v>
      </c>
      <c r="J3" s="1" t="s">
        <v>46</v>
      </c>
      <c r="K3" s="2">
        <f>MAX(V3:V12)</f>
        <v>0.90039999999999998</v>
      </c>
      <c r="L3" s="1" t="s">
        <v>56</v>
      </c>
      <c r="M3" s="2">
        <f>MIN(U14:U23)</f>
        <v>0.2321</v>
      </c>
      <c r="N3" s="1" t="s">
        <v>57</v>
      </c>
      <c r="O3" s="2">
        <f>MIN(V14:V23)</f>
        <v>0.31859999999999999</v>
      </c>
      <c r="P3" s="1" t="s">
        <v>77</v>
      </c>
      <c r="Q3" s="2" t="str">
        <f>AVERAGE(U25:U34) &amp; "s/epoch"</f>
        <v>41.2s/epoch</v>
      </c>
      <c r="R3" s="1" t="s">
        <v>78</v>
      </c>
      <c r="S3" s="2" t="str">
        <f>AVERAGE(V25:V34) &amp; "ms/step"</f>
        <v>653.8ms/step</v>
      </c>
      <c r="U3" s="2">
        <v>0.56430000000000002</v>
      </c>
      <c r="V3" s="2">
        <v>0.72850000000000004</v>
      </c>
      <c r="W3" s="2">
        <v>0.91120000000000001</v>
      </c>
      <c r="X3" s="2">
        <v>0.96479999999999999</v>
      </c>
      <c r="Y3" s="2">
        <v>0.95679999999999998</v>
      </c>
      <c r="Z3" s="2">
        <v>0.96879999999999999</v>
      </c>
      <c r="AA3" s="2">
        <v>0.97919999999999996</v>
      </c>
      <c r="AB3" s="2">
        <v>0.98629999999999995</v>
      </c>
      <c r="AC3" s="2">
        <v>0.98</v>
      </c>
      <c r="AD3" s="2">
        <v>0.99580000000000002</v>
      </c>
    </row>
    <row r="4" spans="1:30" x14ac:dyDescent="0.3">
      <c r="A4" s="43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0.97370000000000001</v>
      </c>
      <c r="J4" s="1" t="s">
        <v>46</v>
      </c>
      <c r="K4" s="2">
        <f>MAX(X3:X12)</f>
        <v>0.96479999999999999</v>
      </c>
      <c r="L4" s="1" t="s">
        <v>56</v>
      </c>
      <c r="M4" s="2">
        <f>MIN(W14:W23)</f>
        <v>0.1145</v>
      </c>
      <c r="N4" s="1" t="s">
        <v>57</v>
      </c>
      <c r="O4" s="2">
        <f>MIN(X14:X23)</f>
        <v>0.13009999999999999</v>
      </c>
      <c r="P4" s="1" t="s">
        <v>77</v>
      </c>
      <c r="Q4" s="2" t="str">
        <f>AVERAGE(W25:W34) &amp; "s/epoch"</f>
        <v>38.7s/epoch</v>
      </c>
      <c r="R4" s="1" t="s">
        <v>78</v>
      </c>
      <c r="S4" s="2" t="str">
        <f>AVERAGE(X25:X34) &amp; "ms/step"</f>
        <v>614.1ms/step</v>
      </c>
      <c r="U4" s="2">
        <v>0.7762</v>
      </c>
      <c r="V4" s="2">
        <v>0.82230000000000003</v>
      </c>
      <c r="W4" s="2">
        <v>0.91520000000000001</v>
      </c>
      <c r="X4" s="2">
        <v>0.95109999999999995</v>
      </c>
      <c r="Y4" s="2">
        <v>0.96279999999999999</v>
      </c>
      <c r="Z4" s="2">
        <v>0.98240000000000005</v>
      </c>
      <c r="AA4" s="2">
        <v>0.98009999999999997</v>
      </c>
      <c r="AB4" s="2">
        <v>0.97850000000000004</v>
      </c>
      <c r="AC4" s="2">
        <v>0.99019999999999997</v>
      </c>
      <c r="AD4" s="2">
        <v>0.99370000000000003</v>
      </c>
    </row>
    <row r="5" spans="1:30" x14ac:dyDescent="0.3">
      <c r="A5" s="43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0.98260000000000003</v>
      </c>
      <c r="J5" s="1" t="s">
        <v>46</v>
      </c>
      <c r="K5" s="8">
        <f>MAX(Z3:Z12)</f>
        <v>0.98240000000000005</v>
      </c>
      <c r="L5" s="1" t="s">
        <v>56</v>
      </c>
      <c r="M5" s="2">
        <f>MIN(Y14:Y23)</f>
        <v>7.2300000000000003E-2</v>
      </c>
      <c r="N5" s="1" t="s">
        <v>57</v>
      </c>
      <c r="O5" s="2">
        <f>MIN(Z14:Z23)</f>
        <v>8.4099999999999994E-2</v>
      </c>
      <c r="P5" s="1" t="s">
        <v>77</v>
      </c>
      <c r="Q5" s="2" t="str">
        <f>AVERAGE(Y25:Y34) &amp; "s/epoch"</f>
        <v>38.3s/epoch</v>
      </c>
      <c r="R5" s="1" t="s">
        <v>78</v>
      </c>
      <c r="S5" s="2" t="str">
        <f>AVERAGE(Z25:Z34) &amp; "ms/step"</f>
        <v>608.4ms/step</v>
      </c>
      <c r="U5" s="2">
        <v>0.81189999999999996</v>
      </c>
      <c r="V5" s="2">
        <v>0.84179999999999999</v>
      </c>
      <c r="W5" s="2">
        <v>0.93010000000000004</v>
      </c>
      <c r="X5" s="2">
        <v>0.93930000000000002</v>
      </c>
      <c r="Y5" s="2">
        <v>0.9667</v>
      </c>
      <c r="Z5" s="2">
        <v>0.96679999999999999</v>
      </c>
      <c r="AA5" s="2">
        <v>0.97719999999999996</v>
      </c>
      <c r="AB5" s="2">
        <v>0.99019999999999997</v>
      </c>
      <c r="AC5" s="2">
        <v>0.98780000000000001</v>
      </c>
      <c r="AD5" s="2">
        <v>0.99170000000000003</v>
      </c>
    </row>
    <row r="6" spans="1:30" x14ac:dyDescent="0.3">
      <c r="A6" s="43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0.98909999999999998</v>
      </c>
      <c r="J6" s="1" t="s">
        <v>46</v>
      </c>
      <c r="K6" s="2">
        <f>MAX(AB3:AB12)</f>
        <v>0.99019999999999997</v>
      </c>
      <c r="L6" s="1" t="s">
        <v>56</v>
      </c>
      <c r="M6" s="2">
        <f>MIN(AA14:AA23)</f>
        <v>4.7300000000000002E-2</v>
      </c>
      <c r="N6" s="1" t="s">
        <v>57</v>
      </c>
      <c r="O6" s="2">
        <f>MIN(AB14:AB23)</f>
        <v>5.2299999999999999E-2</v>
      </c>
      <c r="P6" s="1" t="s">
        <v>77</v>
      </c>
      <c r="Q6" s="2" t="str">
        <f>AVERAGE(AA25:AA34) &amp; "s/epoch"</f>
        <v>39s/epoch</v>
      </c>
      <c r="R6" s="1" t="s">
        <v>78</v>
      </c>
      <c r="S6" s="2" t="str">
        <f>AVERAGE(AB25:AB34) &amp; "ms/step"</f>
        <v>617.7ms/step</v>
      </c>
      <c r="U6" s="2">
        <v>0.8407</v>
      </c>
      <c r="V6" s="2">
        <v>0.85160000000000002</v>
      </c>
      <c r="W6" s="2">
        <v>0.93300000000000005</v>
      </c>
      <c r="X6" s="2">
        <v>0.95109999999999995</v>
      </c>
      <c r="Y6" s="2">
        <v>0.96379999999999999</v>
      </c>
      <c r="Z6" s="2">
        <v>0.95699999999999996</v>
      </c>
      <c r="AA6" s="2">
        <v>0.98309999999999997</v>
      </c>
      <c r="AB6" s="2">
        <v>0.98629999999999995</v>
      </c>
      <c r="AC6" s="2">
        <v>0.98829999999999996</v>
      </c>
      <c r="AD6" s="2">
        <v>0.99370000000000003</v>
      </c>
    </row>
    <row r="7" spans="1:30" x14ac:dyDescent="0.3">
      <c r="A7" s="43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0.99219999999999997</v>
      </c>
      <c r="J7" s="1" t="s">
        <v>46</v>
      </c>
      <c r="K7" s="2">
        <f>MAX(AD3:AD12)</f>
        <v>0.99580000000000002</v>
      </c>
      <c r="L7" s="1" t="s">
        <v>56</v>
      </c>
      <c r="M7" s="2">
        <f>MIN(AC14:AC23)</f>
        <v>4.0399999999999998E-2</v>
      </c>
      <c r="N7" s="1" t="s">
        <v>57</v>
      </c>
      <c r="O7" s="2">
        <f>MIN(AD14:AD23)</f>
        <v>2.9700000000000001E-2</v>
      </c>
      <c r="P7" s="1" t="s">
        <v>77</v>
      </c>
      <c r="Q7" s="2" t="str">
        <f>AVERAGE(AC25:AC34) &amp; "s/epoch"</f>
        <v>39.4s/epoch</v>
      </c>
      <c r="R7" s="1" t="s">
        <v>78</v>
      </c>
      <c r="S7" s="2" t="str">
        <f>AVERAGE(AD25:AD34) &amp; "ms/step"</f>
        <v>616ms/step</v>
      </c>
      <c r="U7" s="2">
        <v>0.87339999999999995</v>
      </c>
      <c r="V7" s="2">
        <v>0.85940000000000005</v>
      </c>
      <c r="W7" s="2">
        <v>0.9425</v>
      </c>
      <c r="X7" s="2">
        <v>0.93540000000000001</v>
      </c>
      <c r="Y7" s="2">
        <v>0.97519999999999996</v>
      </c>
      <c r="Z7" s="2">
        <v>0.97850000000000004</v>
      </c>
      <c r="AA7" s="2">
        <v>0.97970000000000002</v>
      </c>
      <c r="AB7" s="2">
        <v>0.98050000000000004</v>
      </c>
      <c r="AC7" s="2">
        <v>0.98780000000000001</v>
      </c>
      <c r="AD7" s="2">
        <v>0.98750000000000004</v>
      </c>
    </row>
    <row r="8" spans="1:30" x14ac:dyDescent="0.3">
      <c r="A8" s="43"/>
      <c r="B8" s="1" t="s">
        <v>13</v>
      </c>
      <c r="C8" s="2">
        <v>0.2</v>
      </c>
      <c r="D8" s="2"/>
      <c r="U8" s="2">
        <v>0.87439999999999996</v>
      </c>
      <c r="V8" s="2">
        <v>0.86519999999999997</v>
      </c>
      <c r="W8" s="2">
        <v>0.95240000000000002</v>
      </c>
      <c r="X8" s="2">
        <v>0.93930000000000002</v>
      </c>
      <c r="Y8" s="2">
        <v>0.97670000000000001</v>
      </c>
      <c r="Z8" s="2">
        <v>0.96879999999999999</v>
      </c>
      <c r="AA8" s="2">
        <v>0.98109999999999997</v>
      </c>
      <c r="AB8" s="2">
        <v>0.99019999999999997</v>
      </c>
      <c r="AC8" s="2">
        <v>0.99019999999999997</v>
      </c>
      <c r="AD8" s="2">
        <v>0.98750000000000004</v>
      </c>
    </row>
    <row r="9" spans="1:30" x14ac:dyDescent="0.3">
      <c r="A9" s="43"/>
      <c r="B9" s="1" t="s">
        <v>14</v>
      </c>
      <c r="C9" s="2">
        <v>0.1</v>
      </c>
      <c r="D9" s="2"/>
      <c r="F9" s="64" t="s">
        <v>76</v>
      </c>
      <c r="G9" s="70"/>
      <c r="H9" s="70"/>
      <c r="I9" s="70"/>
      <c r="J9" s="70"/>
      <c r="K9" s="70"/>
      <c r="L9" s="70"/>
      <c r="M9" s="70"/>
      <c r="N9" s="70"/>
      <c r="O9" s="70"/>
      <c r="P9" s="65"/>
      <c r="R9" s="64" t="s">
        <v>69</v>
      </c>
      <c r="S9" s="65"/>
      <c r="U9" s="2">
        <v>0.88639999999999997</v>
      </c>
      <c r="V9" s="2">
        <v>0.877</v>
      </c>
      <c r="W9" s="2">
        <v>0.95589999999999997</v>
      </c>
      <c r="X9" s="2">
        <v>0.95299999999999996</v>
      </c>
      <c r="Y9" s="2">
        <v>0.97570000000000001</v>
      </c>
      <c r="Z9" s="2">
        <v>0.96879999999999999</v>
      </c>
      <c r="AA9" s="2">
        <v>0.98509999999999998</v>
      </c>
      <c r="AB9" s="2">
        <v>0.97850000000000004</v>
      </c>
      <c r="AC9" s="2">
        <v>0.99219999999999997</v>
      </c>
      <c r="AD9" s="2">
        <v>0.98329999999999995</v>
      </c>
    </row>
    <row r="10" spans="1:30" x14ac:dyDescent="0.3">
      <c r="A10" s="42"/>
      <c r="B10" s="1" t="s">
        <v>15</v>
      </c>
      <c r="C10" s="2">
        <v>0.1</v>
      </c>
      <c r="D10" s="2"/>
      <c r="F10" s="73" t="s">
        <v>48</v>
      </c>
      <c r="G10" s="1" t="s">
        <v>61</v>
      </c>
      <c r="H10" s="2">
        <v>0.93</v>
      </c>
      <c r="I10" s="67"/>
      <c r="J10" s="73" t="s">
        <v>53</v>
      </c>
      <c r="K10" s="1" t="s">
        <v>61</v>
      </c>
      <c r="L10" s="2">
        <v>0.97</v>
      </c>
      <c r="M10" s="67"/>
      <c r="N10" s="73" t="s">
        <v>55</v>
      </c>
      <c r="O10" s="1" t="s">
        <v>61</v>
      </c>
      <c r="P10" s="2">
        <v>1</v>
      </c>
      <c r="R10" s="2" t="s">
        <v>70</v>
      </c>
      <c r="S10" s="2" t="s">
        <v>89</v>
      </c>
      <c r="U10" s="2">
        <v>0.91510000000000002</v>
      </c>
      <c r="V10" s="2">
        <v>0.90039999999999998</v>
      </c>
      <c r="W10" s="2">
        <v>0.96130000000000004</v>
      </c>
      <c r="X10" s="2">
        <v>0.92369999999999997</v>
      </c>
      <c r="Y10" s="2">
        <v>0.97870000000000001</v>
      </c>
      <c r="Z10" s="2">
        <v>0.96479999999999999</v>
      </c>
      <c r="AA10" s="2">
        <v>0.98860000000000003</v>
      </c>
      <c r="AB10" s="2">
        <v>0.97850000000000004</v>
      </c>
      <c r="AC10" s="2">
        <v>0.99019999999999997</v>
      </c>
      <c r="AD10" s="2">
        <v>0.98960000000000004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74"/>
      <c r="G11" s="1" t="s">
        <v>62</v>
      </c>
      <c r="H11" s="2">
        <v>0.88</v>
      </c>
      <c r="I11" s="68"/>
      <c r="J11" s="74"/>
      <c r="K11" s="1" t="s">
        <v>62</v>
      </c>
      <c r="L11" s="2">
        <v>0.93</v>
      </c>
      <c r="M11" s="68"/>
      <c r="N11" s="74"/>
      <c r="O11" s="1" t="s">
        <v>62</v>
      </c>
      <c r="P11" s="2">
        <v>0.98</v>
      </c>
      <c r="R11" s="2" t="s">
        <v>71</v>
      </c>
      <c r="S11" s="2" t="s">
        <v>90</v>
      </c>
      <c r="U11" s="2">
        <v>0.92700000000000005</v>
      </c>
      <c r="V11" s="2">
        <v>0.88280000000000003</v>
      </c>
      <c r="W11" s="2">
        <v>0.97370000000000001</v>
      </c>
      <c r="X11" s="2">
        <v>0.94520000000000004</v>
      </c>
      <c r="Y11" s="2">
        <v>0.98260000000000003</v>
      </c>
      <c r="Z11" s="2">
        <v>0.96289999999999998</v>
      </c>
      <c r="AA11" s="2">
        <v>0.98909999999999998</v>
      </c>
      <c r="AB11" s="2">
        <v>0.98240000000000005</v>
      </c>
      <c r="AC11" s="2">
        <v>0.98529999999999995</v>
      </c>
      <c r="AD11" s="2">
        <v>0.99370000000000003</v>
      </c>
    </row>
    <row r="12" spans="1:30" x14ac:dyDescent="0.3">
      <c r="A12" s="42"/>
      <c r="B12" s="1" t="s">
        <v>41</v>
      </c>
      <c r="C12" s="2">
        <v>30</v>
      </c>
      <c r="D12" s="2"/>
      <c r="F12" s="74"/>
      <c r="G12" s="1" t="s">
        <v>64</v>
      </c>
      <c r="H12" s="2">
        <v>0.91</v>
      </c>
      <c r="I12" s="68"/>
      <c r="J12" s="74"/>
      <c r="K12" s="1" t="s">
        <v>64</v>
      </c>
      <c r="L12" s="2">
        <v>0.96</v>
      </c>
      <c r="M12" s="68"/>
      <c r="N12" s="74"/>
      <c r="O12" s="1" t="s">
        <v>64</v>
      </c>
      <c r="P12" s="2">
        <v>0.97</v>
      </c>
      <c r="R12" s="2" t="s">
        <v>72</v>
      </c>
      <c r="S12" s="2" t="s">
        <v>91</v>
      </c>
      <c r="U12" s="2">
        <v>0.92359999999999998</v>
      </c>
      <c r="V12" s="2">
        <v>0.88090000000000002</v>
      </c>
      <c r="W12" s="2">
        <v>0.97070000000000001</v>
      </c>
      <c r="X12" s="2">
        <v>0.96089999999999998</v>
      </c>
      <c r="Y12" s="2">
        <v>0.98209999999999997</v>
      </c>
      <c r="Z12" s="2">
        <v>0.97270000000000001</v>
      </c>
      <c r="AA12" s="2">
        <v>0.98860000000000003</v>
      </c>
      <c r="AB12" s="2">
        <v>0.97270000000000001</v>
      </c>
      <c r="AC12" s="2">
        <v>0.99070000000000003</v>
      </c>
      <c r="AD12" s="2">
        <v>0.98329999999999995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74"/>
      <c r="G13" s="1" t="s">
        <v>65</v>
      </c>
      <c r="H13" s="2">
        <v>0.9</v>
      </c>
      <c r="I13" s="68"/>
      <c r="J13" s="74"/>
      <c r="K13" s="1" t="s">
        <v>65</v>
      </c>
      <c r="L13" s="2">
        <v>0.97</v>
      </c>
      <c r="M13" s="68"/>
      <c r="N13" s="74"/>
      <c r="O13" s="1" t="s">
        <v>65</v>
      </c>
      <c r="P13" s="2">
        <v>1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30</v>
      </c>
      <c r="D14" s="2"/>
      <c r="F14" s="74"/>
      <c r="G14" s="1" t="s">
        <v>66</v>
      </c>
      <c r="H14" s="2">
        <v>0.88</v>
      </c>
      <c r="I14" s="68"/>
      <c r="J14" s="74"/>
      <c r="K14" s="1" t="s">
        <v>66</v>
      </c>
      <c r="L14" s="2">
        <v>0.95</v>
      </c>
      <c r="M14" s="68"/>
      <c r="N14" s="74"/>
      <c r="O14" s="1" t="s">
        <v>66</v>
      </c>
      <c r="P14" s="2">
        <v>0.97</v>
      </c>
      <c r="R14" s="2" t="s">
        <v>74</v>
      </c>
      <c r="S14" s="2" t="s">
        <v>93</v>
      </c>
      <c r="U14" s="2">
        <v>1.2156</v>
      </c>
      <c r="V14" s="2">
        <v>0.76680000000000004</v>
      </c>
      <c r="W14" s="2">
        <v>0.26500000000000001</v>
      </c>
      <c r="X14" s="2">
        <v>0.13009999999999999</v>
      </c>
      <c r="Y14" s="2">
        <v>0.13320000000000001</v>
      </c>
      <c r="Z14" s="2">
        <v>9.9199999999999997E-2</v>
      </c>
      <c r="AA14" s="2">
        <v>8.0399999999999999E-2</v>
      </c>
      <c r="AB14" s="2">
        <v>6.0199999999999997E-2</v>
      </c>
      <c r="AC14" s="2">
        <v>7.0499999999999993E-2</v>
      </c>
      <c r="AD14" s="2">
        <v>2.9700000000000001E-2</v>
      </c>
    </row>
    <row r="15" spans="1:30" x14ac:dyDescent="0.3">
      <c r="A15" s="42"/>
      <c r="B15" s="1" t="s">
        <v>31</v>
      </c>
      <c r="C15" s="2" t="b">
        <v>0</v>
      </c>
      <c r="D15" s="2"/>
      <c r="F15" s="74"/>
      <c r="G15" s="1" t="s">
        <v>63</v>
      </c>
      <c r="H15" s="2">
        <v>0.84</v>
      </c>
      <c r="I15" s="68"/>
      <c r="J15" s="74"/>
      <c r="K15" s="1" t="s">
        <v>63</v>
      </c>
      <c r="L15" s="2">
        <v>0.93</v>
      </c>
      <c r="M15" s="68"/>
      <c r="N15" s="74"/>
      <c r="O15" s="1" t="s">
        <v>63</v>
      </c>
      <c r="P15" s="2">
        <v>0.98</v>
      </c>
      <c r="R15" s="2" t="s">
        <v>75</v>
      </c>
      <c r="S15" s="2" t="s">
        <v>94</v>
      </c>
      <c r="U15" s="2">
        <v>0.64219999999999999</v>
      </c>
      <c r="V15" s="2">
        <v>0.51049999999999995</v>
      </c>
      <c r="W15" s="2">
        <v>0.23119999999999999</v>
      </c>
      <c r="X15" s="2">
        <v>0.1588</v>
      </c>
      <c r="Y15" s="2">
        <v>0.1203</v>
      </c>
      <c r="Z15" s="2">
        <v>8.4099999999999994E-2</v>
      </c>
      <c r="AA15" s="2">
        <v>7.3899999999999993E-2</v>
      </c>
      <c r="AB15" s="2">
        <v>6.8099999999999994E-2</v>
      </c>
      <c r="AC15" s="2">
        <v>4.9700000000000001E-2</v>
      </c>
      <c r="AD15" s="2">
        <v>3.3000000000000002E-2</v>
      </c>
    </row>
    <row r="16" spans="1:30" x14ac:dyDescent="0.3">
      <c r="A16" s="41" t="s">
        <v>32</v>
      </c>
      <c r="B16" s="1" t="s">
        <v>33</v>
      </c>
      <c r="C16" s="2"/>
      <c r="D16" s="2"/>
      <c r="F16" s="75"/>
      <c r="G16" s="1" t="s">
        <v>67</v>
      </c>
      <c r="H16" s="7">
        <v>0.89</v>
      </c>
      <c r="I16" s="68"/>
      <c r="J16" s="75"/>
      <c r="K16" s="1" t="s">
        <v>67</v>
      </c>
      <c r="L16" s="2">
        <v>0.96</v>
      </c>
      <c r="M16" s="68"/>
      <c r="N16" s="75"/>
      <c r="O16" s="1" t="s">
        <v>67</v>
      </c>
      <c r="P16" s="7">
        <v>0.99</v>
      </c>
      <c r="U16" s="2">
        <v>0.52159999999999995</v>
      </c>
      <c r="V16" s="2">
        <v>0.44779999999999998</v>
      </c>
      <c r="W16" s="2">
        <v>0.2137</v>
      </c>
      <c r="X16" s="2">
        <v>0.1762</v>
      </c>
      <c r="Y16" s="2">
        <v>0.11269999999999999</v>
      </c>
      <c r="Z16" s="2">
        <v>0.10349999999999999</v>
      </c>
      <c r="AA16" s="2">
        <v>7.8299999999999995E-2</v>
      </c>
      <c r="AB16" s="2">
        <v>5.2299999999999999E-2</v>
      </c>
      <c r="AC16" s="2">
        <v>5.7200000000000001E-2</v>
      </c>
      <c r="AD16" s="2">
        <v>4.5499999999999999E-2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73" t="s">
        <v>52</v>
      </c>
      <c r="G17" s="1" t="s">
        <v>61</v>
      </c>
      <c r="H17" s="2">
        <v>0.95</v>
      </c>
      <c r="I17" s="68"/>
      <c r="J17" s="73" t="s">
        <v>54</v>
      </c>
      <c r="K17" s="1" t="s">
        <v>61</v>
      </c>
      <c r="L17" s="2">
        <v>0.99</v>
      </c>
      <c r="M17" s="68"/>
      <c r="N17" s="73" t="s">
        <v>68</v>
      </c>
      <c r="O17" s="1" t="s">
        <v>61</v>
      </c>
      <c r="P17" s="2">
        <v>0.97</v>
      </c>
      <c r="U17" s="2">
        <v>0.43969999999999998</v>
      </c>
      <c r="V17" s="2">
        <v>0.41520000000000001</v>
      </c>
      <c r="W17" s="2">
        <v>0.18579999999999999</v>
      </c>
      <c r="X17" s="2">
        <v>0.151</v>
      </c>
      <c r="Y17" s="2">
        <v>0.1104</v>
      </c>
      <c r="Z17" s="2">
        <v>0.12</v>
      </c>
      <c r="AA17" s="2">
        <v>6.6199999999999995E-2</v>
      </c>
      <c r="AB17" s="2">
        <v>6.1600000000000002E-2</v>
      </c>
      <c r="AC17" s="2">
        <v>5.16E-2</v>
      </c>
      <c r="AD17" s="2">
        <v>3.56E-2</v>
      </c>
    </row>
    <row r="18" spans="1:30" x14ac:dyDescent="0.3">
      <c r="A18" s="43"/>
      <c r="B18" s="1" t="s">
        <v>36</v>
      </c>
      <c r="C18" s="2"/>
      <c r="D18" s="2"/>
      <c r="F18" s="74"/>
      <c r="G18" s="1" t="s">
        <v>62</v>
      </c>
      <c r="H18" s="2">
        <v>0.95</v>
      </c>
      <c r="I18" s="68"/>
      <c r="J18" s="74"/>
      <c r="K18" s="1" t="s">
        <v>62</v>
      </c>
      <c r="L18" s="2">
        <v>0.95</v>
      </c>
      <c r="M18" s="68"/>
      <c r="N18" s="74"/>
      <c r="O18" s="1" t="s">
        <v>62</v>
      </c>
      <c r="P18" s="2">
        <v>0.94</v>
      </c>
      <c r="U18" s="2">
        <v>0.37559999999999999</v>
      </c>
      <c r="V18" s="2">
        <v>0.3705</v>
      </c>
      <c r="W18" s="2">
        <v>0.1804</v>
      </c>
      <c r="X18" s="2">
        <v>0.16930000000000001</v>
      </c>
      <c r="Y18" s="2">
        <v>9.5000000000000001E-2</v>
      </c>
      <c r="Z18" s="2">
        <v>9.2899999999999996E-2</v>
      </c>
      <c r="AA18" s="2">
        <v>7.2999999999999995E-2</v>
      </c>
      <c r="AB18" s="2">
        <v>5.7599999999999998E-2</v>
      </c>
      <c r="AC18" s="2">
        <v>4.82E-2</v>
      </c>
      <c r="AD18" s="2">
        <v>4.1300000000000003E-2</v>
      </c>
    </row>
    <row r="19" spans="1:30" x14ac:dyDescent="0.3">
      <c r="A19" s="43"/>
      <c r="B19" s="1" t="s">
        <v>20</v>
      </c>
      <c r="C19" s="9">
        <v>0.2</v>
      </c>
      <c r="D19" s="2"/>
      <c r="F19" s="74"/>
      <c r="G19" s="1" t="s">
        <v>64</v>
      </c>
      <c r="H19" s="2">
        <v>0.92</v>
      </c>
      <c r="I19" s="68"/>
      <c r="J19" s="74"/>
      <c r="K19" s="1" t="s">
        <v>64</v>
      </c>
      <c r="L19" s="2">
        <v>0.98</v>
      </c>
      <c r="M19" s="68"/>
      <c r="N19" s="74"/>
      <c r="O19" s="1" t="s">
        <v>64</v>
      </c>
      <c r="P19" s="2">
        <v>0.95</v>
      </c>
      <c r="U19" s="2">
        <v>0.33069999999999999</v>
      </c>
      <c r="V19" s="2">
        <v>0.3881</v>
      </c>
      <c r="W19" s="2">
        <v>0.1633</v>
      </c>
      <c r="X19" s="2">
        <v>0.16089999999999999</v>
      </c>
      <c r="Y19" s="2">
        <v>8.9899999999999994E-2</v>
      </c>
      <c r="Z19" s="2">
        <v>9.9900000000000003E-2</v>
      </c>
      <c r="AA19" s="2">
        <v>6.8599999999999994E-2</v>
      </c>
      <c r="AB19" s="2">
        <v>6.25E-2</v>
      </c>
      <c r="AC19" s="2">
        <v>5.1700000000000003E-2</v>
      </c>
      <c r="AD19" s="2">
        <v>3.78E-2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74"/>
      <c r="G20" s="1" t="s">
        <v>65</v>
      </c>
      <c r="H20" s="2">
        <v>0.97</v>
      </c>
      <c r="I20" s="68"/>
      <c r="J20" s="74"/>
      <c r="K20" s="1" t="s">
        <v>65</v>
      </c>
      <c r="L20" s="2">
        <v>0.99</v>
      </c>
      <c r="M20" s="68"/>
      <c r="N20" s="74"/>
      <c r="O20" s="1" t="s">
        <v>65</v>
      </c>
      <c r="P20" s="2">
        <v>0.97</v>
      </c>
      <c r="U20" s="2">
        <v>0.30959999999999999</v>
      </c>
      <c r="V20" s="2">
        <v>0.35449999999999998</v>
      </c>
      <c r="W20" s="2">
        <v>0.1421</v>
      </c>
      <c r="X20" s="2">
        <v>0.16450000000000001</v>
      </c>
      <c r="Y20" s="2">
        <v>8.43E-2</v>
      </c>
      <c r="Z20" s="2">
        <v>0.10920000000000001</v>
      </c>
      <c r="AA20" s="2">
        <v>6.5299999999999997E-2</v>
      </c>
      <c r="AB20" s="2">
        <v>7.17E-2</v>
      </c>
      <c r="AC20" s="2">
        <v>4.0399999999999998E-2</v>
      </c>
      <c r="AD20" s="2">
        <v>6.4199999999999993E-2</v>
      </c>
    </row>
    <row r="21" spans="1:30" x14ac:dyDescent="0.3">
      <c r="A21" s="41" t="s">
        <v>38</v>
      </c>
      <c r="B21" s="1" t="s">
        <v>3</v>
      </c>
      <c r="C21" s="23" t="s">
        <v>101</v>
      </c>
      <c r="D21" s="2"/>
      <c r="F21" s="74"/>
      <c r="G21" s="1" t="s">
        <v>66</v>
      </c>
      <c r="H21" s="2">
        <v>0.93</v>
      </c>
      <c r="I21" s="68"/>
      <c r="J21" s="74"/>
      <c r="K21" s="1" t="s">
        <v>66</v>
      </c>
      <c r="L21" s="2">
        <v>0.96</v>
      </c>
      <c r="M21" s="68"/>
      <c r="N21" s="74"/>
      <c r="O21" s="1" t="s">
        <v>66</v>
      </c>
      <c r="P21" s="2">
        <v>0.94</v>
      </c>
      <c r="U21" s="2">
        <v>0.26440000000000002</v>
      </c>
      <c r="V21" s="2">
        <v>0.3281</v>
      </c>
      <c r="W21" s="2">
        <v>0.14149999999999999</v>
      </c>
      <c r="X21" s="2">
        <v>0.17030000000000001</v>
      </c>
      <c r="Y21" s="2">
        <v>8.1600000000000006E-2</v>
      </c>
      <c r="Z21" s="2">
        <v>0.10349999999999999</v>
      </c>
      <c r="AA21" s="2">
        <v>5.1700000000000003E-2</v>
      </c>
      <c r="AB21" s="2">
        <v>8.9899999999999994E-2</v>
      </c>
      <c r="AC21" s="2">
        <v>4.1300000000000003E-2</v>
      </c>
      <c r="AD21" s="2">
        <v>4.4999999999999998E-2</v>
      </c>
    </row>
    <row r="22" spans="1:30" x14ac:dyDescent="0.3">
      <c r="A22" s="43"/>
      <c r="B22" s="1" t="s">
        <v>17</v>
      </c>
      <c r="C22" s="3">
        <v>1E-4</v>
      </c>
      <c r="D22" s="2"/>
      <c r="F22" s="74"/>
      <c r="G22" s="1" t="s">
        <v>63</v>
      </c>
      <c r="H22" s="2">
        <v>0.83</v>
      </c>
      <c r="I22" s="68"/>
      <c r="J22" s="74"/>
      <c r="K22" s="1" t="s">
        <v>63</v>
      </c>
      <c r="L22" s="2">
        <v>0.97</v>
      </c>
      <c r="M22" s="68"/>
      <c r="N22" s="74"/>
      <c r="O22" s="1" t="s">
        <v>63</v>
      </c>
      <c r="P22" s="2">
        <v>0.91</v>
      </c>
      <c r="U22" s="2">
        <v>0.2321</v>
      </c>
      <c r="V22" s="2">
        <v>0.36180000000000001</v>
      </c>
      <c r="W22" s="2">
        <v>0.1145</v>
      </c>
      <c r="X22" s="2">
        <v>0.1666</v>
      </c>
      <c r="Y22" s="2">
        <v>7.2700000000000001E-2</v>
      </c>
      <c r="Z22" s="2">
        <v>0.1148</v>
      </c>
      <c r="AA22" s="2">
        <v>4.7300000000000002E-2</v>
      </c>
      <c r="AB22" s="2">
        <v>7.5700000000000003E-2</v>
      </c>
      <c r="AC22" s="2">
        <v>4.9799999999999997E-2</v>
      </c>
      <c r="AD22" s="2">
        <v>4.7E-2</v>
      </c>
    </row>
    <row r="23" spans="1:30" x14ac:dyDescent="0.3">
      <c r="A23" s="43"/>
      <c r="B23" s="1" t="s">
        <v>58</v>
      </c>
      <c r="C23" s="2">
        <v>10</v>
      </c>
      <c r="D23" s="2"/>
      <c r="F23" s="75"/>
      <c r="G23" s="1" t="s">
        <v>67</v>
      </c>
      <c r="H23" s="7">
        <v>0.94</v>
      </c>
      <c r="I23" s="69"/>
      <c r="J23" s="75"/>
      <c r="K23" s="1" t="s">
        <v>67</v>
      </c>
      <c r="L23" s="7">
        <v>0.97</v>
      </c>
      <c r="M23" s="69"/>
      <c r="N23" s="75"/>
      <c r="O23" s="1" t="s">
        <v>67</v>
      </c>
      <c r="P23" s="7">
        <v>0.95</v>
      </c>
      <c r="U23" s="2">
        <v>0.2324</v>
      </c>
      <c r="V23" s="2">
        <v>0.31859999999999999</v>
      </c>
      <c r="W23" s="2">
        <v>0.1202</v>
      </c>
      <c r="X23" s="2">
        <v>0.14710000000000001</v>
      </c>
      <c r="Y23" s="2">
        <v>7.2300000000000003E-2</v>
      </c>
      <c r="Z23" s="2">
        <v>0.1052</v>
      </c>
      <c r="AA23" s="2">
        <v>4.8500000000000001E-2</v>
      </c>
      <c r="AB23" s="2">
        <v>8.5099999999999995E-2</v>
      </c>
      <c r="AC23" s="2">
        <v>4.07E-2</v>
      </c>
      <c r="AD23" s="2">
        <v>5.21E-2</v>
      </c>
    </row>
    <row r="24" spans="1:30" x14ac:dyDescent="0.3">
      <c r="A24" s="43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2"/>
      <c r="B25" s="1" t="s">
        <v>60</v>
      </c>
      <c r="C25" s="2">
        <v>2</v>
      </c>
      <c r="D25" s="2"/>
      <c r="U25" s="2">
        <v>58</v>
      </c>
      <c r="V25" s="2">
        <v>926</v>
      </c>
      <c r="W25" s="2">
        <v>41</v>
      </c>
      <c r="X25" s="2">
        <v>647</v>
      </c>
      <c r="Y25" s="2">
        <v>41</v>
      </c>
      <c r="Z25" s="2">
        <v>653</v>
      </c>
      <c r="AA25" s="2">
        <v>40</v>
      </c>
      <c r="AB25" s="2">
        <v>636</v>
      </c>
      <c r="AC25" s="2">
        <v>39</v>
      </c>
      <c r="AD25" s="2">
        <v>617</v>
      </c>
    </row>
    <row r="26" spans="1:30" x14ac:dyDescent="0.3">
      <c r="A26" s="41" t="s">
        <v>88</v>
      </c>
      <c r="B26" s="1" t="s">
        <v>88</v>
      </c>
      <c r="C26" s="71" t="s">
        <v>87</v>
      </c>
      <c r="D26" s="72"/>
      <c r="U26" s="2">
        <v>40</v>
      </c>
      <c r="V26" s="2">
        <v>628</v>
      </c>
      <c r="W26" s="2">
        <v>40</v>
      </c>
      <c r="X26" s="2">
        <v>628</v>
      </c>
      <c r="Y26" s="2">
        <v>38</v>
      </c>
      <c r="Z26" s="2">
        <v>605</v>
      </c>
      <c r="AA26" s="2">
        <v>38</v>
      </c>
      <c r="AB26" s="2">
        <v>601</v>
      </c>
      <c r="AC26" s="2">
        <v>40</v>
      </c>
      <c r="AD26" s="2">
        <v>632</v>
      </c>
    </row>
    <row r="27" spans="1:30" x14ac:dyDescent="0.3">
      <c r="A27" s="42"/>
      <c r="B27" s="1" t="s">
        <v>85</v>
      </c>
      <c r="C27" s="71" t="s">
        <v>86</v>
      </c>
      <c r="D27" s="72"/>
      <c r="U27" s="2">
        <v>39</v>
      </c>
      <c r="V27" s="2">
        <v>614</v>
      </c>
      <c r="W27" s="2">
        <v>38</v>
      </c>
      <c r="X27" s="2">
        <v>606</v>
      </c>
      <c r="Y27" s="2">
        <v>40</v>
      </c>
      <c r="Z27" s="2">
        <v>631</v>
      </c>
      <c r="AA27" s="2">
        <v>40</v>
      </c>
      <c r="AB27" s="2">
        <v>630</v>
      </c>
      <c r="AC27" s="2">
        <v>49</v>
      </c>
      <c r="AD27" s="2">
        <v>772</v>
      </c>
    </row>
    <row r="28" spans="1:30" x14ac:dyDescent="0.3">
      <c r="U28" s="2">
        <v>47</v>
      </c>
      <c r="V28" s="2">
        <v>745</v>
      </c>
      <c r="W28" s="2">
        <v>47</v>
      </c>
      <c r="X28" s="2">
        <v>739</v>
      </c>
      <c r="Y28" s="2">
        <v>41</v>
      </c>
      <c r="Z28" s="2">
        <v>650</v>
      </c>
      <c r="AA28" s="2">
        <v>41</v>
      </c>
      <c r="AB28" s="2">
        <v>653</v>
      </c>
      <c r="AC28" s="2">
        <v>41</v>
      </c>
      <c r="AD28" s="2">
        <v>635</v>
      </c>
    </row>
    <row r="29" spans="1:30" x14ac:dyDescent="0.3">
      <c r="U29" s="2">
        <v>43</v>
      </c>
      <c r="V29" s="2">
        <v>680</v>
      </c>
      <c r="W29" s="2">
        <v>43</v>
      </c>
      <c r="X29" s="2">
        <v>690</v>
      </c>
      <c r="Y29" s="2">
        <v>44</v>
      </c>
      <c r="Z29" s="2">
        <v>700</v>
      </c>
      <c r="AA29" s="2">
        <v>44</v>
      </c>
      <c r="AB29" s="2">
        <v>704</v>
      </c>
      <c r="AC29" s="2">
        <v>43</v>
      </c>
      <c r="AD29" s="2">
        <v>679</v>
      </c>
    </row>
    <row r="30" spans="1:30" x14ac:dyDescent="0.3">
      <c r="U30" s="2">
        <v>37</v>
      </c>
      <c r="V30" s="2">
        <v>594</v>
      </c>
      <c r="W30" s="2">
        <v>31</v>
      </c>
      <c r="X30" s="2">
        <v>487</v>
      </c>
      <c r="Y30" s="2">
        <v>30</v>
      </c>
      <c r="Z30" s="2">
        <v>482</v>
      </c>
      <c r="AA30" s="2">
        <v>30</v>
      </c>
      <c r="AB30" s="2">
        <v>480</v>
      </c>
      <c r="AC30" s="2">
        <v>31</v>
      </c>
      <c r="AD30" s="2">
        <v>482</v>
      </c>
    </row>
    <row r="31" spans="1:30" x14ac:dyDescent="0.3">
      <c r="U31" s="2">
        <v>38</v>
      </c>
      <c r="V31" s="2">
        <v>597</v>
      </c>
      <c r="W31" s="2">
        <v>44</v>
      </c>
      <c r="X31" s="2">
        <v>697</v>
      </c>
      <c r="Y31" s="2">
        <v>36</v>
      </c>
      <c r="Z31" s="2">
        <v>579</v>
      </c>
      <c r="AA31" s="2">
        <v>37</v>
      </c>
      <c r="AB31" s="2">
        <v>585</v>
      </c>
      <c r="AC31" s="2">
        <v>45</v>
      </c>
      <c r="AD31" s="2">
        <v>702</v>
      </c>
    </row>
    <row r="32" spans="1:30" x14ac:dyDescent="0.3">
      <c r="U32" s="2">
        <v>29</v>
      </c>
      <c r="V32" s="2">
        <v>463</v>
      </c>
      <c r="W32" s="2">
        <v>29</v>
      </c>
      <c r="X32" s="2">
        <v>465</v>
      </c>
      <c r="Y32" s="2">
        <v>45</v>
      </c>
      <c r="Z32" s="2">
        <v>707</v>
      </c>
      <c r="AA32" s="2">
        <v>38</v>
      </c>
      <c r="AB32" s="2">
        <v>597</v>
      </c>
      <c r="AC32" s="2">
        <v>37</v>
      </c>
      <c r="AD32" s="2">
        <v>572</v>
      </c>
    </row>
    <row r="33" spans="21:30" x14ac:dyDescent="0.3">
      <c r="U33" s="2">
        <v>37</v>
      </c>
      <c r="V33" s="2">
        <v>594</v>
      </c>
      <c r="W33" s="2">
        <v>37</v>
      </c>
      <c r="X33" s="2">
        <v>589</v>
      </c>
      <c r="Y33" s="2">
        <v>36</v>
      </c>
      <c r="Z33" s="2">
        <v>576</v>
      </c>
      <c r="AA33" s="2">
        <v>44</v>
      </c>
      <c r="AB33" s="2">
        <v>696</v>
      </c>
      <c r="AC33" s="2">
        <v>31</v>
      </c>
      <c r="AD33" s="2">
        <v>480</v>
      </c>
    </row>
    <row r="34" spans="21:30" x14ac:dyDescent="0.3">
      <c r="U34" s="2">
        <v>44</v>
      </c>
      <c r="V34" s="2">
        <v>697</v>
      </c>
      <c r="W34" s="2">
        <v>37</v>
      </c>
      <c r="X34" s="2">
        <v>593</v>
      </c>
      <c r="Y34" s="2">
        <v>32</v>
      </c>
      <c r="Z34" s="2">
        <v>501</v>
      </c>
      <c r="AA34" s="2">
        <v>38</v>
      </c>
      <c r="AB34" s="2">
        <v>595</v>
      </c>
      <c r="AC34" s="2">
        <v>38</v>
      </c>
      <c r="AD34" s="2">
        <v>589</v>
      </c>
    </row>
  </sheetData>
  <mergeCells count="27"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2438-0013-4E0D-A24B-4A0337F1B0BB}">
  <dimension ref="A1:AD34"/>
  <sheetViews>
    <sheetView topLeftCell="G1" workbookViewId="0">
      <selection activeCell="F3" sqref="F3:S7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9.109375" style="4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21</v>
      </c>
      <c r="B1" s="70"/>
      <c r="C1" s="70"/>
      <c r="D1" s="65"/>
      <c r="F1" s="64" t="s">
        <v>44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65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41" t="s">
        <v>22</v>
      </c>
      <c r="B2" s="1" t="s">
        <v>42</v>
      </c>
      <c r="C2" s="10" t="s">
        <v>43</v>
      </c>
      <c r="D2" s="2"/>
      <c r="F2" s="2" t="s">
        <v>49</v>
      </c>
      <c r="G2" s="2" t="s">
        <v>50</v>
      </c>
      <c r="H2" s="71" t="s">
        <v>47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2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43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0.86399999999999999</v>
      </c>
      <c r="J3" s="1" t="s">
        <v>46</v>
      </c>
      <c r="K3" s="2">
        <f>MAX(V3:V12)</f>
        <v>0.86909999999999998</v>
      </c>
      <c r="L3" s="1" t="s">
        <v>56</v>
      </c>
      <c r="M3" s="2">
        <f>MIN(U14:U23)</f>
        <v>0.3896</v>
      </c>
      <c r="N3" s="1" t="s">
        <v>57</v>
      </c>
      <c r="O3" s="2">
        <f>MIN(V14:V23)</f>
        <v>0.39</v>
      </c>
      <c r="P3" s="1" t="s">
        <v>77</v>
      </c>
      <c r="Q3" s="2" t="str">
        <f>AVERAGE(U25:U34) &amp; "s/epoch"</f>
        <v>40.9s/epoch</v>
      </c>
      <c r="R3" s="1" t="s">
        <v>78</v>
      </c>
      <c r="S3" s="2" t="str">
        <f>AVERAGE(V25:V34) &amp; "ms/step"</f>
        <v>652.2ms/step</v>
      </c>
      <c r="U3" s="2">
        <v>0.46300000000000002</v>
      </c>
      <c r="V3" s="2">
        <v>0.73440000000000005</v>
      </c>
      <c r="W3" s="2">
        <v>0.84519999999999995</v>
      </c>
      <c r="X3" s="2">
        <v>0.92559999999999998</v>
      </c>
      <c r="Y3" s="2">
        <v>0.91220000000000001</v>
      </c>
      <c r="Z3" s="2">
        <v>0.97070000000000001</v>
      </c>
      <c r="AA3" s="2">
        <v>0.94240000000000002</v>
      </c>
      <c r="AB3" s="2">
        <v>0.97660000000000002</v>
      </c>
      <c r="AC3" s="2">
        <v>0.95699999999999996</v>
      </c>
      <c r="AD3" s="2">
        <v>0.99170000000000003</v>
      </c>
    </row>
    <row r="4" spans="1:30" x14ac:dyDescent="0.3">
      <c r="A4" s="43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0.91520000000000001</v>
      </c>
      <c r="J4" s="1" t="s">
        <v>46</v>
      </c>
      <c r="K4" s="2">
        <f>MAX(X3:X12)</f>
        <v>0.94520000000000004</v>
      </c>
      <c r="L4" s="1" t="s">
        <v>56</v>
      </c>
      <c r="M4" s="2">
        <f>MIN(W14:W23)</f>
        <v>0.2361</v>
      </c>
      <c r="N4" s="1" t="s">
        <v>57</v>
      </c>
      <c r="O4" s="2">
        <f>MIN(X14:X23)</f>
        <v>0.1888</v>
      </c>
      <c r="P4" s="1" t="s">
        <v>77</v>
      </c>
      <c r="Q4" s="2" t="str">
        <f>AVERAGE(W25:W34) &amp; "s/epoch"</f>
        <v>40.3s/epoch</v>
      </c>
      <c r="R4" s="1" t="s">
        <v>78</v>
      </c>
      <c r="S4" s="2" t="str">
        <f>AVERAGE(X25:X34) &amp; "ms/step"</f>
        <v>640.6ms/step</v>
      </c>
      <c r="U4" s="2">
        <v>0.68640000000000001</v>
      </c>
      <c r="V4" s="2">
        <v>0.79490000000000005</v>
      </c>
      <c r="W4" s="2">
        <v>0.87649999999999995</v>
      </c>
      <c r="X4" s="2">
        <v>0.94520000000000004</v>
      </c>
      <c r="Y4" s="2">
        <v>0.91910000000000003</v>
      </c>
      <c r="Z4" s="2">
        <v>0.95509999999999995</v>
      </c>
      <c r="AA4" s="2">
        <v>0.9365</v>
      </c>
      <c r="AB4" s="2">
        <v>0.96879999999999999</v>
      </c>
      <c r="AC4" s="2">
        <v>0.95799999999999996</v>
      </c>
      <c r="AD4" s="2">
        <v>0.99370000000000003</v>
      </c>
    </row>
    <row r="5" spans="1:30" x14ac:dyDescent="0.3">
      <c r="A5" s="43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0.94840000000000002</v>
      </c>
      <c r="J5" s="1" t="s">
        <v>46</v>
      </c>
      <c r="K5" s="8">
        <f>MAX(Z3:Z12)</f>
        <v>0.97070000000000001</v>
      </c>
      <c r="L5" s="1" t="s">
        <v>56</v>
      </c>
      <c r="M5" s="2">
        <f>MIN(Y14:Y23)</f>
        <v>0.14530000000000001</v>
      </c>
      <c r="N5" s="1" t="s">
        <v>57</v>
      </c>
      <c r="O5" s="2">
        <f>MIN(Z14:Z23)</f>
        <v>0.1055</v>
      </c>
      <c r="P5" s="1" t="s">
        <v>77</v>
      </c>
      <c r="Q5" s="2" t="str">
        <f>AVERAGE(Y25:Y34) &amp; "s/epoch"</f>
        <v>39.9s/epoch</v>
      </c>
      <c r="R5" s="1" t="s">
        <v>78</v>
      </c>
      <c r="S5" s="2" t="str">
        <f>AVERAGE(Z25:Z34) &amp; "ms/step"</f>
        <v>633.1ms/step</v>
      </c>
      <c r="U5" s="2">
        <v>0.75629999999999997</v>
      </c>
      <c r="V5" s="2">
        <v>0.80469999999999997</v>
      </c>
      <c r="W5" s="2">
        <v>0.873</v>
      </c>
      <c r="X5" s="2">
        <v>0.92949999999999999</v>
      </c>
      <c r="Y5" s="2">
        <v>0.91859999999999997</v>
      </c>
      <c r="Z5" s="2">
        <v>0.95699999999999996</v>
      </c>
      <c r="AA5" s="2">
        <v>0.94540000000000002</v>
      </c>
      <c r="AB5" s="2">
        <v>0.96479999999999999</v>
      </c>
      <c r="AC5" s="2">
        <v>0.95599999999999996</v>
      </c>
      <c r="AD5" s="2">
        <v>0.97289999999999999</v>
      </c>
    </row>
    <row r="6" spans="1:30" x14ac:dyDescent="0.3">
      <c r="A6" s="43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0.95830000000000004</v>
      </c>
      <c r="J6" s="1" t="s">
        <v>46</v>
      </c>
      <c r="K6" s="2">
        <f>MAX(AB3:AB12)</f>
        <v>0.97660000000000002</v>
      </c>
      <c r="L6" s="1" t="s">
        <v>56</v>
      </c>
      <c r="M6" s="2">
        <f>MIN(AA14:AA23)</f>
        <v>0.1265</v>
      </c>
      <c r="N6" s="1" t="s">
        <v>57</v>
      </c>
      <c r="O6" s="2">
        <f>MIN(AB14:AB23)</f>
        <v>9.5899999999999999E-2</v>
      </c>
      <c r="P6" s="1" t="s">
        <v>77</v>
      </c>
      <c r="Q6" s="2" t="str">
        <f>AVERAGE(AA25:AA34) &amp; "s/epoch"</f>
        <v>39.8s/epoch</v>
      </c>
      <c r="R6" s="1" t="s">
        <v>78</v>
      </c>
      <c r="S6" s="2" t="str">
        <f>AVERAGE(AB25:AB34) &amp; "ms/step"</f>
        <v>633.8ms/step</v>
      </c>
      <c r="U6" s="2">
        <v>0.78210000000000002</v>
      </c>
      <c r="V6" s="2">
        <v>0.83979999999999999</v>
      </c>
      <c r="W6" s="2">
        <v>0.87450000000000006</v>
      </c>
      <c r="X6" s="2">
        <v>0.93149999999999999</v>
      </c>
      <c r="Y6" s="2">
        <v>0.92359999999999998</v>
      </c>
      <c r="Z6" s="2">
        <v>0.95309999999999995</v>
      </c>
      <c r="AA6" s="2">
        <v>0.94540000000000002</v>
      </c>
      <c r="AB6" s="2">
        <v>0.95899999999999996</v>
      </c>
      <c r="AC6" s="2">
        <v>0.95950000000000002</v>
      </c>
      <c r="AD6" s="2">
        <v>0.98329999999999995</v>
      </c>
    </row>
    <row r="7" spans="1:30" x14ac:dyDescent="0.3">
      <c r="A7" s="43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0.97560000000000002</v>
      </c>
      <c r="J7" s="1" t="s">
        <v>46</v>
      </c>
      <c r="K7" s="2">
        <f>MAX(AD3:AD12)</f>
        <v>0.99370000000000003</v>
      </c>
      <c r="L7" s="1" t="s">
        <v>56</v>
      </c>
      <c r="M7" s="2">
        <f>MIN(AC14:AC23)</f>
        <v>9.2299999999999993E-2</v>
      </c>
      <c r="N7" s="1" t="s">
        <v>57</v>
      </c>
      <c r="O7" s="2">
        <f>MIN(AD14:AD23)</f>
        <v>4.4999999999999998E-2</v>
      </c>
      <c r="P7" s="1" t="s">
        <v>77</v>
      </c>
      <c r="Q7" s="2" t="str">
        <f>AVERAGE(AC25:AC34) &amp; "s/epoch"</f>
        <v>40.2s/epoch</v>
      </c>
      <c r="R7" s="1" t="s">
        <v>78</v>
      </c>
      <c r="S7" s="2" t="str">
        <f>AVERAGE(AD25:AD34) &amp; "ms/step"</f>
        <v>627.6ms/step</v>
      </c>
      <c r="U7" s="2">
        <v>0.79900000000000004</v>
      </c>
      <c r="V7" s="2">
        <v>0.85740000000000005</v>
      </c>
      <c r="W7" s="2">
        <v>0.88639999999999997</v>
      </c>
      <c r="X7" s="2">
        <v>0.92169999999999996</v>
      </c>
      <c r="Y7" s="2">
        <v>0.92900000000000005</v>
      </c>
      <c r="Z7" s="2">
        <v>0.94920000000000004</v>
      </c>
      <c r="AA7" s="2">
        <v>0.95830000000000004</v>
      </c>
      <c r="AB7" s="2">
        <v>0.96479999999999999</v>
      </c>
      <c r="AC7" s="2">
        <v>0.96479999999999999</v>
      </c>
      <c r="AD7" s="2">
        <v>0.97919999999999996</v>
      </c>
    </row>
    <row r="8" spans="1:30" x14ac:dyDescent="0.3">
      <c r="A8" s="43"/>
      <c r="B8" s="1" t="s">
        <v>13</v>
      </c>
      <c r="C8" s="2">
        <v>0.2</v>
      </c>
      <c r="D8" s="2"/>
      <c r="U8" s="2">
        <v>0.81540000000000001</v>
      </c>
      <c r="V8" s="2">
        <v>0.85550000000000004</v>
      </c>
      <c r="W8" s="2">
        <v>0.89680000000000004</v>
      </c>
      <c r="X8" s="2">
        <v>0.93149999999999999</v>
      </c>
      <c r="Y8" s="2">
        <v>0.9385</v>
      </c>
      <c r="Z8" s="2">
        <v>0.95509999999999995</v>
      </c>
      <c r="AA8" s="2">
        <v>0.95479999999999998</v>
      </c>
      <c r="AB8" s="2">
        <v>0.96879999999999999</v>
      </c>
      <c r="AC8" s="2">
        <v>0.96089999999999998</v>
      </c>
      <c r="AD8" s="2">
        <v>0.97499999999999998</v>
      </c>
    </row>
    <row r="9" spans="1:30" x14ac:dyDescent="0.3">
      <c r="A9" s="43"/>
      <c r="B9" s="1" t="s">
        <v>14</v>
      </c>
      <c r="C9" s="2">
        <v>0.1</v>
      </c>
      <c r="D9" s="2"/>
      <c r="F9" s="64" t="s">
        <v>76</v>
      </c>
      <c r="G9" s="70"/>
      <c r="H9" s="70"/>
      <c r="I9" s="70"/>
      <c r="J9" s="70"/>
      <c r="K9" s="70"/>
      <c r="L9" s="70"/>
      <c r="M9" s="70"/>
      <c r="N9" s="70"/>
      <c r="O9" s="70"/>
      <c r="P9" s="65"/>
      <c r="R9" s="64" t="s">
        <v>69</v>
      </c>
      <c r="S9" s="65"/>
      <c r="U9" s="2">
        <v>0.83720000000000006</v>
      </c>
      <c r="V9" s="2">
        <v>0.84570000000000001</v>
      </c>
      <c r="W9" s="2">
        <v>0.90080000000000005</v>
      </c>
      <c r="X9" s="2">
        <v>0.92559999999999998</v>
      </c>
      <c r="Y9" s="2">
        <v>0.94340000000000002</v>
      </c>
      <c r="Z9" s="2">
        <v>0.94340000000000002</v>
      </c>
      <c r="AA9" s="2">
        <v>0.95140000000000002</v>
      </c>
      <c r="AB9" s="2">
        <v>0.96289999999999998</v>
      </c>
      <c r="AC9" s="2">
        <v>0.96479999999999999</v>
      </c>
      <c r="AD9" s="2">
        <v>0.97919999999999996</v>
      </c>
    </row>
    <row r="10" spans="1:30" x14ac:dyDescent="0.3">
      <c r="A10" s="42"/>
      <c r="B10" s="1" t="s">
        <v>15</v>
      </c>
      <c r="C10" s="2">
        <v>0.1</v>
      </c>
      <c r="D10" s="2"/>
      <c r="F10" s="73" t="s">
        <v>48</v>
      </c>
      <c r="G10" s="1" t="s">
        <v>61</v>
      </c>
      <c r="H10" s="2">
        <v>0.93</v>
      </c>
      <c r="I10" s="67"/>
      <c r="J10" s="73" t="s">
        <v>53</v>
      </c>
      <c r="K10" s="1" t="s">
        <v>61</v>
      </c>
      <c r="L10" s="2">
        <v>0.96</v>
      </c>
      <c r="M10" s="67"/>
      <c r="N10" s="73" t="s">
        <v>55</v>
      </c>
      <c r="O10" s="1" t="s">
        <v>61</v>
      </c>
      <c r="P10" s="2">
        <v>0.98</v>
      </c>
      <c r="R10" s="2" t="s">
        <v>70</v>
      </c>
      <c r="S10" s="2" t="s">
        <v>89</v>
      </c>
      <c r="U10" s="2">
        <v>0.84670000000000001</v>
      </c>
      <c r="V10" s="2">
        <v>0.85940000000000005</v>
      </c>
      <c r="W10" s="2">
        <v>0.90529999999999999</v>
      </c>
      <c r="X10" s="2">
        <v>0.92759999999999998</v>
      </c>
      <c r="Y10" s="2">
        <v>0.93400000000000005</v>
      </c>
      <c r="Z10" s="2">
        <v>0.95899999999999996</v>
      </c>
      <c r="AA10" s="2">
        <v>0.95430000000000004</v>
      </c>
      <c r="AB10" s="2">
        <v>0.96479999999999999</v>
      </c>
      <c r="AC10" s="2">
        <v>0.96630000000000005</v>
      </c>
      <c r="AD10" s="2">
        <v>0.98119999999999996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74"/>
      <c r="G11" s="1" t="s">
        <v>62</v>
      </c>
      <c r="H11" s="2">
        <v>0.88</v>
      </c>
      <c r="I11" s="68"/>
      <c r="J11" s="74"/>
      <c r="K11" s="1" t="s">
        <v>62</v>
      </c>
      <c r="L11" s="2">
        <v>0.9</v>
      </c>
      <c r="M11" s="68"/>
      <c r="N11" s="74"/>
      <c r="O11" s="1" t="s">
        <v>62</v>
      </c>
      <c r="P11" s="2">
        <v>0.97</v>
      </c>
      <c r="R11" s="2" t="s">
        <v>71</v>
      </c>
      <c r="S11" s="2" t="s">
        <v>90</v>
      </c>
      <c r="U11" s="2">
        <v>0.86399999999999999</v>
      </c>
      <c r="V11" s="2">
        <v>0.86329999999999996</v>
      </c>
      <c r="W11" s="2">
        <v>0.91520000000000001</v>
      </c>
      <c r="X11" s="2">
        <v>0.9335</v>
      </c>
      <c r="Y11" s="2">
        <v>0.94389999999999996</v>
      </c>
      <c r="Z11" s="2">
        <v>0.94340000000000002</v>
      </c>
      <c r="AA11" s="2">
        <v>0.95430000000000004</v>
      </c>
      <c r="AB11" s="2">
        <v>0.96289999999999998</v>
      </c>
      <c r="AC11" s="2">
        <v>0.97019999999999995</v>
      </c>
      <c r="AD11" s="2">
        <v>0.97919999999999996</v>
      </c>
    </row>
    <row r="12" spans="1:30" x14ac:dyDescent="0.3">
      <c r="A12" s="42"/>
      <c r="B12" s="1" t="s">
        <v>41</v>
      </c>
      <c r="C12" s="2">
        <v>30</v>
      </c>
      <c r="D12" s="2"/>
      <c r="F12" s="74"/>
      <c r="G12" s="1" t="s">
        <v>64</v>
      </c>
      <c r="H12" s="2">
        <v>0.86</v>
      </c>
      <c r="I12" s="68"/>
      <c r="J12" s="74"/>
      <c r="K12" s="1" t="s">
        <v>64</v>
      </c>
      <c r="L12" s="2">
        <v>0.95</v>
      </c>
      <c r="M12" s="68"/>
      <c r="N12" s="74"/>
      <c r="O12" s="1" t="s">
        <v>64</v>
      </c>
      <c r="P12" s="2">
        <v>0.97</v>
      </c>
      <c r="R12" s="2" t="s">
        <v>72</v>
      </c>
      <c r="S12" s="2" t="s">
        <v>91</v>
      </c>
      <c r="U12" s="2">
        <v>0.86099999999999999</v>
      </c>
      <c r="V12" s="2">
        <v>0.86909999999999998</v>
      </c>
      <c r="W12" s="2">
        <v>0.91469999999999996</v>
      </c>
      <c r="X12" s="2">
        <v>0.92559999999999998</v>
      </c>
      <c r="Y12" s="2">
        <v>0.94840000000000002</v>
      </c>
      <c r="Z12" s="2">
        <v>0.94730000000000003</v>
      </c>
      <c r="AA12" s="2">
        <v>0.95530000000000004</v>
      </c>
      <c r="AB12" s="2">
        <v>0.95899999999999996</v>
      </c>
      <c r="AC12" s="2">
        <v>0.97560000000000002</v>
      </c>
      <c r="AD12" s="2">
        <v>0.97709999999999997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74"/>
      <c r="G13" s="1" t="s">
        <v>65</v>
      </c>
      <c r="H13" s="2">
        <v>0.91</v>
      </c>
      <c r="I13" s="68"/>
      <c r="J13" s="74"/>
      <c r="K13" s="1" t="s">
        <v>65</v>
      </c>
      <c r="L13" s="2">
        <v>0.97</v>
      </c>
      <c r="M13" s="68"/>
      <c r="N13" s="74"/>
      <c r="O13" s="1" t="s">
        <v>65</v>
      </c>
      <c r="P13" s="2">
        <v>0.98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30</v>
      </c>
      <c r="D14" s="2"/>
      <c r="F14" s="74"/>
      <c r="G14" s="1" t="s">
        <v>66</v>
      </c>
      <c r="H14" s="2">
        <v>0.88</v>
      </c>
      <c r="I14" s="68"/>
      <c r="J14" s="74"/>
      <c r="K14" s="1" t="s">
        <v>66</v>
      </c>
      <c r="L14" s="2">
        <v>0.92</v>
      </c>
      <c r="M14" s="68"/>
      <c r="N14" s="74"/>
      <c r="O14" s="1" t="s">
        <v>66</v>
      </c>
      <c r="P14" s="2">
        <v>0.96</v>
      </c>
      <c r="R14" s="2" t="s">
        <v>74</v>
      </c>
      <c r="S14" s="2" t="s">
        <v>93</v>
      </c>
      <c r="U14" s="2">
        <v>1.6564000000000001</v>
      </c>
      <c r="V14" s="2">
        <v>0.78879999999999995</v>
      </c>
      <c r="W14" s="2">
        <v>0.44729999999999998</v>
      </c>
      <c r="X14" s="2">
        <v>0.21279999999999999</v>
      </c>
      <c r="Y14" s="2">
        <v>0.25719999999999998</v>
      </c>
      <c r="Z14" s="2">
        <v>0.1055</v>
      </c>
      <c r="AA14" s="2">
        <v>0.16800000000000001</v>
      </c>
      <c r="AB14" s="2">
        <v>9.5899999999999999E-2</v>
      </c>
      <c r="AC14" s="2">
        <v>0.12859999999999999</v>
      </c>
      <c r="AD14" s="2">
        <v>5.04E-2</v>
      </c>
    </row>
    <row r="15" spans="1:30" x14ac:dyDescent="0.3">
      <c r="A15" s="42"/>
      <c r="B15" s="1" t="s">
        <v>31</v>
      </c>
      <c r="C15" s="2" t="b">
        <v>0</v>
      </c>
      <c r="D15" s="2"/>
      <c r="F15" s="74"/>
      <c r="G15" s="1" t="s">
        <v>63</v>
      </c>
      <c r="H15" s="2">
        <v>0.61</v>
      </c>
      <c r="I15" s="68"/>
      <c r="J15" s="74"/>
      <c r="K15" s="1" t="s">
        <v>63</v>
      </c>
      <c r="L15" s="2">
        <v>0.89</v>
      </c>
      <c r="M15" s="68"/>
      <c r="N15" s="74"/>
      <c r="O15" s="1" t="s">
        <v>63</v>
      </c>
      <c r="P15" s="2">
        <v>0.97</v>
      </c>
      <c r="R15" s="2" t="s">
        <v>75</v>
      </c>
      <c r="S15" s="2" t="s">
        <v>94</v>
      </c>
      <c r="U15" s="2">
        <v>0.94079999999999997</v>
      </c>
      <c r="V15" s="2">
        <v>0.58589999999999998</v>
      </c>
      <c r="W15" s="2">
        <v>0.36230000000000001</v>
      </c>
      <c r="X15" s="2">
        <v>0.19600000000000001</v>
      </c>
      <c r="Y15" s="2">
        <v>0.22639999999999999</v>
      </c>
      <c r="Z15" s="2">
        <v>0.13039999999999999</v>
      </c>
      <c r="AA15" s="2">
        <v>0.18540000000000001</v>
      </c>
      <c r="AB15" s="2">
        <v>0.1041</v>
      </c>
      <c r="AC15" s="2">
        <v>0.13200000000000001</v>
      </c>
      <c r="AD15" s="2">
        <v>4.4999999999999998E-2</v>
      </c>
    </row>
    <row r="16" spans="1:30" x14ac:dyDescent="0.3">
      <c r="A16" s="41" t="s">
        <v>32</v>
      </c>
      <c r="B16" s="1" t="s">
        <v>33</v>
      </c>
      <c r="C16" s="2"/>
      <c r="D16" s="2"/>
      <c r="F16" s="75"/>
      <c r="G16" s="1" t="s">
        <v>67</v>
      </c>
      <c r="H16" s="7">
        <v>0.88</v>
      </c>
      <c r="I16" s="68"/>
      <c r="J16" s="75"/>
      <c r="K16" s="1" t="s">
        <v>67</v>
      </c>
      <c r="L16" s="2">
        <v>0.94</v>
      </c>
      <c r="M16" s="68"/>
      <c r="N16" s="75"/>
      <c r="O16" s="1" t="s">
        <v>67</v>
      </c>
      <c r="P16" s="7">
        <v>0.97</v>
      </c>
      <c r="U16" s="2">
        <v>0.71709999999999996</v>
      </c>
      <c r="V16" s="2">
        <v>0.51380000000000003</v>
      </c>
      <c r="W16" s="2">
        <v>0.35449999999999998</v>
      </c>
      <c r="X16" s="2">
        <v>0.19289999999999999</v>
      </c>
      <c r="Y16" s="2">
        <v>0.2213</v>
      </c>
      <c r="Z16" s="2">
        <v>0.12770000000000001</v>
      </c>
      <c r="AA16" s="2">
        <v>0.16539999999999999</v>
      </c>
      <c r="AB16" s="2">
        <v>9.7299999999999998E-2</v>
      </c>
      <c r="AC16" s="2">
        <v>0.13100000000000001</v>
      </c>
      <c r="AD16" s="2">
        <v>7.6200000000000004E-2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73" t="s">
        <v>52</v>
      </c>
      <c r="G17" s="1" t="s">
        <v>61</v>
      </c>
      <c r="H17" s="2">
        <v>0.97</v>
      </c>
      <c r="I17" s="68"/>
      <c r="J17" s="73" t="s">
        <v>54</v>
      </c>
      <c r="K17" s="1" t="s">
        <v>61</v>
      </c>
      <c r="L17" s="2">
        <v>0.98</v>
      </c>
      <c r="M17" s="68"/>
      <c r="N17" s="73" t="s">
        <v>68</v>
      </c>
      <c r="O17" s="1" t="s">
        <v>61</v>
      </c>
      <c r="P17" s="2">
        <v>0.97</v>
      </c>
      <c r="U17" s="2">
        <v>0.628</v>
      </c>
      <c r="V17" s="2">
        <v>0.43090000000000001</v>
      </c>
      <c r="W17" s="2">
        <v>0.35560000000000003</v>
      </c>
      <c r="X17" s="2">
        <v>0.22320000000000001</v>
      </c>
      <c r="Y17" s="2">
        <v>0.21440000000000001</v>
      </c>
      <c r="Z17" s="2">
        <v>0.1482</v>
      </c>
      <c r="AA17" s="2">
        <v>0.15060000000000001</v>
      </c>
      <c r="AB17" s="2">
        <v>0.1114</v>
      </c>
      <c r="AC17" s="2">
        <v>0.12759999999999999</v>
      </c>
      <c r="AD17" s="2">
        <v>7.6499999999999999E-2</v>
      </c>
    </row>
    <row r="18" spans="1:30" x14ac:dyDescent="0.3">
      <c r="A18" s="43"/>
      <c r="B18" s="1" t="s">
        <v>36</v>
      </c>
      <c r="C18" s="2"/>
      <c r="D18" s="2"/>
      <c r="F18" s="74"/>
      <c r="G18" s="1" t="s">
        <v>62</v>
      </c>
      <c r="H18" s="2">
        <v>0.91</v>
      </c>
      <c r="I18" s="68"/>
      <c r="J18" s="74"/>
      <c r="K18" s="1" t="s">
        <v>62</v>
      </c>
      <c r="L18" s="2">
        <v>0.97</v>
      </c>
      <c r="M18" s="68"/>
      <c r="N18" s="74"/>
      <c r="O18" s="1" t="s">
        <v>62</v>
      </c>
      <c r="P18" s="2">
        <v>0.92</v>
      </c>
      <c r="U18" s="2">
        <v>0.57379999999999998</v>
      </c>
      <c r="V18" s="2">
        <v>0.4143</v>
      </c>
      <c r="W18" s="2">
        <v>0.33410000000000001</v>
      </c>
      <c r="X18" s="2">
        <v>0.23499999999999999</v>
      </c>
      <c r="Y18" s="2">
        <v>0.20910000000000001</v>
      </c>
      <c r="Z18" s="2">
        <v>0.1449</v>
      </c>
      <c r="AA18" s="2">
        <v>0.14219999999999999</v>
      </c>
      <c r="AB18" s="2">
        <v>9.6500000000000002E-2</v>
      </c>
      <c r="AC18" s="2">
        <v>0.1053</v>
      </c>
      <c r="AD18" s="2">
        <v>6.9199999999999998E-2</v>
      </c>
    </row>
    <row r="19" spans="1:30" x14ac:dyDescent="0.3">
      <c r="A19" s="43"/>
      <c r="B19" s="1" t="s">
        <v>20</v>
      </c>
      <c r="C19" s="9">
        <v>0.5</v>
      </c>
      <c r="D19" s="2"/>
      <c r="F19" s="74"/>
      <c r="G19" s="1" t="s">
        <v>64</v>
      </c>
      <c r="H19" s="2">
        <v>0.9</v>
      </c>
      <c r="I19" s="68"/>
      <c r="J19" s="74"/>
      <c r="K19" s="1" t="s">
        <v>64</v>
      </c>
      <c r="L19" s="2">
        <v>0.95</v>
      </c>
      <c r="M19" s="68"/>
      <c r="N19" s="74"/>
      <c r="O19" s="1" t="s">
        <v>64</v>
      </c>
      <c r="P19" s="2">
        <v>0.93</v>
      </c>
      <c r="U19" s="2">
        <v>0.52739999999999998</v>
      </c>
      <c r="V19" s="2">
        <v>0.44900000000000001</v>
      </c>
      <c r="W19" s="2">
        <v>0.28670000000000001</v>
      </c>
      <c r="X19" s="2">
        <v>0.20599999999999999</v>
      </c>
      <c r="Y19" s="2">
        <v>0.182</v>
      </c>
      <c r="Z19" s="2">
        <v>0.1421</v>
      </c>
      <c r="AA19" s="2">
        <v>0.14410000000000001</v>
      </c>
      <c r="AB19" s="2">
        <v>0.1208</v>
      </c>
      <c r="AC19" s="2">
        <v>0.1139</v>
      </c>
      <c r="AD19" s="2">
        <v>8.1600000000000006E-2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74"/>
      <c r="G20" s="1" t="s">
        <v>65</v>
      </c>
      <c r="H20" s="2">
        <v>0.95</v>
      </c>
      <c r="I20" s="68"/>
      <c r="J20" s="74"/>
      <c r="K20" s="1" t="s">
        <v>65</v>
      </c>
      <c r="L20" s="2">
        <v>0.97</v>
      </c>
      <c r="M20" s="68"/>
      <c r="N20" s="74"/>
      <c r="O20" s="1" t="s">
        <v>65</v>
      </c>
      <c r="P20" s="2">
        <v>0.96</v>
      </c>
      <c r="U20" s="2">
        <v>0.4647</v>
      </c>
      <c r="V20" s="2">
        <v>0.43390000000000001</v>
      </c>
      <c r="W20" s="2">
        <v>0.27200000000000002</v>
      </c>
      <c r="X20" s="2">
        <v>0.21729999999999999</v>
      </c>
      <c r="Y20" s="2">
        <v>0.17050000000000001</v>
      </c>
      <c r="Z20" s="2">
        <v>0.1595</v>
      </c>
      <c r="AA20" s="2">
        <v>0.1333</v>
      </c>
      <c r="AB20" s="2">
        <v>0.1089</v>
      </c>
      <c r="AC20" s="2">
        <v>0.108</v>
      </c>
      <c r="AD20" s="2">
        <v>6.5299999999999997E-2</v>
      </c>
    </row>
    <row r="21" spans="1:30" x14ac:dyDescent="0.3">
      <c r="A21" s="41" t="s">
        <v>38</v>
      </c>
      <c r="B21" s="1" t="s">
        <v>3</v>
      </c>
      <c r="C21" s="23" t="s">
        <v>101</v>
      </c>
      <c r="D21" s="2"/>
      <c r="F21" s="74"/>
      <c r="G21" s="1" t="s">
        <v>66</v>
      </c>
      <c r="H21" s="2">
        <v>0.89</v>
      </c>
      <c r="I21" s="68"/>
      <c r="J21" s="74"/>
      <c r="K21" s="1" t="s">
        <v>66</v>
      </c>
      <c r="L21" s="2">
        <v>0.95</v>
      </c>
      <c r="M21" s="68"/>
      <c r="N21" s="74"/>
      <c r="O21" s="1" t="s">
        <v>66</v>
      </c>
      <c r="P21" s="2">
        <v>0.92</v>
      </c>
      <c r="U21" s="2">
        <v>0.41549999999999998</v>
      </c>
      <c r="V21" s="2">
        <v>0.39</v>
      </c>
      <c r="W21" s="2">
        <v>0.26190000000000002</v>
      </c>
      <c r="X21" s="2">
        <v>0.20119999999999999</v>
      </c>
      <c r="Y21" s="2">
        <v>0.18060000000000001</v>
      </c>
      <c r="Z21" s="2">
        <v>0.13569999999999999</v>
      </c>
      <c r="AA21" s="2">
        <v>0.1288</v>
      </c>
      <c r="AB21" s="2">
        <v>0.115</v>
      </c>
      <c r="AC21" s="2">
        <v>0.1019</v>
      </c>
      <c r="AD21" s="2">
        <v>7.0000000000000007E-2</v>
      </c>
    </row>
    <row r="22" spans="1:30" x14ac:dyDescent="0.3">
      <c r="A22" s="43"/>
      <c r="B22" s="1" t="s">
        <v>17</v>
      </c>
      <c r="C22" s="3">
        <v>1E-4</v>
      </c>
      <c r="D22" s="2"/>
      <c r="F22" s="74"/>
      <c r="G22" s="1" t="s">
        <v>63</v>
      </c>
      <c r="H22" s="2">
        <v>0.81</v>
      </c>
      <c r="I22" s="68"/>
      <c r="J22" s="74"/>
      <c r="K22" s="1" t="s">
        <v>63</v>
      </c>
      <c r="L22" s="2">
        <v>0.94</v>
      </c>
      <c r="M22" s="68"/>
      <c r="N22" s="74"/>
      <c r="O22" s="1" t="s">
        <v>63</v>
      </c>
      <c r="P22" s="2">
        <v>0.86</v>
      </c>
      <c r="U22" s="2">
        <v>0.4017</v>
      </c>
      <c r="V22" s="2">
        <v>0.39219999999999999</v>
      </c>
      <c r="W22" s="2">
        <v>0.25309999999999999</v>
      </c>
      <c r="X22" s="2">
        <v>0.1888</v>
      </c>
      <c r="Y22" s="2">
        <v>0.1804</v>
      </c>
      <c r="Z22" s="2">
        <v>0.15290000000000001</v>
      </c>
      <c r="AA22" s="2">
        <v>0.1265</v>
      </c>
      <c r="AB22" s="2">
        <v>0.12529999999999999</v>
      </c>
      <c r="AC22" s="2">
        <v>0.10630000000000001</v>
      </c>
      <c r="AD22" s="2">
        <v>9.64E-2</v>
      </c>
    </row>
    <row r="23" spans="1:30" x14ac:dyDescent="0.3">
      <c r="A23" s="43"/>
      <c r="B23" s="1" t="s">
        <v>58</v>
      </c>
      <c r="C23" s="2">
        <v>10</v>
      </c>
      <c r="D23" s="2"/>
      <c r="F23" s="75"/>
      <c r="G23" s="1" t="s">
        <v>67</v>
      </c>
      <c r="H23" s="7">
        <v>0.92</v>
      </c>
      <c r="I23" s="69"/>
      <c r="J23" s="75"/>
      <c r="K23" s="1" t="s">
        <v>67</v>
      </c>
      <c r="L23" s="7">
        <v>0.96</v>
      </c>
      <c r="M23" s="69"/>
      <c r="N23" s="75"/>
      <c r="O23" s="1" t="s">
        <v>67</v>
      </c>
      <c r="P23" s="7">
        <v>0.93</v>
      </c>
      <c r="U23" s="2">
        <v>0.3896</v>
      </c>
      <c r="V23" s="2">
        <v>0.41420000000000001</v>
      </c>
      <c r="W23" s="2">
        <v>0.2361</v>
      </c>
      <c r="X23" s="2">
        <v>0.224</v>
      </c>
      <c r="Y23" s="2">
        <v>0.14530000000000001</v>
      </c>
      <c r="Z23" s="2">
        <v>0.13930000000000001</v>
      </c>
      <c r="AA23" s="2">
        <v>0.13200000000000001</v>
      </c>
      <c r="AB23" s="2">
        <v>0.12239999999999999</v>
      </c>
      <c r="AC23" s="2">
        <v>9.2299999999999993E-2</v>
      </c>
      <c r="AD23" s="2">
        <v>7.9799999999999996E-2</v>
      </c>
    </row>
    <row r="24" spans="1:30" x14ac:dyDescent="0.3">
      <c r="A24" s="43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2"/>
      <c r="B25" s="1" t="s">
        <v>60</v>
      </c>
      <c r="C25" s="2">
        <v>2</v>
      </c>
      <c r="D25" s="2"/>
      <c r="U25" s="2">
        <v>56</v>
      </c>
      <c r="V25" s="2">
        <v>893</v>
      </c>
      <c r="W25" s="2">
        <v>40</v>
      </c>
      <c r="X25" s="2">
        <v>642</v>
      </c>
      <c r="Y25" s="2">
        <v>41</v>
      </c>
      <c r="Z25" s="2">
        <v>645</v>
      </c>
      <c r="AA25" s="2">
        <v>41</v>
      </c>
      <c r="AB25" s="2">
        <v>655</v>
      </c>
      <c r="AC25" s="2">
        <v>39</v>
      </c>
      <c r="AD25" s="2">
        <v>614</v>
      </c>
    </row>
    <row r="26" spans="1:30" x14ac:dyDescent="0.3">
      <c r="A26" s="41" t="s">
        <v>88</v>
      </c>
      <c r="B26" s="1" t="s">
        <v>88</v>
      </c>
      <c r="C26" s="71" t="s">
        <v>87</v>
      </c>
      <c r="D26" s="72"/>
      <c r="U26" s="2">
        <v>40</v>
      </c>
      <c r="V26" s="2">
        <v>637</v>
      </c>
      <c r="W26" s="2">
        <v>41</v>
      </c>
      <c r="X26" s="2">
        <v>654</v>
      </c>
      <c r="Y26" s="2">
        <v>40</v>
      </c>
      <c r="Z26" s="2">
        <v>640</v>
      </c>
      <c r="AA26" s="2">
        <v>39</v>
      </c>
      <c r="AB26" s="2">
        <v>616</v>
      </c>
      <c r="AC26" s="2">
        <v>40</v>
      </c>
      <c r="AD26" s="2">
        <v>619</v>
      </c>
    </row>
    <row r="27" spans="1:30" x14ac:dyDescent="0.3">
      <c r="A27" s="42"/>
      <c r="B27" s="1" t="s">
        <v>85</v>
      </c>
      <c r="C27" s="71" t="s">
        <v>86</v>
      </c>
      <c r="D27" s="72"/>
      <c r="U27" s="2">
        <v>39</v>
      </c>
      <c r="V27" s="2">
        <v>622</v>
      </c>
      <c r="W27" s="2">
        <v>50</v>
      </c>
      <c r="X27" s="2">
        <v>789</v>
      </c>
      <c r="Y27" s="2">
        <v>41</v>
      </c>
      <c r="Z27" s="2">
        <v>645</v>
      </c>
      <c r="AA27" s="2">
        <v>50</v>
      </c>
      <c r="AB27" s="2">
        <v>787</v>
      </c>
      <c r="AC27" s="2">
        <v>50</v>
      </c>
      <c r="AD27" s="2">
        <v>779</v>
      </c>
    </row>
    <row r="28" spans="1:30" x14ac:dyDescent="0.3">
      <c r="U28" s="2">
        <v>41</v>
      </c>
      <c r="V28" s="2">
        <v>657</v>
      </c>
      <c r="W28" s="2">
        <v>43</v>
      </c>
      <c r="X28" s="2">
        <v>677</v>
      </c>
      <c r="Y28" s="2">
        <v>48</v>
      </c>
      <c r="Z28" s="2">
        <v>764</v>
      </c>
      <c r="AA28" s="2">
        <v>47</v>
      </c>
      <c r="AB28" s="2">
        <v>751</v>
      </c>
      <c r="AC28" s="2">
        <v>48</v>
      </c>
      <c r="AD28" s="2">
        <v>755</v>
      </c>
    </row>
    <row r="29" spans="1:30" x14ac:dyDescent="0.3">
      <c r="U29" s="2">
        <v>44</v>
      </c>
      <c r="V29" s="2">
        <v>702</v>
      </c>
      <c r="W29" s="2">
        <v>39</v>
      </c>
      <c r="X29" s="2">
        <v>621</v>
      </c>
      <c r="Y29" s="2">
        <v>44</v>
      </c>
      <c r="Z29" s="2">
        <v>706</v>
      </c>
      <c r="AA29" s="2">
        <v>36</v>
      </c>
      <c r="AB29" s="2">
        <v>577</v>
      </c>
      <c r="AC29" s="2">
        <v>38</v>
      </c>
      <c r="AD29" s="2">
        <v>593</v>
      </c>
    </row>
    <row r="30" spans="1:30" x14ac:dyDescent="0.3">
      <c r="U30" s="2">
        <v>32</v>
      </c>
      <c r="V30" s="2">
        <v>504</v>
      </c>
      <c r="W30" s="2">
        <v>44</v>
      </c>
      <c r="X30" s="2">
        <v>696</v>
      </c>
      <c r="Y30" s="2">
        <v>30</v>
      </c>
      <c r="Z30" s="2">
        <v>473</v>
      </c>
      <c r="AA30" s="2">
        <v>38</v>
      </c>
      <c r="AB30" s="2">
        <v>601</v>
      </c>
      <c r="AC30" s="2">
        <v>38</v>
      </c>
      <c r="AD30" s="2">
        <v>586</v>
      </c>
    </row>
    <row r="31" spans="1:30" x14ac:dyDescent="0.3">
      <c r="U31" s="2">
        <v>43</v>
      </c>
      <c r="V31" s="2">
        <v>688</v>
      </c>
      <c r="W31" s="2">
        <v>32</v>
      </c>
      <c r="X31" s="2">
        <v>516</v>
      </c>
      <c r="Y31" s="2">
        <v>37</v>
      </c>
      <c r="Z31" s="2">
        <v>587</v>
      </c>
      <c r="AA31" s="2">
        <v>37</v>
      </c>
      <c r="AB31" s="2">
        <v>591</v>
      </c>
      <c r="AC31" s="2">
        <v>44</v>
      </c>
      <c r="AD31" s="2">
        <v>685</v>
      </c>
    </row>
    <row r="32" spans="1:30" x14ac:dyDescent="0.3">
      <c r="U32" s="2">
        <v>39</v>
      </c>
      <c r="V32" s="2">
        <v>622</v>
      </c>
      <c r="W32" s="2">
        <v>39</v>
      </c>
      <c r="X32" s="2">
        <v>611</v>
      </c>
      <c r="Y32" s="2">
        <v>44</v>
      </c>
      <c r="Z32" s="2">
        <v>699</v>
      </c>
      <c r="AA32" s="2">
        <v>43</v>
      </c>
      <c r="AB32" s="2">
        <v>690</v>
      </c>
      <c r="AC32" s="2">
        <v>38</v>
      </c>
      <c r="AD32" s="2">
        <v>599</v>
      </c>
    </row>
    <row r="33" spans="21:30" x14ac:dyDescent="0.3">
      <c r="U33" s="2">
        <v>32</v>
      </c>
      <c r="V33" s="2">
        <v>511</v>
      </c>
      <c r="W33" s="2">
        <v>38</v>
      </c>
      <c r="X33" s="2">
        <v>608</v>
      </c>
      <c r="Y33" s="2">
        <v>30</v>
      </c>
      <c r="Z33" s="2">
        <v>474</v>
      </c>
      <c r="AA33" s="2">
        <v>31</v>
      </c>
      <c r="AB33" s="2">
        <v>497</v>
      </c>
      <c r="AC33" s="2">
        <v>38</v>
      </c>
      <c r="AD33" s="2">
        <v>588</v>
      </c>
    </row>
    <row r="34" spans="21:30" x14ac:dyDescent="0.3">
      <c r="U34" s="2">
        <v>43</v>
      </c>
      <c r="V34" s="2">
        <v>686</v>
      </c>
      <c r="W34" s="2">
        <v>37</v>
      </c>
      <c r="X34" s="2">
        <v>592</v>
      </c>
      <c r="Y34" s="2">
        <v>44</v>
      </c>
      <c r="Z34" s="2">
        <v>698</v>
      </c>
      <c r="AA34" s="2">
        <v>36</v>
      </c>
      <c r="AB34" s="2">
        <v>573</v>
      </c>
      <c r="AC34" s="2">
        <v>29</v>
      </c>
      <c r="AD34" s="2">
        <v>458</v>
      </c>
    </row>
  </sheetData>
  <mergeCells count="27"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4DF4-590F-4C6D-B29A-BD92AFD73801}">
  <dimension ref="A1:AD34"/>
  <sheetViews>
    <sheetView workbookViewId="0">
      <selection sqref="A1:XFD1048576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9.109375" style="4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95</v>
      </c>
      <c r="B1" s="70"/>
      <c r="C1" s="70"/>
      <c r="D1" s="65"/>
      <c r="F1" s="63" t="s">
        <v>44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57" t="s">
        <v>22</v>
      </c>
      <c r="B2" s="1" t="s">
        <v>42</v>
      </c>
      <c r="C2" s="10" t="s">
        <v>97</v>
      </c>
      <c r="D2" s="2"/>
      <c r="F2" s="2" t="s">
        <v>49</v>
      </c>
      <c r="G2" s="2" t="s">
        <v>50</v>
      </c>
      <c r="H2" s="48" t="s">
        <v>47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58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0.84709999999999996</v>
      </c>
      <c r="J3" s="1" t="s">
        <v>46</v>
      </c>
      <c r="K3" s="2">
        <f>MAX(V3:V12)</f>
        <v>0.80269999999999997</v>
      </c>
      <c r="L3" s="1" t="s">
        <v>56</v>
      </c>
      <c r="M3" s="2">
        <f>MIN(U14:U23)</f>
        <v>0.46079999999999999</v>
      </c>
      <c r="N3" s="1" t="s">
        <v>57</v>
      </c>
      <c r="O3" s="2">
        <f>MIN(V14:V23)</f>
        <v>0.59919999999999995</v>
      </c>
      <c r="P3" s="1" t="s">
        <v>77</v>
      </c>
      <c r="Q3" s="2" t="str">
        <f>AVERAGE(U25:U34) &amp; "s/epoch"</f>
        <v>42.5s/epoch</v>
      </c>
      <c r="R3" s="1" t="s">
        <v>78</v>
      </c>
      <c r="S3" s="2" t="str">
        <f>AVERAGE(V25:V34) &amp; "ms/step"</f>
        <v>675.5ms/step</v>
      </c>
      <c r="U3" s="2">
        <v>0.34639999999999999</v>
      </c>
      <c r="V3" s="2">
        <v>0.55079999999999996</v>
      </c>
      <c r="W3" s="2">
        <v>0.82689999999999997</v>
      </c>
      <c r="X3" s="2">
        <v>0.87480000000000002</v>
      </c>
      <c r="Y3" s="2">
        <v>0.90169999999999995</v>
      </c>
      <c r="Z3" s="2">
        <v>0.89839999999999998</v>
      </c>
      <c r="AA3" s="2">
        <v>0.93</v>
      </c>
      <c r="AB3" s="2">
        <v>0.92969999999999997</v>
      </c>
      <c r="AC3" s="2">
        <v>0.93989999999999996</v>
      </c>
      <c r="AD3" s="2">
        <v>0.95630000000000004</v>
      </c>
    </row>
    <row r="4" spans="1:30" x14ac:dyDescent="0.3">
      <c r="A4" s="58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0.89980000000000004</v>
      </c>
      <c r="J4" s="1" t="s">
        <v>46</v>
      </c>
      <c r="K4" s="2">
        <f>MAX(X3:X12)</f>
        <v>0.87480000000000002</v>
      </c>
      <c r="L4" s="1" t="s">
        <v>56</v>
      </c>
      <c r="M4" s="2">
        <f>MIN(W14:W23)</f>
        <v>0.31069999999999998</v>
      </c>
      <c r="N4" s="1" t="s">
        <v>57</v>
      </c>
      <c r="O4" s="2">
        <f>MIN(X14:X23)</f>
        <v>0.38579999999999998</v>
      </c>
      <c r="P4" s="1" t="s">
        <v>77</v>
      </c>
      <c r="Q4" s="2" t="str">
        <f>AVERAGE(W25:W34) &amp; "s/epoch"</f>
        <v>39.7s/epoch</v>
      </c>
      <c r="R4" s="1" t="s">
        <v>78</v>
      </c>
      <c r="S4" s="2" t="str">
        <f>AVERAGE(X25:X34) &amp; "ms/step"</f>
        <v>627.9ms/step</v>
      </c>
      <c r="U4" s="2">
        <v>0.59499999999999997</v>
      </c>
      <c r="V4" s="2">
        <v>0.66800000000000004</v>
      </c>
      <c r="W4" s="2">
        <v>0.85119999999999996</v>
      </c>
      <c r="X4" s="2">
        <v>0.87080000000000002</v>
      </c>
      <c r="Y4" s="2">
        <v>0.88780000000000003</v>
      </c>
      <c r="Z4" s="2">
        <v>0.91990000000000005</v>
      </c>
      <c r="AA4" s="2">
        <v>0.92359999999999998</v>
      </c>
      <c r="AB4" s="2">
        <v>0.91600000000000004</v>
      </c>
      <c r="AC4" s="2">
        <v>0.94140000000000001</v>
      </c>
      <c r="AD4" s="2">
        <v>0.95209999999999995</v>
      </c>
    </row>
    <row r="5" spans="1:30" x14ac:dyDescent="0.3">
      <c r="A5" s="58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0.92310000000000003</v>
      </c>
      <c r="J5" s="1" t="s">
        <v>46</v>
      </c>
      <c r="K5" s="8">
        <f>MAX(Z3:Z12)</f>
        <v>0.91990000000000005</v>
      </c>
      <c r="L5" s="1" t="s">
        <v>56</v>
      </c>
      <c r="M5" s="2">
        <f>MIN(Y14:Y23)</f>
        <v>0.2414</v>
      </c>
      <c r="N5" s="1" t="s">
        <v>57</v>
      </c>
      <c r="O5" s="2">
        <f>MIN(Z14:Z23)</f>
        <v>0.26250000000000001</v>
      </c>
      <c r="P5" s="1" t="s">
        <v>77</v>
      </c>
      <c r="Q5" s="2" t="str">
        <f>AVERAGE(Y25:Y34) &amp; "s/epoch"</f>
        <v>39.2s/epoch</v>
      </c>
      <c r="R5" s="1" t="s">
        <v>78</v>
      </c>
      <c r="S5" s="2" t="str">
        <f>AVERAGE(Z25:Z34) &amp; "ms/step"</f>
        <v>624.8ms/step</v>
      </c>
      <c r="U5" s="2">
        <v>0.69579999999999997</v>
      </c>
      <c r="V5" s="2">
        <v>0.71479999999999999</v>
      </c>
      <c r="W5" s="2">
        <v>0.86209999999999998</v>
      </c>
      <c r="X5" s="2">
        <v>0.85909999999999997</v>
      </c>
      <c r="Y5" s="2">
        <v>0.90569999999999995</v>
      </c>
      <c r="Z5" s="2">
        <v>0.90820000000000001</v>
      </c>
      <c r="AA5" s="2">
        <v>0.92700000000000005</v>
      </c>
      <c r="AB5" s="2">
        <v>0.94140000000000001</v>
      </c>
      <c r="AC5" s="2">
        <v>0.94279999999999997</v>
      </c>
      <c r="AD5" s="2">
        <v>0.96879999999999999</v>
      </c>
    </row>
    <row r="6" spans="1:30" x14ac:dyDescent="0.3">
      <c r="A6" s="58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0.94640000000000002</v>
      </c>
      <c r="J6" s="1" t="s">
        <v>46</v>
      </c>
      <c r="K6" s="2">
        <f>MAX(AB3:AB12)</f>
        <v>0.94140000000000001</v>
      </c>
      <c r="L6" s="1" t="s">
        <v>56</v>
      </c>
      <c r="M6" s="2">
        <f>MIN(AA14:AA23)</f>
        <v>0.18390000000000001</v>
      </c>
      <c r="N6" s="1" t="s">
        <v>57</v>
      </c>
      <c r="O6" s="2">
        <f>MIN(AB14:AB23)</f>
        <v>0.21029999999999999</v>
      </c>
      <c r="P6" s="1" t="s">
        <v>77</v>
      </c>
      <c r="Q6" s="2" t="str">
        <f>AVERAGE(AA25:AA34) &amp; "s/epoch"</f>
        <v>39.8s/epoch</v>
      </c>
      <c r="R6" s="1" t="s">
        <v>78</v>
      </c>
      <c r="S6" s="2" t="str">
        <f>AVERAGE(AB25:AB34) &amp; "ms/step"</f>
        <v>629.2ms/step</v>
      </c>
      <c r="U6" s="2">
        <v>0.73850000000000005</v>
      </c>
      <c r="V6" s="2">
        <v>0.74019999999999997</v>
      </c>
      <c r="W6" s="2">
        <v>0.86060000000000003</v>
      </c>
      <c r="X6" s="2">
        <v>0.84540000000000004</v>
      </c>
      <c r="Y6" s="2">
        <v>0.90769999999999995</v>
      </c>
      <c r="Z6" s="2">
        <v>0.91210000000000002</v>
      </c>
      <c r="AA6" s="2">
        <v>0.9325</v>
      </c>
      <c r="AB6" s="2">
        <v>0.94140000000000001</v>
      </c>
      <c r="AC6" s="2">
        <v>0.94679999999999997</v>
      </c>
      <c r="AD6" s="2">
        <v>0.95209999999999995</v>
      </c>
    </row>
    <row r="7" spans="1:30" x14ac:dyDescent="0.3">
      <c r="A7" s="58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0.96240000000000003</v>
      </c>
      <c r="J7" s="1" t="s">
        <v>46</v>
      </c>
      <c r="K7" s="2">
        <f>MAX(AD3:AD12)</f>
        <v>0.96879999999999999</v>
      </c>
      <c r="L7" s="1" t="s">
        <v>56</v>
      </c>
      <c r="M7" s="2">
        <f>MIN(AC14:AC23)</f>
        <v>0.14330000000000001</v>
      </c>
      <c r="N7" s="1" t="s">
        <v>57</v>
      </c>
      <c r="O7" s="2">
        <f>MIN(AD14:AD23)</f>
        <v>0.13730000000000001</v>
      </c>
      <c r="P7" s="1" t="s">
        <v>77</v>
      </c>
      <c r="Q7" s="2" t="str">
        <f>AVERAGE(AC25:AC34) &amp; "s/epoch"</f>
        <v>39.4s/epoch</v>
      </c>
      <c r="R7" s="1" t="s">
        <v>78</v>
      </c>
      <c r="S7" s="2" t="str">
        <f>AVERAGE(AD25:AD34) &amp; "ms/step"</f>
        <v>616.8ms/step</v>
      </c>
      <c r="U7" s="2">
        <v>0.76770000000000005</v>
      </c>
      <c r="V7" s="2">
        <v>0.74609999999999999</v>
      </c>
      <c r="W7" s="2">
        <v>0.874</v>
      </c>
      <c r="X7" s="2">
        <v>0.87480000000000002</v>
      </c>
      <c r="Y7" s="2">
        <v>0.90269999999999995</v>
      </c>
      <c r="Z7" s="2">
        <v>0.91800000000000004</v>
      </c>
      <c r="AA7" s="2">
        <v>0.9375</v>
      </c>
      <c r="AB7" s="2">
        <v>0.9355</v>
      </c>
      <c r="AC7" s="2">
        <v>0.94869999999999999</v>
      </c>
      <c r="AD7" s="2">
        <v>0.94169999999999998</v>
      </c>
    </row>
    <row r="8" spans="1:30" x14ac:dyDescent="0.3">
      <c r="A8" s="58"/>
      <c r="B8" s="1" t="s">
        <v>13</v>
      </c>
      <c r="C8" s="2">
        <v>0.2</v>
      </c>
      <c r="D8" s="2"/>
      <c r="U8" s="2">
        <v>0.80500000000000005</v>
      </c>
      <c r="V8" s="2">
        <v>0.75980000000000003</v>
      </c>
      <c r="W8" s="2">
        <v>0.879</v>
      </c>
      <c r="X8" s="2">
        <v>0.86109999999999998</v>
      </c>
      <c r="Y8" s="2">
        <v>0.90869999999999995</v>
      </c>
      <c r="Z8" s="2">
        <v>0.89259999999999995</v>
      </c>
      <c r="AA8" s="2">
        <v>0.93600000000000005</v>
      </c>
      <c r="AB8" s="2">
        <v>0.92379999999999995</v>
      </c>
      <c r="AC8" s="2">
        <v>0.96089999999999998</v>
      </c>
      <c r="AD8" s="2">
        <v>0.95209999999999995</v>
      </c>
    </row>
    <row r="9" spans="1:30" x14ac:dyDescent="0.3">
      <c r="A9" s="58"/>
      <c r="B9" s="1" t="s">
        <v>14</v>
      </c>
      <c r="C9" s="2">
        <v>0.1</v>
      </c>
      <c r="D9" s="2"/>
      <c r="F9" s="63" t="s">
        <v>76</v>
      </c>
      <c r="G9" s="63"/>
      <c r="H9" s="63"/>
      <c r="I9" s="63"/>
      <c r="J9" s="63"/>
      <c r="K9" s="63"/>
      <c r="L9" s="63"/>
      <c r="M9" s="63"/>
      <c r="N9" s="63"/>
      <c r="O9" s="63"/>
      <c r="P9" s="63"/>
      <c r="R9" s="64" t="s">
        <v>69</v>
      </c>
      <c r="S9" s="65"/>
      <c r="U9" s="2">
        <v>0.81789999999999996</v>
      </c>
      <c r="V9" s="2">
        <v>0.80079999999999996</v>
      </c>
      <c r="W9" s="2">
        <v>0.89339999999999997</v>
      </c>
      <c r="X9" s="2">
        <v>0.85129999999999995</v>
      </c>
      <c r="Y9" s="2">
        <v>0.91269999999999996</v>
      </c>
      <c r="Z9" s="2">
        <v>0.91600000000000004</v>
      </c>
      <c r="AA9" s="2">
        <v>0.93899999999999995</v>
      </c>
      <c r="AB9" s="2">
        <v>0.92190000000000005</v>
      </c>
      <c r="AC9" s="2">
        <v>0.96140000000000003</v>
      </c>
      <c r="AD9" s="2">
        <v>0.95420000000000005</v>
      </c>
    </row>
    <row r="10" spans="1:30" x14ac:dyDescent="0.3">
      <c r="A10" s="59"/>
      <c r="B10" s="1" t="s">
        <v>15</v>
      </c>
      <c r="C10" s="2">
        <v>0.1</v>
      </c>
      <c r="D10" s="2"/>
      <c r="F10" s="66" t="s">
        <v>48</v>
      </c>
      <c r="G10" s="1" t="s">
        <v>61</v>
      </c>
      <c r="H10" s="2">
        <v>0.92</v>
      </c>
      <c r="I10" s="67"/>
      <c r="J10" s="66" t="s">
        <v>53</v>
      </c>
      <c r="K10" s="1" t="s">
        <v>61</v>
      </c>
      <c r="L10" s="2">
        <v>0.95</v>
      </c>
      <c r="M10" s="67"/>
      <c r="N10" s="66" t="s">
        <v>55</v>
      </c>
      <c r="O10" s="1" t="s">
        <v>61</v>
      </c>
      <c r="P10" s="2">
        <v>0.98</v>
      </c>
      <c r="R10" s="2" t="s">
        <v>70</v>
      </c>
      <c r="S10" s="2" t="s">
        <v>89</v>
      </c>
      <c r="U10" s="2">
        <v>0.82530000000000003</v>
      </c>
      <c r="V10" s="2">
        <v>0.80269999999999997</v>
      </c>
      <c r="W10" s="2">
        <v>0.89529999999999998</v>
      </c>
      <c r="X10" s="2">
        <v>0.84340000000000004</v>
      </c>
      <c r="Y10" s="2">
        <v>0.92159999999999997</v>
      </c>
      <c r="Z10" s="2">
        <v>0.90429999999999999</v>
      </c>
      <c r="AA10" s="2">
        <v>0.94640000000000002</v>
      </c>
      <c r="AB10" s="2">
        <v>0.91410000000000002</v>
      </c>
      <c r="AC10" s="2">
        <v>0.96240000000000003</v>
      </c>
      <c r="AD10" s="2">
        <v>0.9667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66"/>
      <c r="G11" s="1" t="s">
        <v>62</v>
      </c>
      <c r="H11" s="2">
        <v>0.78</v>
      </c>
      <c r="I11" s="68"/>
      <c r="J11" s="66"/>
      <c r="K11" s="1" t="s">
        <v>62</v>
      </c>
      <c r="L11" s="2">
        <v>0.89</v>
      </c>
      <c r="M11" s="68"/>
      <c r="N11" s="66"/>
      <c r="O11" s="1" t="s">
        <v>62</v>
      </c>
      <c r="P11" s="2">
        <v>0.93</v>
      </c>
      <c r="R11" s="2" t="s">
        <v>71</v>
      </c>
      <c r="S11" s="2" t="s">
        <v>90</v>
      </c>
      <c r="U11" s="2">
        <v>0.8407</v>
      </c>
      <c r="V11" s="2">
        <v>0.78710000000000002</v>
      </c>
      <c r="W11" s="2">
        <v>0.88790000000000002</v>
      </c>
      <c r="X11" s="2">
        <v>0.85709999999999997</v>
      </c>
      <c r="Y11" s="2">
        <v>0.92310000000000003</v>
      </c>
      <c r="Z11" s="2">
        <v>0.90039999999999998</v>
      </c>
      <c r="AA11" s="2">
        <v>0.94389999999999996</v>
      </c>
      <c r="AB11" s="2">
        <v>0.91990000000000005</v>
      </c>
      <c r="AC11" s="2">
        <v>0.95850000000000002</v>
      </c>
      <c r="AD11" s="2">
        <v>0.95209999999999995</v>
      </c>
    </row>
    <row r="12" spans="1:30" x14ac:dyDescent="0.3">
      <c r="A12" s="42"/>
      <c r="B12" s="1" t="s">
        <v>41</v>
      </c>
      <c r="C12" s="2">
        <v>30</v>
      </c>
      <c r="D12" s="2"/>
      <c r="F12" s="66"/>
      <c r="G12" s="1" t="s">
        <v>64</v>
      </c>
      <c r="H12" s="2">
        <v>0.77</v>
      </c>
      <c r="I12" s="68"/>
      <c r="J12" s="66"/>
      <c r="K12" s="1" t="s">
        <v>64</v>
      </c>
      <c r="L12" s="2">
        <v>0.91</v>
      </c>
      <c r="M12" s="68"/>
      <c r="N12" s="66"/>
      <c r="O12" s="1" t="s">
        <v>64</v>
      </c>
      <c r="P12" s="2">
        <v>0.96</v>
      </c>
      <c r="R12" s="2" t="s">
        <v>72</v>
      </c>
      <c r="S12" s="2" t="s">
        <v>91</v>
      </c>
      <c r="U12" s="2">
        <v>0.84709999999999996</v>
      </c>
      <c r="V12" s="2">
        <v>0.78910000000000002</v>
      </c>
      <c r="W12" s="2">
        <v>0.89980000000000004</v>
      </c>
      <c r="X12" s="2">
        <v>0.85709999999999997</v>
      </c>
      <c r="Y12" s="2">
        <v>0.92259999999999998</v>
      </c>
      <c r="Z12" s="2">
        <v>0.90620000000000001</v>
      </c>
      <c r="AA12" s="2">
        <v>0.94240000000000002</v>
      </c>
      <c r="AB12" s="2">
        <v>0.92379999999999995</v>
      </c>
      <c r="AC12" s="2">
        <v>0.95950000000000002</v>
      </c>
      <c r="AD12" s="2">
        <v>0.94579999999999997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66"/>
      <c r="G13" s="1" t="s">
        <v>65</v>
      </c>
      <c r="H13" s="2">
        <v>0.87</v>
      </c>
      <c r="I13" s="68"/>
      <c r="J13" s="66"/>
      <c r="K13" s="1" t="s">
        <v>65</v>
      </c>
      <c r="L13" s="2">
        <v>0.93</v>
      </c>
      <c r="M13" s="68"/>
      <c r="N13" s="66"/>
      <c r="O13" s="1" t="s">
        <v>65</v>
      </c>
      <c r="P13" s="2">
        <v>0.95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96</v>
      </c>
      <c r="D14" s="2"/>
      <c r="F14" s="66"/>
      <c r="G14" s="1" t="s">
        <v>66</v>
      </c>
      <c r="H14" s="2">
        <v>0.75</v>
      </c>
      <c r="I14" s="68"/>
      <c r="J14" s="66"/>
      <c r="K14" s="1" t="s">
        <v>66</v>
      </c>
      <c r="L14" s="2">
        <v>0.88</v>
      </c>
      <c r="M14" s="68"/>
      <c r="N14" s="66"/>
      <c r="O14" s="1" t="s">
        <v>66</v>
      </c>
      <c r="P14" s="2">
        <v>0.93</v>
      </c>
      <c r="R14" s="2" t="s">
        <v>74</v>
      </c>
      <c r="S14" s="2" t="s">
        <v>93</v>
      </c>
      <c r="U14" s="2">
        <v>1.7571000000000001</v>
      </c>
      <c r="V14" s="2">
        <v>1.2315</v>
      </c>
      <c r="W14" s="2">
        <v>0.48580000000000001</v>
      </c>
      <c r="X14" s="2">
        <v>0.38900000000000001</v>
      </c>
      <c r="Y14" s="2">
        <v>0.32350000000000001</v>
      </c>
      <c r="Z14" s="2">
        <v>0.2898</v>
      </c>
      <c r="AA14" s="2">
        <v>0.23089999999999999</v>
      </c>
      <c r="AB14" s="2">
        <v>0.21510000000000001</v>
      </c>
      <c r="AC14" s="2">
        <v>0.18840000000000001</v>
      </c>
      <c r="AD14" s="2">
        <v>0.15049999999999999</v>
      </c>
    </row>
    <row r="15" spans="1:30" x14ac:dyDescent="0.3">
      <c r="A15" s="42"/>
      <c r="B15" s="1" t="s">
        <v>31</v>
      </c>
      <c r="C15" s="2" t="b">
        <v>0</v>
      </c>
      <c r="D15" s="2"/>
      <c r="F15" s="66"/>
      <c r="G15" s="1" t="s">
        <v>63</v>
      </c>
      <c r="H15" s="2">
        <v>0.5</v>
      </c>
      <c r="I15" s="68"/>
      <c r="J15" s="66"/>
      <c r="K15" s="1" t="s">
        <v>63</v>
      </c>
      <c r="L15" s="2">
        <v>0.77</v>
      </c>
      <c r="M15" s="68"/>
      <c r="N15" s="66"/>
      <c r="O15" s="1" t="s">
        <v>63</v>
      </c>
      <c r="P15" s="2">
        <v>0.84</v>
      </c>
      <c r="R15" s="2" t="s">
        <v>75</v>
      </c>
      <c r="S15" s="2" t="s">
        <v>94</v>
      </c>
      <c r="U15" s="2">
        <v>1.0931999999999999</v>
      </c>
      <c r="V15" s="2">
        <v>0.94989999999999997</v>
      </c>
      <c r="W15" s="2">
        <v>0.44929999999999998</v>
      </c>
      <c r="X15" s="2">
        <v>0.39860000000000001</v>
      </c>
      <c r="Y15" s="2">
        <v>0.31469999999999998</v>
      </c>
      <c r="Z15" s="2">
        <v>0.27950000000000003</v>
      </c>
      <c r="AA15" s="2">
        <v>0.2356</v>
      </c>
      <c r="AB15" s="2">
        <v>0.22750000000000001</v>
      </c>
      <c r="AC15" s="2">
        <v>0.19239999999999999</v>
      </c>
      <c r="AD15" s="2">
        <v>0.1583</v>
      </c>
    </row>
    <row r="16" spans="1:30" x14ac:dyDescent="0.3">
      <c r="A16" s="41" t="s">
        <v>32</v>
      </c>
      <c r="B16" s="1" t="s">
        <v>33</v>
      </c>
      <c r="C16" s="2"/>
      <c r="D16" s="2"/>
      <c r="F16" s="66"/>
      <c r="G16" s="1" t="s">
        <v>67</v>
      </c>
      <c r="H16" s="7">
        <v>0.81</v>
      </c>
      <c r="I16" s="68"/>
      <c r="J16" s="66"/>
      <c r="K16" s="1" t="s">
        <v>67</v>
      </c>
      <c r="L16" s="2">
        <v>0.9</v>
      </c>
      <c r="M16" s="68"/>
      <c r="N16" s="66"/>
      <c r="O16" s="1" t="s">
        <v>67</v>
      </c>
      <c r="P16" s="7">
        <v>0.94</v>
      </c>
      <c r="U16" s="2">
        <v>0.85540000000000005</v>
      </c>
      <c r="V16" s="2">
        <v>0.82640000000000002</v>
      </c>
      <c r="W16" s="2">
        <v>0.4249</v>
      </c>
      <c r="X16" s="2">
        <v>0.40760000000000002</v>
      </c>
      <c r="Y16" s="2">
        <v>0.29530000000000001</v>
      </c>
      <c r="Z16" s="2">
        <v>0.27279999999999999</v>
      </c>
      <c r="AA16" s="2">
        <v>0.22889999999999999</v>
      </c>
      <c r="AB16" s="2">
        <v>0.21149999999999999</v>
      </c>
      <c r="AC16" s="2">
        <v>0.18279999999999999</v>
      </c>
      <c r="AD16" s="2">
        <v>0.13730000000000001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66" t="s">
        <v>52</v>
      </c>
      <c r="G17" s="1" t="s">
        <v>61</v>
      </c>
      <c r="H17" s="2">
        <v>0.95</v>
      </c>
      <c r="I17" s="68"/>
      <c r="J17" s="66" t="s">
        <v>54</v>
      </c>
      <c r="K17" s="1" t="s">
        <v>61</v>
      </c>
      <c r="L17" s="2">
        <v>0.97</v>
      </c>
      <c r="M17" s="68"/>
      <c r="N17" s="66" t="s">
        <v>68</v>
      </c>
      <c r="O17" s="1" t="s">
        <v>61</v>
      </c>
      <c r="P17" s="2">
        <v>0.95</v>
      </c>
      <c r="U17" s="2">
        <v>0.72740000000000005</v>
      </c>
      <c r="V17" s="2">
        <v>0.76570000000000005</v>
      </c>
      <c r="W17" s="2">
        <v>0.4123</v>
      </c>
      <c r="X17" s="2">
        <v>0.42430000000000001</v>
      </c>
      <c r="Y17" s="2">
        <v>0.28620000000000001</v>
      </c>
      <c r="Z17" s="2">
        <v>0.27850000000000003</v>
      </c>
      <c r="AA17" s="2">
        <v>0.21410000000000001</v>
      </c>
      <c r="AB17" s="2">
        <v>0.21029999999999999</v>
      </c>
      <c r="AC17" s="2">
        <v>0.1825</v>
      </c>
      <c r="AD17" s="2">
        <v>0.16550000000000001</v>
      </c>
    </row>
    <row r="18" spans="1:30" x14ac:dyDescent="0.3">
      <c r="A18" s="43"/>
      <c r="B18" s="1" t="s">
        <v>36</v>
      </c>
      <c r="C18" s="2"/>
      <c r="D18" s="2"/>
      <c r="F18" s="66"/>
      <c r="G18" s="1" t="s">
        <v>62</v>
      </c>
      <c r="H18" s="2">
        <v>0.88</v>
      </c>
      <c r="I18" s="68"/>
      <c r="J18" s="66"/>
      <c r="K18" s="1" t="s">
        <v>62</v>
      </c>
      <c r="L18" s="2">
        <v>0.92</v>
      </c>
      <c r="M18" s="68"/>
      <c r="N18" s="66"/>
      <c r="O18" s="1" t="s">
        <v>62</v>
      </c>
      <c r="P18" s="2">
        <v>0.88</v>
      </c>
      <c r="U18" s="2">
        <v>0.66100000000000003</v>
      </c>
      <c r="V18" s="2">
        <v>0.73299999999999998</v>
      </c>
      <c r="W18" s="2">
        <v>0.38650000000000001</v>
      </c>
      <c r="X18" s="2">
        <v>0.38879999999999998</v>
      </c>
      <c r="Y18" s="2">
        <v>0.28739999999999999</v>
      </c>
      <c r="Z18" s="2">
        <v>0.26250000000000001</v>
      </c>
      <c r="AA18" s="2">
        <v>0.20530000000000001</v>
      </c>
      <c r="AB18" s="2">
        <v>0.22789999999999999</v>
      </c>
      <c r="AC18" s="2">
        <v>0.16930000000000001</v>
      </c>
      <c r="AD18" s="2">
        <v>0.1799</v>
      </c>
    </row>
    <row r="19" spans="1:30" x14ac:dyDescent="0.3">
      <c r="A19" s="43"/>
      <c r="B19" s="1" t="s">
        <v>20</v>
      </c>
      <c r="C19" s="9" t="s">
        <v>106</v>
      </c>
      <c r="D19" s="2"/>
      <c r="F19" s="66"/>
      <c r="G19" s="1" t="s">
        <v>64</v>
      </c>
      <c r="H19" s="2">
        <v>0.86</v>
      </c>
      <c r="I19" s="68"/>
      <c r="J19" s="66"/>
      <c r="K19" s="1" t="s">
        <v>64</v>
      </c>
      <c r="L19" s="2">
        <v>0.95</v>
      </c>
      <c r="M19" s="68"/>
      <c r="N19" s="66"/>
      <c r="O19" s="1" t="s">
        <v>64</v>
      </c>
      <c r="P19" s="2">
        <v>0.89</v>
      </c>
      <c r="U19" s="2">
        <v>0.57869999999999999</v>
      </c>
      <c r="V19" s="2">
        <v>0.71850000000000003</v>
      </c>
      <c r="W19" s="2">
        <v>0.3674</v>
      </c>
      <c r="X19" s="2">
        <v>0.3997</v>
      </c>
      <c r="Y19" s="2">
        <v>0.28199999999999997</v>
      </c>
      <c r="Z19" s="2">
        <v>0.31090000000000001</v>
      </c>
      <c r="AA19" s="2">
        <v>0.2024</v>
      </c>
      <c r="AB19" s="2">
        <v>0.2218</v>
      </c>
      <c r="AC19" s="2">
        <v>0.14499999999999999</v>
      </c>
      <c r="AD19" s="2">
        <v>0.1802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66"/>
      <c r="G20" s="1" t="s">
        <v>65</v>
      </c>
      <c r="H20" s="2">
        <v>0.9</v>
      </c>
      <c r="I20" s="68"/>
      <c r="J20" s="66"/>
      <c r="K20" s="1" t="s">
        <v>65</v>
      </c>
      <c r="L20" s="2">
        <v>0.97</v>
      </c>
      <c r="M20" s="68"/>
      <c r="N20" s="66"/>
      <c r="O20" s="1" t="s">
        <v>65</v>
      </c>
      <c r="P20" s="2">
        <v>0.92</v>
      </c>
      <c r="U20" s="2">
        <v>0.53100000000000003</v>
      </c>
      <c r="V20" s="2">
        <v>0.63580000000000003</v>
      </c>
      <c r="W20" s="2">
        <v>0.34489999999999998</v>
      </c>
      <c r="X20" s="2">
        <v>0.41049999999999998</v>
      </c>
      <c r="Y20" s="2">
        <v>0.2591</v>
      </c>
      <c r="Z20" s="2">
        <v>0.26900000000000002</v>
      </c>
      <c r="AA20" s="2">
        <v>0.19939999999999999</v>
      </c>
      <c r="AB20" s="2">
        <v>0.24279999999999999</v>
      </c>
      <c r="AC20" s="2">
        <v>0.1535</v>
      </c>
      <c r="AD20" s="2">
        <v>0.1767</v>
      </c>
    </row>
    <row r="21" spans="1:30" x14ac:dyDescent="0.3">
      <c r="A21" s="48" t="s">
        <v>38</v>
      </c>
      <c r="B21" s="1" t="s">
        <v>3</v>
      </c>
      <c r="C21" s="23" t="s">
        <v>4</v>
      </c>
      <c r="D21" s="2"/>
      <c r="F21" s="66"/>
      <c r="G21" s="1" t="s">
        <v>66</v>
      </c>
      <c r="H21" s="2">
        <v>0.86</v>
      </c>
      <c r="I21" s="68"/>
      <c r="J21" s="66"/>
      <c r="K21" s="1" t="s">
        <v>66</v>
      </c>
      <c r="L21" s="2">
        <v>0.91</v>
      </c>
      <c r="M21" s="68"/>
      <c r="N21" s="66"/>
      <c r="O21" s="1" t="s">
        <v>66</v>
      </c>
      <c r="P21" s="2">
        <v>0.87</v>
      </c>
      <c r="U21" s="2">
        <v>0.51</v>
      </c>
      <c r="V21" s="2">
        <v>0.60129999999999995</v>
      </c>
      <c r="W21" s="2">
        <v>0.3236</v>
      </c>
      <c r="X21" s="2">
        <v>0.40229999999999999</v>
      </c>
      <c r="Y21" s="2">
        <v>0.25109999999999999</v>
      </c>
      <c r="Z21" s="2">
        <v>0.30180000000000001</v>
      </c>
      <c r="AA21" s="2">
        <v>0.187</v>
      </c>
      <c r="AB21" s="2">
        <v>0.22950000000000001</v>
      </c>
      <c r="AC21" s="2">
        <v>0.14560000000000001</v>
      </c>
      <c r="AD21" s="2">
        <v>0.14580000000000001</v>
      </c>
    </row>
    <row r="22" spans="1:30" x14ac:dyDescent="0.3">
      <c r="A22" s="48"/>
      <c r="B22" s="1" t="s">
        <v>17</v>
      </c>
      <c r="C22" s="3">
        <v>1E-4</v>
      </c>
      <c r="D22" s="2"/>
      <c r="F22" s="66"/>
      <c r="G22" s="1" t="s">
        <v>63</v>
      </c>
      <c r="H22" s="2">
        <v>0.69</v>
      </c>
      <c r="I22" s="68"/>
      <c r="J22" s="66"/>
      <c r="K22" s="1" t="s">
        <v>63</v>
      </c>
      <c r="L22" s="2">
        <v>0.89</v>
      </c>
      <c r="M22" s="68"/>
      <c r="N22" s="66"/>
      <c r="O22" s="1" t="s">
        <v>63</v>
      </c>
      <c r="P22" s="2">
        <v>0.75</v>
      </c>
      <c r="U22" s="2">
        <v>0.48149999999999998</v>
      </c>
      <c r="V22" s="2">
        <v>0.62919999999999998</v>
      </c>
      <c r="W22" s="2">
        <v>0.33429999999999999</v>
      </c>
      <c r="X22" s="2">
        <v>0.38579999999999998</v>
      </c>
      <c r="Y22" s="2">
        <v>0.24349999999999999</v>
      </c>
      <c r="Z22" s="2">
        <v>0.31809999999999999</v>
      </c>
      <c r="AA22" s="2">
        <v>0.18940000000000001</v>
      </c>
      <c r="AB22" s="2">
        <v>0.23549999999999999</v>
      </c>
      <c r="AC22" s="2">
        <v>0.1464</v>
      </c>
      <c r="AD22" s="2">
        <v>0.1646</v>
      </c>
    </row>
    <row r="23" spans="1:30" x14ac:dyDescent="0.3">
      <c r="A23" s="48"/>
      <c r="B23" s="1" t="s">
        <v>58</v>
      </c>
      <c r="C23" s="2">
        <v>10</v>
      </c>
      <c r="D23" s="2"/>
      <c r="F23" s="66"/>
      <c r="G23" s="1" t="s">
        <v>67</v>
      </c>
      <c r="H23" s="7">
        <v>0.88</v>
      </c>
      <c r="I23" s="69"/>
      <c r="J23" s="66"/>
      <c r="K23" s="1" t="s">
        <v>67</v>
      </c>
      <c r="L23" s="7">
        <v>0.94</v>
      </c>
      <c r="M23" s="69"/>
      <c r="N23" s="66"/>
      <c r="O23" s="1" t="s">
        <v>67</v>
      </c>
      <c r="P23" s="7">
        <v>0.89</v>
      </c>
      <c r="U23" s="2">
        <v>0.46079999999999999</v>
      </c>
      <c r="V23" s="2">
        <v>0.59919999999999995</v>
      </c>
      <c r="W23" s="2">
        <v>0.31069999999999998</v>
      </c>
      <c r="X23" s="2">
        <v>0.39579999999999999</v>
      </c>
      <c r="Y23" s="2">
        <v>0.2414</v>
      </c>
      <c r="Z23" s="2">
        <v>0.26369999999999999</v>
      </c>
      <c r="AA23" s="2">
        <v>0.18390000000000001</v>
      </c>
      <c r="AB23" s="2">
        <v>0.22700000000000001</v>
      </c>
      <c r="AC23" s="2">
        <v>0.14330000000000001</v>
      </c>
      <c r="AD23" s="2">
        <v>0.1467</v>
      </c>
    </row>
    <row r="24" spans="1:30" x14ac:dyDescent="0.3">
      <c r="A24" s="48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8"/>
      <c r="B25" s="1" t="s">
        <v>60</v>
      </c>
      <c r="C25" s="2">
        <v>2</v>
      </c>
      <c r="D25" s="2"/>
      <c r="U25" s="2">
        <v>58</v>
      </c>
      <c r="V25" s="2">
        <v>927</v>
      </c>
      <c r="W25" s="2">
        <v>40</v>
      </c>
      <c r="X25" s="2">
        <v>635</v>
      </c>
      <c r="Y25" s="2">
        <v>41</v>
      </c>
      <c r="Z25" s="2">
        <v>654</v>
      </c>
      <c r="AA25" s="2">
        <v>43</v>
      </c>
      <c r="AB25" s="2">
        <v>677</v>
      </c>
      <c r="AC25" s="2">
        <v>43</v>
      </c>
      <c r="AD25" s="2">
        <v>677</v>
      </c>
    </row>
    <row r="26" spans="1:30" x14ac:dyDescent="0.3">
      <c r="A26" s="48" t="s">
        <v>88</v>
      </c>
      <c r="B26" s="1" t="s">
        <v>88</v>
      </c>
      <c r="C26" s="71" t="s">
        <v>87</v>
      </c>
      <c r="D26" s="72"/>
      <c r="U26" s="2">
        <v>40</v>
      </c>
      <c r="V26" s="2">
        <v>640</v>
      </c>
      <c r="W26" s="2">
        <v>40</v>
      </c>
      <c r="X26" s="2">
        <v>633</v>
      </c>
      <c r="Y26" s="2">
        <v>39</v>
      </c>
      <c r="Z26" s="2">
        <v>625</v>
      </c>
      <c r="AA26" s="2">
        <v>41</v>
      </c>
      <c r="AB26" s="2">
        <v>643</v>
      </c>
      <c r="AC26" s="2">
        <v>39</v>
      </c>
      <c r="AD26" s="2">
        <v>612</v>
      </c>
    </row>
    <row r="27" spans="1:30" x14ac:dyDescent="0.3">
      <c r="A27" s="48"/>
      <c r="B27" s="1" t="s">
        <v>85</v>
      </c>
      <c r="C27" s="71" t="s">
        <v>86</v>
      </c>
      <c r="D27" s="72"/>
      <c r="U27" s="2">
        <v>49</v>
      </c>
      <c r="V27" s="2">
        <v>782</v>
      </c>
      <c r="W27" s="2">
        <v>50</v>
      </c>
      <c r="X27" s="2">
        <v>786</v>
      </c>
      <c r="Y27" s="2">
        <v>49</v>
      </c>
      <c r="Z27" s="2">
        <v>780</v>
      </c>
      <c r="AA27" s="2">
        <v>41</v>
      </c>
      <c r="AB27" s="2">
        <v>643</v>
      </c>
      <c r="AC27" s="2">
        <v>40</v>
      </c>
      <c r="AD27" s="2">
        <v>632</v>
      </c>
    </row>
    <row r="28" spans="1:30" x14ac:dyDescent="0.3">
      <c r="U28" s="2">
        <v>48</v>
      </c>
      <c r="V28" s="2">
        <v>756</v>
      </c>
      <c r="W28" s="2">
        <v>48</v>
      </c>
      <c r="X28" s="2">
        <v>756</v>
      </c>
      <c r="Y28" s="2">
        <v>41</v>
      </c>
      <c r="Z28" s="2">
        <v>646</v>
      </c>
      <c r="AA28" s="2">
        <v>48</v>
      </c>
      <c r="AB28" s="2">
        <v>758</v>
      </c>
      <c r="AC28" s="2">
        <v>41</v>
      </c>
      <c r="AD28" s="2">
        <v>644</v>
      </c>
    </row>
    <row r="29" spans="1:30" x14ac:dyDescent="0.3">
      <c r="U29" s="2">
        <v>50</v>
      </c>
      <c r="V29" s="2">
        <v>796</v>
      </c>
      <c r="W29" s="2">
        <v>45</v>
      </c>
      <c r="X29" s="2">
        <v>708</v>
      </c>
      <c r="Y29" s="2">
        <v>37</v>
      </c>
      <c r="Z29" s="2">
        <v>595</v>
      </c>
      <c r="AA29" s="2">
        <v>44</v>
      </c>
      <c r="AB29" s="2">
        <v>701</v>
      </c>
      <c r="AC29" s="2">
        <v>40</v>
      </c>
      <c r="AD29" s="2">
        <v>627</v>
      </c>
    </row>
    <row r="30" spans="1:30" x14ac:dyDescent="0.3">
      <c r="U30" s="2">
        <v>30</v>
      </c>
      <c r="V30" s="2">
        <v>473</v>
      </c>
      <c r="W30" s="2">
        <v>37</v>
      </c>
      <c r="X30" s="2">
        <v>584</v>
      </c>
      <c r="Y30" s="2">
        <v>44</v>
      </c>
      <c r="Z30" s="2">
        <v>706</v>
      </c>
      <c r="AA30" s="2">
        <v>38</v>
      </c>
      <c r="AB30" s="2">
        <v>603</v>
      </c>
      <c r="AC30" s="2">
        <v>46</v>
      </c>
      <c r="AD30" s="2">
        <v>714</v>
      </c>
    </row>
    <row r="31" spans="1:30" x14ac:dyDescent="0.3">
      <c r="U31" s="2">
        <v>45</v>
      </c>
      <c r="V31" s="2">
        <v>709</v>
      </c>
      <c r="W31" s="2">
        <v>32</v>
      </c>
      <c r="X31" s="2">
        <v>510</v>
      </c>
      <c r="Y31" s="2">
        <v>30</v>
      </c>
      <c r="Z31" s="2">
        <v>473</v>
      </c>
      <c r="AA31" s="2">
        <v>36</v>
      </c>
      <c r="AB31" s="2">
        <v>573</v>
      </c>
      <c r="AC31" s="2">
        <v>31</v>
      </c>
      <c r="AD31" s="2">
        <v>482</v>
      </c>
    </row>
    <row r="32" spans="1:30" x14ac:dyDescent="0.3">
      <c r="U32" s="2">
        <v>31</v>
      </c>
      <c r="V32" s="2">
        <v>498</v>
      </c>
      <c r="W32" s="2">
        <v>38</v>
      </c>
      <c r="X32" s="2">
        <v>600</v>
      </c>
      <c r="Y32" s="2">
        <v>44</v>
      </c>
      <c r="Z32" s="2">
        <v>694</v>
      </c>
      <c r="AA32" s="2">
        <v>32</v>
      </c>
      <c r="AB32" s="2">
        <v>504</v>
      </c>
      <c r="AC32" s="2">
        <v>44</v>
      </c>
      <c r="AD32" s="2">
        <v>694</v>
      </c>
    </row>
    <row r="33" spans="21:30" x14ac:dyDescent="0.3">
      <c r="U33" s="2">
        <v>37</v>
      </c>
      <c r="V33" s="2">
        <v>586</v>
      </c>
      <c r="W33" s="2">
        <v>37</v>
      </c>
      <c r="X33" s="2">
        <v>585</v>
      </c>
      <c r="Y33" s="2">
        <v>37</v>
      </c>
      <c r="Z33" s="2">
        <v>593</v>
      </c>
      <c r="AA33" s="2">
        <v>38</v>
      </c>
      <c r="AB33" s="2">
        <v>600</v>
      </c>
      <c r="AC33" s="2">
        <v>32</v>
      </c>
      <c r="AD33" s="2">
        <v>493</v>
      </c>
    </row>
    <row r="34" spans="21:30" x14ac:dyDescent="0.3">
      <c r="U34" s="2">
        <v>37</v>
      </c>
      <c r="V34" s="2">
        <v>588</v>
      </c>
      <c r="W34" s="2">
        <v>30</v>
      </c>
      <c r="X34" s="2">
        <v>482</v>
      </c>
      <c r="Y34" s="2">
        <v>30</v>
      </c>
      <c r="Z34" s="2">
        <v>482</v>
      </c>
      <c r="AA34" s="2">
        <v>37</v>
      </c>
      <c r="AB34" s="2">
        <v>590</v>
      </c>
      <c r="AC34" s="2">
        <v>38</v>
      </c>
      <c r="AD34" s="2">
        <v>593</v>
      </c>
    </row>
  </sheetData>
  <mergeCells count="27"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E235-05AE-4C1E-9218-E12AFF230946}">
  <dimension ref="A1:AD34"/>
  <sheetViews>
    <sheetView topLeftCell="G1" workbookViewId="0">
      <selection activeCell="F3" sqref="F3:S7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9.109375" style="4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95</v>
      </c>
      <c r="B1" s="70"/>
      <c r="C1" s="70"/>
      <c r="D1" s="65"/>
      <c r="F1" s="63" t="s">
        <v>44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57" t="s">
        <v>22</v>
      </c>
      <c r="B2" s="1" t="s">
        <v>42</v>
      </c>
      <c r="C2" s="10" t="s">
        <v>97</v>
      </c>
      <c r="D2" s="2"/>
      <c r="F2" s="2" t="s">
        <v>49</v>
      </c>
      <c r="G2" s="2" t="s">
        <v>50</v>
      </c>
      <c r="H2" s="48" t="s">
        <v>47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58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0.80500000000000005</v>
      </c>
      <c r="J3" s="1" t="s">
        <v>46</v>
      </c>
      <c r="K3" s="2">
        <f>MAX(V3:V12)</f>
        <v>0.78910000000000002</v>
      </c>
      <c r="L3" s="1" t="s">
        <v>56</v>
      </c>
      <c r="M3" s="2">
        <f>MIN(U14:U23)</f>
        <v>0.53769999999999996</v>
      </c>
      <c r="N3" s="1" t="s">
        <v>57</v>
      </c>
      <c r="O3" s="2">
        <f>MIN(V14:V23)</f>
        <v>0.58230000000000004</v>
      </c>
      <c r="P3" s="1" t="s">
        <v>77</v>
      </c>
      <c r="Q3" s="2" t="str">
        <f>AVERAGE(U25:U34) &amp; "s/epoch"</f>
        <v>42.9s/epoch</v>
      </c>
      <c r="R3" s="1" t="s">
        <v>78</v>
      </c>
      <c r="S3" s="2" t="str">
        <f>AVERAGE(V25:V34) &amp; "ms/step"</f>
        <v>666.5ms/step</v>
      </c>
      <c r="U3" s="2">
        <v>0.33400000000000002</v>
      </c>
      <c r="V3" s="2">
        <v>0.52729999999999999</v>
      </c>
      <c r="W3" s="2">
        <v>0.80410000000000004</v>
      </c>
      <c r="X3" s="2">
        <v>0.84740000000000004</v>
      </c>
      <c r="Y3" s="2">
        <v>0.85709999999999997</v>
      </c>
      <c r="Z3" s="2">
        <v>0.89449999999999996</v>
      </c>
      <c r="AA3" s="2">
        <v>0.88880000000000003</v>
      </c>
      <c r="AB3" s="2">
        <v>0.91990000000000005</v>
      </c>
      <c r="AC3" s="2">
        <v>0.90910000000000002</v>
      </c>
      <c r="AD3" s="2">
        <v>0.92079999999999995</v>
      </c>
    </row>
    <row r="4" spans="1:30" x14ac:dyDescent="0.3">
      <c r="A4" s="58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0.86709999999999998</v>
      </c>
      <c r="J4" s="1" t="s">
        <v>46</v>
      </c>
      <c r="K4" s="2">
        <f>MAX(X3:X12)</f>
        <v>0.8669</v>
      </c>
      <c r="L4" s="1" t="s">
        <v>56</v>
      </c>
      <c r="M4" s="2">
        <f>MIN(W14:W23)</f>
        <v>0.3871</v>
      </c>
      <c r="N4" s="1" t="s">
        <v>57</v>
      </c>
      <c r="O4" s="2">
        <f>MIN(X14:X23)</f>
        <v>0.36720000000000003</v>
      </c>
      <c r="P4" s="1" t="s">
        <v>77</v>
      </c>
      <c r="Q4" s="2" t="str">
        <f>AVERAGE(W25:W34) &amp; "s/epoch"</f>
        <v>41.5s/epoch</v>
      </c>
      <c r="R4" s="1" t="s">
        <v>78</v>
      </c>
      <c r="S4" s="2" t="str">
        <f>AVERAGE(X25:X34) &amp; "ms/step"</f>
        <v>661.7ms/step</v>
      </c>
      <c r="U4" s="2">
        <v>0.55730000000000002</v>
      </c>
      <c r="V4" s="2">
        <v>0.65429999999999999</v>
      </c>
      <c r="W4" s="2">
        <v>0.8115</v>
      </c>
      <c r="X4" s="2">
        <v>0.85319999999999996</v>
      </c>
      <c r="Y4" s="2">
        <v>0.86799999999999999</v>
      </c>
      <c r="Z4" s="2">
        <v>0.91020000000000001</v>
      </c>
      <c r="AA4" s="2">
        <v>0.89529999999999998</v>
      </c>
      <c r="AB4" s="2">
        <v>0.92969999999999997</v>
      </c>
      <c r="AC4" s="2">
        <v>0.91600000000000004</v>
      </c>
      <c r="AD4" s="2">
        <v>0.91459999999999997</v>
      </c>
    </row>
    <row r="5" spans="1:30" x14ac:dyDescent="0.3">
      <c r="A5" s="58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0.89829999999999999</v>
      </c>
      <c r="J5" s="1" t="s">
        <v>46</v>
      </c>
      <c r="K5" s="8">
        <f>MAX(Z3:Z12)</f>
        <v>0.91600000000000004</v>
      </c>
      <c r="L5" s="1" t="s">
        <v>56</v>
      </c>
      <c r="M5" s="2">
        <f>MIN(Y14:Y23)</f>
        <v>0.30380000000000001</v>
      </c>
      <c r="N5" s="1" t="s">
        <v>57</v>
      </c>
      <c r="O5" s="2">
        <f>MIN(Z14:Z23)</f>
        <v>0.27750000000000002</v>
      </c>
      <c r="P5" s="1" t="s">
        <v>77</v>
      </c>
      <c r="Q5" s="2" t="str">
        <f>AVERAGE(Y25:Y34) &amp; "s/epoch"</f>
        <v>39.9s/epoch</v>
      </c>
      <c r="R5" s="1" t="s">
        <v>78</v>
      </c>
      <c r="S5" s="2" t="str">
        <f>AVERAGE(Z25:Z34) &amp; "ms/step"</f>
        <v>632.8ms/step</v>
      </c>
      <c r="U5" s="2">
        <v>0.66049999999999998</v>
      </c>
      <c r="V5" s="2">
        <v>0.71479999999999999</v>
      </c>
      <c r="W5" s="2">
        <v>0.82889999999999997</v>
      </c>
      <c r="X5" s="2">
        <v>0.83950000000000002</v>
      </c>
      <c r="Y5" s="2">
        <v>0.87639999999999996</v>
      </c>
      <c r="Z5" s="2">
        <v>0.89449999999999996</v>
      </c>
      <c r="AA5" s="2">
        <v>0.89829999999999999</v>
      </c>
      <c r="AB5" s="2">
        <v>0.92379999999999995</v>
      </c>
      <c r="AC5" s="2">
        <v>0.92720000000000002</v>
      </c>
      <c r="AD5" s="2">
        <v>0.95630000000000004</v>
      </c>
    </row>
    <row r="6" spans="1:30" x14ac:dyDescent="0.3">
      <c r="A6" s="58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0.92410000000000003</v>
      </c>
      <c r="J6" s="1" t="s">
        <v>46</v>
      </c>
      <c r="K6" s="2">
        <f>MAX(AB3:AB12)</f>
        <v>0.92969999999999997</v>
      </c>
      <c r="L6" s="1" t="s">
        <v>56</v>
      </c>
      <c r="M6" s="2">
        <f>MIN(AA14:AA23)</f>
        <v>0.23649999999999999</v>
      </c>
      <c r="N6" s="1" t="s">
        <v>57</v>
      </c>
      <c r="O6" s="2">
        <f>MIN(AB14:AB23)</f>
        <v>0.23910000000000001</v>
      </c>
      <c r="P6" s="1" t="s">
        <v>77</v>
      </c>
      <c r="Q6" s="2" t="str">
        <f>AVERAGE(AA25:AA34) &amp; "s/epoch"</f>
        <v>40.3s/epoch</v>
      </c>
      <c r="R6" s="1" t="s">
        <v>78</v>
      </c>
      <c r="S6" s="2" t="str">
        <f>AVERAGE(AB25:AB34) &amp; "ms/step"</f>
        <v>639.4ms/step</v>
      </c>
      <c r="U6" s="2">
        <v>0.69479999999999997</v>
      </c>
      <c r="V6" s="2">
        <v>0.748</v>
      </c>
      <c r="W6" s="2">
        <v>0.82140000000000002</v>
      </c>
      <c r="X6" s="2">
        <v>0.84740000000000004</v>
      </c>
      <c r="Y6" s="2">
        <v>0.86899999999999999</v>
      </c>
      <c r="Z6" s="2">
        <v>0.90429999999999999</v>
      </c>
      <c r="AA6" s="2">
        <v>0.9032</v>
      </c>
      <c r="AB6" s="2">
        <v>0.91990000000000005</v>
      </c>
      <c r="AC6" s="2">
        <v>0.9204</v>
      </c>
      <c r="AD6" s="2">
        <v>0.91039999999999999</v>
      </c>
    </row>
    <row r="7" spans="1:30" x14ac:dyDescent="0.3">
      <c r="A7" s="58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0.94040000000000001</v>
      </c>
      <c r="J7" s="1" t="s">
        <v>46</v>
      </c>
      <c r="K7" s="2">
        <f>MAX(AD3:AD12)</f>
        <v>0.95630000000000004</v>
      </c>
      <c r="L7" s="1" t="s">
        <v>56</v>
      </c>
      <c r="M7" s="2">
        <f>MIN(AC14:AC23)</f>
        <v>0.1827</v>
      </c>
      <c r="N7" s="1" t="s">
        <v>57</v>
      </c>
      <c r="O7" s="2">
        <f>MIN(AD14:AD23)</f>
        <v>0.2</v>
      </c>
      <c r="P7" s="1" t="s">
        <v>77</v>
      </c>
      <c r="Q7" s="2" t="str">
        <f>AVERAGE(AC25:AC34) &amp; "s/epoch"</f>
        <v>39.6s/epoch</v>
      </c>
      <c r="R7" s="1" t="s">
        <v>78</v>
      </c>
      <c r="S7" s="2" t="str">
        <f>AVERAGE(AD25:AD34) &amp; "ms/step"</f>
        <v>616.2ms/step</v>
      </c>
      <c r="U7" s="2">
        <v>0.72799999999999998</v>
      </c>
      <c r="V7" s="2">
        <v>0.75780000000000003</v>
      </c>
      <c r="W7" s="2">
        <v>0.84570000000000001</v>
      </c>
      <c r="X7" s="2">
        <v>0.85129999999999995</v>
      </c>
      <c r="Y7" s="2">
        <v>0.88439999999999996</v>
      </c>
      <c r="Z7" s="2">
        <v>0.90820000000000001</v>
      </c>
      <c r="AA7" s="2">
        <v>0.90769999999999995</v>
      </c>
      <c r="AB7" s="2">
        <v>0.92769999999999997</v>
      </c>
      <c r="AC7" s="2">
        <v>0.93010000000000004</v>
      </c>
      <c r="AD7" s="2">
        <v>0.92710000000000004</v>
      </c>
    </row>
    <row r="8" spans="1:30" x14ac:dyDescent="0.3">
      <c r="A8" s="58"/>
      <c r="B8" s="1" t="s">
        <v>13</v>
      </c>
      <c r="C8" s="2">
        <v>0.2</v>
      </c>
      <c r="D8" s="2"/>
      <c r="U8" s="2">
        <v>0.74539999999999995</v>
      </c>
      <c r="V8" s="2">
        <v>0.77929999999999999</v>
      </c>
      <c r="W8" s="2">
        <v>0.85709999999999997</v>
      </c>
      <c r="X8" s="2">
        <v>0.84340000000000004</v>
      </c>
      <c r="Y8" s="2">
        <v>0.88190000000000002</v>
      </c>
      <c r="Z8" s="2">
        <v>0.89839999999999998</v>
      </c>
      <c r="AA8" s="2">
        <v>0.91710000000000003</v>
      </c>
      <c r="AB8" s="2">
        <v>0.92190000000000005</v>
      </c>
      <c r="AC8" s="2">
        <v>0.93010000000000004</v>
      </c>
      <c r="AD8" s="2">
        <v>0.92710000000000004</v>
      </c>
    </row>
    <row r="9" spans="1:30" x14ac:dyDescent="0.3">
      <c r="A9" s="58"/>
      <c r="B9" s="1" t="s">
        <v>14</v>
      </c>
      <c r="C9" s="2">
        <v>0.1</v>
      </c>
      <c r="D9" s="2"/>
      <c r="F9" s="63" t="s">
        <v>76</v>
      </c>
      <c r="G9" s="63"/>
      <c r="H9" s="63"/>
      <c r="I9" s="63"/>
      <c r="J9" s="63"/>
      <c r="K9" s="63"/>
      <c r="L9" s="63"/>
      <c r="M9" s="63"/>
      <c r="N9" s="63"/>
      <c r="O9" s="63"/>
      <c r="P9" s="63"/>
      <c r="R9" s="64" t="s">
        <v>69</v>
      </c>
      <c r="S9" s="65"/>
      <c r="U9" s="2">
        <v>0.76770000000000005</v>
      </c>
      <c r="V9" s="2">
        <v>0.78320000000000001</v>
      </c>
      <c r="W9" s="2">
        <v>0.85660000000000003</v>
      </c>
      <c r="X9" s="2">
        <v>0.84930000000000005</v>
      </c>
      <c r="Y9" s="2">
        <v>0.88539999999999996</v>
      </c>
      <c r="Z9" s="2">
        <v>0.89259999999999995</v>
      </c>
      <c r="AA9" s="2">
        <v>0.91069999999999995</v>
      </c>
      <c r="AB9" s="2">
        <v>0.91410000000000002</v>
      </c>
      <c r="AC9" s="2">
        <v>0.9345</v>
      </c>
      <c r="AD9" s="2">
        <v>0.92290000000000005</v>
      </c>
    </row>
    <row r="10" spans="1:30" x14ac:dyDescent="0.3">
      <c r="A10" s="59"/>
      <c r="B10" s="1" t="s">
        <v>15</v>
      </c>
      <c r="C10" s="2">
        <v>0.1</v>
      </c>
      <c r="D10" s="2"/>
      <c r="F10" s="66" t="s">
        <v>48</v>
      </c>
      <c r="G10" s="1" t="s">
        <v>61</v>
      </c>
      <c r="H10" s="2">
        <v>0.88</v>
      </c>
      <c r="I10" s="67"/>
      <c r="J10" s="66" t="s">
        <v>53</v>
      </c>
      <c r="K10" s="1" t="s">
        <v>61</v>
      </c>
      <c r="L10" s="2">
        <v>0.98</v>
      </c>
      <c r="M10" s="67"/>
      <c r="N10" s="66" t="s">
        <v>55</v>
      </c>
      <c r="O10" s="1" t="s">
        <v>61</v>
      </c>
      <c r="P10" s="2">
        <v>0.98</v>
      </c>
      <c r="R10" s="2" t="s">
        <v>70</v>
      </c>
      <c r="S10" s="2" t="s">
        <v>89</v>
      </c>
      <c r="U10" s="2">
        <v>0.79159999999999997</v>
      </c>
      <c r="V10" s="2">
        <v>0.78320000000000001</v>
      </c>
      <c r="W10" s="2">
        <v>0.84870000000000001</v>
      </c>
      <c r="X10" s="2">
        <v>0.85129999999999995</v>
      </c>
      <c r="Y10" s="2">
        <v>0.89129999999999998</v>
      </c>
      <c r="Z10" s="2">
        <v>0.91600000000000004</v>
      </c>
      <c r="AA10" s="2">
        <v>0.91559999999999997</v>
      </c>
      <c r="AB10" s="2">
        <v>0.91410000000000002</v>
      </c>
      <c r="AC10" s="2">
        <v>0.92530000000000001</v>
      </c>
      <c r="AD10" s="2">
        <v>0.92079999999999995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66"/>
      <c r="G11" s="1" t="s">
        <v>62</v>
      </c>
      <c r="H11" s="2">
        <v>0.79</v>
      </c>
      <c r="I11" s="68"/>
      <c r="J11" s="66"/>
      <c r="K11" s="1" t="s">
        <v>62</v>
      </c>
      <c r="L11" s="2">
        <v>0.89</v>
      </c>
      <c r="M11" s="68"/>
      <c r="N11" s="66"/>
      <c r="O11" s="1" t="s">
        <v>62</v>
      </c>
      <c r="P11" s="2">
        <v>0.9</v>
      </c>
      <c r="R11" s="2" t="s">
        <v>71</v>
      </c>
      <c r="S11" s="2" t="s">
        <v>90</v>
      </c>
      <c r="U11" s="2">
        <v>0.79349999999999998</v>
      </c>
      <c r="V11" s="2">
        <v>0.78910000000000002</v>
      </c>
      <c r="W11" s="2">
        <v>0.86009999999999998</v>
      </c>
      <c r="X11" s="2">
        <v>0.85909999999999997</v>
      </c>
      <c r="Y11" s="2">
        <v>0.89829999999999999</v>
      </c>
      <c r="Z11" s="2">
        <v>0.90820000000000001</v>
      </c>
      <c r="AA11" s="2">
        <v>0.90769999999999995</v>
      </c>
      <c r="AB11" s="2">
        <v>0.91800000000000004</v>
      </c>
      <c r="AC11" s="2">
        <v>0.93110000000000004</v>
      </c>
      <c r="AD11" s="2">
        <v>0.92290000000000005</v>
      </c>
    </row>
    <row r="12" spans="1:30" x14ac:dyDescent="0.3">
      <c r="A12" s="42"/>
      <c r="B12" s="1" t="s">
        <v>41</v>
      </c>
      <c r="C12" s="2">
        <v>30</v>
      </c>
      <c r="D12" s="2"/>
      <c r="F12" s="66"/>
      <c r="G12" s="1" t="s">
        <v>64</v>
      </c>
      <c r="H12" s="2">
        <v>0.85</v>
      </c>
      <c r="I12" s="68"/>
      <c r="J12" s="66"/>
      <c r="K12" s="1" t="s">
        <v>64</v>
      </c>
      <c r="L12" s="2">
        <v>0.87</v>
      </c>
      <c r="M12" s="68"/>
      <c r="N12" s="66"/>
      <c r="O12" s="1" t="s">
        <v>64</v>
      </c>
      <c r="P12" s="2">
        <v>0.93</v>
      </c>
      <c r="R12" s="2" t="s">
        <v>72</v>
      </c>
      <c r="S12" s="2" t="s">
        <v>91</v>
      </c>
      <c r="U12" s="2">
        <v>0.80500000000000005</v>
      </c>
      <c r="V12" s="2">
        <v>0.78710000000000002</v>
      </c>
      <c r="W12" s="2">
        <v>0.86709999999999998</v>
      </c>
      <c r="X12" s="2">
        <v>0.8669</v>
      </c>
      <c r="Y12" s="2">
        <v>0.89480000000000004</v>
      </c>
      <c r="Z12" s="2">
        <v>0.90429999999999999</v>
      </c>
      <c r="AA12" s="2">
        <v>0.92410000000000003</v>
      </c>
      <c r="AB12" s="2">
        <v>0.90820000000000001</v>
      </c>
      <c r="AC12" s="2">
        <v>0.94040000000000001</v>
      </c>
      <c r="AD12" s="2">
        <v>0.91459999999999997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66"/>
      <c r="G13" s="1" t="s">
        <v>65</v>
      </c>
      <c r="H13" s="2">
        <v>0.85</v>
      </c>
      <c r="I13" s="68"/>
      <c r="J13" s="66"/>
      <c r="K13" s="1" t="s">
        <v>65</v>
      </c>
      <c r="L13" s="2">
        <v>0.96</v>
      </c>
      <c r="M13" s="68"/>
      <c r="N13" s="66"/>
      <c r="O13" s="1" t="s">
        <v>65</v>
      </c>
      <c r="P13" s="2">
        <v>0.94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96</v>
      </c>
      <c r="D14" s="2"/>
      <c r="F14" s="66"/>
      <c r="G14" s="1" t="s">
        <v>66</v>
      </c>
      <c r="H14" s="2">
        <v>0.77</v>
      </c>
      <c r="I14" s="68"/>
      <c r="J14" s="66"/>
      <c r="K14" s="1" t="s">
        <v>66</v>
      </c>
      <c r="L14" s="2">
        <v>0.87</v>
      </c>
      <c r="M14" s="68"/>
      <c r="N14" s="66"/>
      <c r="O14" s="1" t="s">
        <v>66</v>
      </c>
      <c r="P14" s="2">
        <v>0.92</v>
      </c>
      <c r="R14" s="2" t="s">
        <v>74</v>
      </c>
      <c r="S14" s="2" t="s">
        <v>93</v>
      </c>
      <c r="U14" s="2">
        <v>1.8966000000000001</v>
      </c>
      <c r="V14" s="2">
        <v>1.3575999999999999</v>
      </c>
      <c r="W14" s="2">
        <v>0.54649999999999999</v>
      </c>
      <c r="X14" s="2">
        <v>0.41770000000000002</v>
      </c>
      <c r="Y14" s="2">
        <v>0.4078</v>
      </c>
      <c r="Z14" s="2">
        <v>0.30399999999999999</v>
      </c>
      <c r="AA14" s="2">
        <v>0.32490000000000002</v>
      </c>
      <c r="AB14" s="2">
        <v>0.2394</v>
      </c>
      <c r="AC14" s="2">
        <v>0.2581</v>
      </c>
      <c r="AD14" s="2">
        <v>0.24729999999999999</v>
      </c>
    </row>
    <row r="15" spans="1:30" x14ac:dyDescent="0.3">
      <c r="A15" s="42"/>
      <c r="B15" s="1" t="s">
        <v>31</v>
      </c>
      <c r="C15" s="2" t="b">
        <v>0</v>
      </c>
      <c r="D15" s="2"/>
      <c r="F15" s="66"/>
      <c r="G15" s="1" t="s">
        <v>63</v>
      </c>
      <c r="H15" s="2">
        <v>0.5</v>
      </c>
      <c r="I15" s="68"/>
      <c r="J15" s="66"/>
      <c r="K15" s="1" t="s">
        <v>63</v>
      </c>
      <c r="L15" s="2">
        <v>0.76</v>
      </c>
      <c r="M15" s="68"/>
      <c r="N15" s="66"/>
      <c r="O15" s="1" t="s">
        <v>63</v>
      </c>
      <c r="P15" s="2">
        <v>0.89</v>
      </c>
      <c r="R15" s="2" t="s">
        <v>75</v>
      </c>
      <c r="S15" s="2" t="s">
        <v>94</v>
      </c>
      <c r="U15" s="2">
        <v>1.2282999999999999</v>
      </c>
      <c r="V15" s="2">
        <v>0.97099999999999997</v>
      </c>
      <c r="W15" s="2">
        <v>0.52659999999999996</v>
      </c>
      <c r="X15" s="2">
        <v>0.40179999999999999</v>
      </c>
      <c r="Y15" s="2">
        <v>0.3881</v>
      </c>
      <c r="Z15" s="2">
        <v>0.3034</v>
      </c>
      <c r="AA15" s="2">
        <v>0.30420000000000003</v>
      </c>
      <c r="AB15" s="2">
        <v>0.26069999999999999</v>
      </c>
      <c r="AC15" s="2">
        <v>0.24110000000000001</v>
      </c>
      <c r="AD15" s="2">
        <v>0.23050000000000001</v>
      </c>
    </row>
    <row r="16" spans="1:30" x14ac:dyDescent="0.3">
      <c r="A16" s="41" t="s">
        <v>32</v>
      </c>
      <c r="B16" s="1" t="s">
        <v>33</v>
      </c>
      <c r="C16" s="2"/>
      <c r="D16" s="2"/>
      <c r="F16" s="66"/>
      <c r="G16" s="1" t="s">
        <v>67</v>
      </c>
      <c r="H16" s="7">
        <v>0.81</v>
      </c>
      <c r="I16" s="68"/>
      <c r="J16" s="66"/>
      <c r="K16" s="1" t="s">
        <v>67</v>
      </c>
      <c r="L16" s="2">
        <v>0.91</v>
      </c>
      <c r="M16" s="68"/>
      <c r="N16" s="66"/>
      <c r="O16" s="1" t="s">
        <v>67</v>
      </c>
      <c r="P16" s="7">
        <v>0.93</v>
      </c>
      <c r="U16" s="2">
        <v>0.96120000000000005</v>
      </c>
      <c r="V16" s="2">
        <v>0.80010000000000003</v>
      </c>
      <c r="W16" s="2">
        <v>0.48509999999999998</v>
      </c>
      <c r="X16" s="2">
        <v>0.45600000000000002</v>
      </c>
      <c r="Y16" s="2">
        <v>0.36180000000000001</v>
      </c>
      <c r="Z16" s="2">
        <v>0.30220000000000002</v>
      </c>
      <c r="AA16" s="2">
        <v>0.2999</v>
      </c>
      <c r="AB16" s="2">
        <v>0.23910000000000001</v>
      </c>
      <c r="AC16" s="2">
        <v>0.21829999999999999</v>
      </c>
      <c r="AD16" s="2">
        <v>0.2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66" t="s">
        <v>52</v>
      </c>
      <c r="G17" s="1" t="s">
        <v>61</v>
      </c>
      <c r="H17" s="2">
        <v>0.96</v>
      </c>
      <c r="I17" s="68"/>
      <c r="J17" s="66" t="s">
        <v>54</v>
      </c>
      <c r="K17" s="1" t="s">
        <v>61</v>
      </c>
      <c r="L17" s="2">
        <v>0.98</v>
      </c>
      <c r="M17" s="68"/>
      <c r="N17" s="66" t="s">
        <v>68</v>
      </c>
      <c r="O17" s="1" t="s">
        <v>61</v>
      </c>
      <c r="P17" s="2">
        <v>0.95</v>
      </c>
      <c r="U17" s="2">
        <v>0.84499999999999997</v>
      </c>
      <c r="V17" s="2">
        <v>0.73280000000000001</v>
      </c>
      <c r="W17" s="2">
        <v>0.48849999999999999</v>
      </c>
      <c r="X17" s="2">
        <v>0.42620000000000002</v>
      </c>
      <c r="Y17" s="2">
        <v>0.38319999999999999</v>
      </c>
      <c r="Z17" s="2">
        <v>0.30430000000000001</v>
      </c>
      <c r="AA17" s="2">
        <v>0.2767</v>
      </c>
      <c r="AB17" s="2">
        <v>0.24410000000000001</v>
      </c>
      <c r="AC17" s="2">
        <v>0.22539999999999999</v>
      </c>
      <c r="AD17" s="2">
        <v>0.25359999999999999</v>
      </c>
    </row>
    <row r="18" spans="1:30" x14ac:dyDescent="0.3">
      <c r="A18" s="43"/>
      <c r="B18" s="1" t="s">
        <v>36</v>
      </c>
      <c r="C18" s="2"/>
      <c r="D18" s="2"/>
      <c r="F18" s="66"/>
      <c r="G18" s="1" t="s">
        <v>62</v>
      </c>
      <c r="H18" s="2">
        <v>0.79</v>
      </c>
      <c r="I18" s="68"/>
      <c r="J18" s="66"/>
      <c r="K18" s="1" t="s">
        <v>62</v>
      </c>
      <c r="L18" s="2">
        <v>0.91</v>
      </c>
      <c r="M18" s="68"/>
      <c r="N18" s="66"/>
      <c r="O18" s="1" t="s">
        <v>62</v>
      </c>
      <c r="P18" s="2">
        <v>0.85</v>
      </c>
      <c r="U18" s="2">
        <v>0.74460000000000004</v>
      </c>
      <c r="V18" s="2">
        <v>0.67200000000000004</v>
      </c>
      <c r="W18" s="2">
        <v>0.45119999999999999</v>
      </c>
      <c r="X18" s="2">
        <v>0.40720000000000001</v>
      </c>
      <c r="Y18" s="2">
        <v>0.3352</v>
      </c>
      <c r="Z18" s="2">
        <v>0.31730000000000003</v>
      </c>
      <c r="AA18" s="2">
        <v>0.27429999999999999</v>
      </c>
      <c r="AB18" s="2">
        <v>0.27500000000000002</v>
      </c>
      <c r="AC18" s="2">
        <v>0.2185</v>
      </c>
      <c r="AD18" s="2">
        <v>0.24579999999999999</v>
      </c>
    </row>
    <row r="19" spans="1:30" x14ac:dyDescent="0.3">
      <c r="A19" s="43"/>
      <c r="B19" s="1" t="s">
        <v>20</v>
      </c>
      <c r="C19" s="9">
        <v>0.2</v>
      </c>
      <c r="D19" s="2"/>
      <c r="F19" s="66"/>
      <c r="G19" s="1" t="s">
        <v>64</v>
      </c>
      <c r="H19" s="2">
        <v>0.84</v>
      </c>
      <c r="I19" s="68"/>
      <c r="J19" s="66"/>
      <c r="K19" s="1" t="s">
        <v>64</v>
      </c>
      <c r="L19" s="2">
        <v>0.93</v>
      </c>
      <c r="M19" s="68"/>
      <c r="N19" s="66"/>
      <c r="O19" s="1" t="s">
        <v>64</v>
      </c>
      <c r="P19" s="2">
        <v>0.88</v>
      </c>
      <c r="U19" s="2">
        <v>0.68959999999999999</v>
      </c>
      <c r="V19" s="2">
        <v>0.66010000000000002</v>
      </c>
      <c r="W19" s="2">
        <v>0.42930000000000001</v>
      </c>
      <c r="X19" s="2">
        <v>0.40289999999999998</v>
      </c>
      <c r="Y19" s="2">
        <v>0.3422</v>
      </c>
      <c r="Z19" s="2">
        <v>0.30470000000000003</v>
      </c>
      <c r="AA19" s="2">
        <v>0.26919999999999999</v>
      </c>
      <c r="AB19" s="2">
        <v>0.25259999999999999</v>
      </c>
      <c r="AC19" s="2">
        <v>0.214</v>
      </c>
      <c r="AD19" s="2">
        <v>0.22370000000000001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66"/>
      <c r="G20" s="1" t="s">
        <v>65</v>
      </c>
      <c r="H20" s="2">
        <v>0.91</v>
      </c>
      <c r="I20" s="68"/>
      <c r="J20" s="66"/>
      <c r="K20" s="1" t="s">
        <v>65</v>
      </c>
      <c r="L20" s="2">
        <v>0.93</v>
      </c>
      <c r="M20" s="68"/>
      <c r="N20" s="66"/>
      <c r="O20" s="1" t="s">
        <v>65</v>
      </c>
      <c r="P20" s="2">
        <v>0.92</v>
      </c>
      <c r="U20" s="2">
        <v>0.62980000000000003</v>
      </c>
      <c r="V20" s="2">
        <v>0.63780000000000003</v>
      </c>
      <c r="W20" s="2">
        <v>0.42320000000000002</v>
      </c>
      <c r="X20" s="2">
        <v>0.40039999999999998</v>
      </c>
      <c r="Y20" s="2">
        <v>0.34110000000000001</v>
      </c>
      <c r="Z20" s="2">
        <v>0.32700000000000001</v>
      </c>
      <c r="AA20" s="2">
        <v>0.27479999999999999</v>
      </c>
      <c r="AB20" s="2">
        <v>0.24829999999999999</v>
      </c>
      <c r="AC20" s="2">
        <v>0.2145</v>
      </c>
      <c r="AD20" s="2">
        <v>0.23150000000000001</v>
      </c>
    </row>
    <row r="21" spans="1:30" x14ac:dyDescent="0.3">
      <c r="A21" s="48" t="s">
        <v>38</v>
      </c>
      <c r="B21" s="1" t="s">
        <v>3</v>
      </c>
      <c r="C21" s="23" t="s">
        <v>4</v>
      </c>
      <c r="D21" s="2"/>
      <c r="F21" s="66"/>
      <c r="G21" s="1" t="s">
        <v>66</v>
      </c>
      <c r="H21" s="2">
        <v>0.81</v>
      </c>
      <c r="I21" s="68"/>
      <c r="J21" s="66"/>
      <c r="K21" s="1" t="s">
        <v>66</v>
      </c>
      <c r="L21" s="2">
        <v>0.89</v>
      </c>
      <c r="M21" s="68"/>
      <c r="N21" s="66"/>
      <c r="O21" s="1" t="s">
        <v>66</v>
      </c>
      <c r="P21" s="2">
        <v>0.86</v>
      </c>
      <c r="U21" s="2">
        <v>0.59760000000000002</v>
      </c>
      <c r="V21" s="2">
        <v>0.62319999999999998</v>
      </c>
      <c r="W21" s="2">
        <v>0.40129999999999999</v>
      </c>
      <c r="X21" s="2">
        <v>0.40649999999999997</v>
      </c>
      <c r="Y21" s="2">
        <v>0.32619999999999999</v>
      </c>
      <c r="Z21" s="2">
        <v>0.30740000000000001</v>
      </c>
      <c r="AA21" s="2">
        <v>0.25480000000000003</v>
      </c>
      <c r="AB21" s="2">
        <v>0.27029999999999998</v>
      </c>
      <c r="AC21" s="2">
        <v>0.20780000000000001</v>
      </c>
      <c r="AD21" s="2">
        <v>0.26040000000000002</v>
      </c>
    </row>
    <row r="22" spans="1:30" x14ac:dyDescent="0.3">
      <c r="A22" s="48"/>
      <c r="B22" s="1" t="s">
        <v>17</v>
      </c>
      <c r="C22" s="3">
        <v>1E-4</v>
      </c>
      <c r="D22" s="2"/>
      <c r="F22" s="66"/>
      <c r="G22" s="1" t="s">
        <v>63</v>
      </c>
      <c r="H22" s="2">
        <v>0.68</v>
      </c>
      <c r="I22" s="68"/>
      <c r="J22" s="66"/>
      <c r="K22" s="1" t="s">
        <v>63</v>
      </c>
      <c r="L22" s="2">
        <v>0.76</v>
      </c>
      <c r="M22" s="68"/>
      <c r="N22" s="66"/>
      <c r="O22" s="1" t="s">
        <v>63</v>
      </c>
      <c r="P22" s="2">
        <v>0.72</v>
      </c>
      <c r="U22" s="2">
        <v>0.58679999999999999</v>
      </c>
      <c r="V22" s="2">
        <v>0.58230000000000004</v>
      </c>
      <c r="W22" s="2">
        <v>0.4</v>
      </c>
      <c r="X22" s="2">
        <v>0.36720000000000003</v>
      </c>
      <c r="Y22" s="2">
        <v>0.31030000000000002</v>
      </c>
      <c r="Z22" s="2">
        <v>0.27750000000000002</v>
      </c>
      <c r="AA22" s="2">
        <v>0.25609999999999999</v>
      </c>
      <c r="AB22" s="2">
        <v>0.24560000000000001</v>
      </c>
      <c r="AC22" s="2">
        <v>0.20280000000000001</v>
      </c>
      <c r="AD22" s="2">
        <v>0.23130000000000001</v>
      </c>
    </row>
    <row r="23" spans="1:30" x14ac:dyDescent="0.3">
      <c r="A23" s="48"/>
      <c r="B23" s="1" t="s">
        <v>58</v>
      </c>
      <c r="C23" s="2">
        <v>10</v>
      </c>
      <c r="D23" s="2"/>
      <c r="F23" s="66"/>
      <c r="G23" s="1" t="s">
        <v>67</v>
      </c>
      <c r="H23" s="7">
        <v>0.85</v>
      </c>
      <c r="I23" s="69"/>
      <c r="J23" s="66"/>
      <c r="K23" s="1" t="s">
        <v>67</v>
      </c>
      <c r="L23" s="7">
        <v>0.92</v>
      </c>
      <c r="M23" s="69"/>
      <c r="N23" s="66"/>
      <c r="O23" s="1" t="s">
        <v>67</v>
      </c>
      <c r="P23" s="7">
        <v>0.88</v>
      </c>
      <c r="U23" s="2">
        <v>0.53769999999999996</v>
      </c>
      <c r="V23" s="2">
        <v>0.59219999999999995</v>
      </c>
      <c r="W23" s="2">
        <v>0.3871</v>
      </c>
      <c r="X23" s="2">
        <v>0.38640000000000002</v>
      </c>
      <c r="Y23" s="2">
        <v>0.30380000000000001</v>
      </c>
      <c r="Z23" s="2">
        <v>0.28089999999999998</v>
      </c>
      <c r="AA23" s="2">
        <v>0.23649999999999999</v>
      </c>
      <c r="AB23" s="2">
        <v>0.27210000000000001</v>
      </c>
      <c r="AC23" s="2">
        <v>0.1827</v>
      </c>
      <c r="AD23" s="2">
        <v>0.23949999999999999</v>
      </c>
    </row>
    <row r="24" spans="1:30" x14ac:dyDescent="0.3">
      <c r="A24" s="48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8"/>
      <c r="B25" s="1" t="s">
        <v>60</v>
      </c>
      <c r="C25" s="2">
        <v>2</v>
      </c>
      <c r="D25" s="2"/>
      <c r="U25" s="2">
        <v>73</v>
      </c>
      <c r="V25" s="2">
        <v>1000</v>
      </c>
      <c r="W25" s="2">
        <v>40</v>
      </c>
      <c r="X25" s="2">
        <v>641</v>
      </c>
      <c r="Y25" s="2">
        <v>42</v>
      </c>
      <c r="Z25" s="2">
        <v>667</v>
      </c>
      <c r="AA25" s="2">
        <v>39</v>
      </c>
      <c r="AB25" s="2">
        <v>624</v>
      </c>
      <c r="AC25" s="2">
        <v>40</v>
      </c>
      <c r="AD25" s="2">
        <v>617</v>
      </c>
    </row>
    <row r="26" spans="1:30" x14ac:dyDescent="0.3">
      <c r="A26" s="48" t="s">
        <v>88</v>
      </c>
      <c r="B26" s="1" t="s">
        <v>88</v>
      </c>
      <c r="C26" s="71" t="s">
        <v>87</v>
      </c>
      <c r="D26" s="72"/>
      <c r="U26" s="2">
        <v>41</v>
      </c>
      <c r="V26" s="2">
        <v>643</v>
      </c>
      <c r="W26" s="2">
        <v>40</v>
      </c>
      <c r="X26" s="2">
        <v>642</v>
      </c>
      <c r="Y26" s="2">
        <v>40</v>
      </c>
      <c r="Z26" s="2">
        <v>639</v>
      </c>
      <c r="AA26" s="2">
        <v>40</v>
      </c>
      <c r="AB26" s="2">
        <v>637</v>
      </c>
      <c r="AC26" s="2">
        <v>39</v>
      </c>
      <c r="AD26" s="2">
        <v>607</v>
      </c>
    </row>
    <row r="27" spans="1:30" x14ac:dyDescent="0.3">
      <c r="A27" s="48"/>
      <c r="B27" s="1" t="s">
        <v>85</v>
      </c>
      <c r="C27" s="71" t="s">
        <v>86</v>
      </c>
      <c r="D27" s="72"/>
      <c r="U27" s="2">
        <v>43</v>
      </c>
      <c r="V27" s="2">
        <v>684</v>
      </c>
      <c r="W27" s="2">
        <v>50</v>
      </c>
      <c r="X27" s="2">
        <v>787</v>
      </c>
      <c r="Y27" s="2">
        <v>39</v>
      </c>
      <c r="Z27" s="2">
        <v>625</v>
      </c>
      <c r="AA27" s="2">
        <v>49</v>
      </c>
      <c r="AB27" s="2">
        <v>775</v>
      </c>
      <c r="AC27" s="2">
        <v>39</v>
      </c>
      <c r="AD27" s="2">
        <v>612</v>
      </c>
    </row>
    <row r="28" spans="1:30" x14ac:dyDescent="0.3">
      <c r="U28" s="2">
        <v>43</v>
      </c>
      <c r="V28" s="2">
        <v>679</v>
      </c>
      <c r="W28" s="2">
        <v>43</v>
      </c>
      <c r="X28" s="2">
        <v>686</v>
      </c>
      <c r="Y28" s="2">
        <v>47</v>
      </c>
      <c r="Z28" s="2">
        <v>752</v>
      </c>
      <c r="AA28" s="2">
        <v>47</v>
      </c>
      <c r="AB28" s="2">
        <v>748</v>
      </c>
      <c r="AC28" s="2">
        <v>48</v>
      </c>
      <c r="AD28" s="2">
        <v>743</v>
      </c>
    </row>
    <row r="29" spans="1:30" x14ac:dyDescent="0.3">
      <c r="U29" s="2">
        <v>46</v>
      </c>
      <c r="V29" s="2">
        <v>732</v>
      </c>
      <c r="W29" s="2">
        <v>39</v>
      </c>
      <c r="X29" s="2">
        <v>621</v>
      </c>
      <c r="Y29" s="2">
        <v>38</v>
      </c>
      <c r="Z29" s="2">
        <v>595</v>
      </c>
      <c r="AA29" s="2">
        <v>38</v>
      </c>
      <c r="AB29" s="2">
        <v>598</v>
      </c>
      <c r="AC29" s="2">
        <v>44</v>
      </c>
      <c r="AD29" s="2">
        <v>684</v>
      </c>
    </row>
    <row r="30" spans="1:30" x14ac:dyDescent="0.3">
      <c r="U30" s="2">
        <v>30</v>
      </c>
      <c r="V30" s="2">
        <v>484</v>
      </c>
      <c r="W30" s="2">
        <v>37</v>
      </c>
      <c r="X30" s="2">
        <v>591</v>
      </c>
      <c r="Y30" s="2">
        <v>45</v>
      </c>
      <c r="Z30" s="2">
        <v>708</v>
      </c>
      <c r="AA30" s="2">
        <v>44</v>
      </c>
      <c r="AB30" s="2">
        <v>696</v>
      </c>
      <c r="AC30" s="2">
        <v>39</v>
      </c>
      <c r="AD30" s="2">
        <v>603</v>
      </c>
    </row>
    <row r="31" spans="1:30" x14ac:dyDescent="0.3">
      <c r="U31" s="2">
        <v>44</v>
      </c>
      <c r="V31" s="2">
        <v>702</v>
      </c>
      <c r="W31" s="2">
        <v>44</v>
      </c>
      <c r="X31" s="2">
        <v>701</v>
      </c>
      <c r="Y31" s="2">
        <v>30</v>
      </c>
      <c r="Z31" s="2">
        <v>477</v>
      </c>
      <c r="AA31" s="2">
        <v>30</v>
      </c>
      <c r="AB31" s="2">
        <v>471</v>
      </c>
      <c r="AC31" s="2">
        <v>30</v>
      </c>
      <c r="AD31" s="2">
        <v>467</v>
      </c>
    </row>
    <row r="32" spans="1:30" x14ac:dyDescent="0.3">
      <c r="U32" s="2">
        <v>32</v>
      </c>
      <c r="V32" s="2">
        <v>511</v>
      </c>
      <c r="W32" s="2">
        <v>38</v>
      </c>
      <c r="X32" s="2">
        <v>608</v>
      </c>
      <c r="Y32" s="2">
        <v>37</v>
      </c>
      <c r="Z32" s="2">
        <v>590</v>
      </c>
      <c r="AA32" s="2">
        <v>37</v>
      </c>
      <c r="AB32" s="2">
        <v>587</v>
      </c>
      <c r="AC32" s="2">
        <v>45</v>
      </c>
      <c r="AD32" s="2">
        <v>704</v>
      </c>
    </row>
    <row r="33" spans="21:30" x14ac:dyDescent="0.3">
      <c r="U33" s="2">
        <v>40</v>
      </c>
      <c r="V33" s="2">
        <v>637</v>
      </c>
      <c r="W33" s="2">
        <v>38</v>
      </c>
      <c r="X33" s="2">
        <v>603</v>
      </c>
      <c r="Y33" s="2">
        <v>44</v>
      </c>
      <c r="Z33" s="2">
        <v>694</v>
      </c>
      <c r="AA33" s="2">
        <v>36</v>
      </c>
      <c r="AB33" s="2">
        <v>571</v>
      </c>
      <c r="AC33" s="2">
        <v>37</v>
      </c>
      <c r="AD33" s="2">
        <v>571</v>
      </c>
    </row>
    <row r="34" spans="21:30" x14ac:dyDescent="0.3">
      <c r="U34" s="2">
        <v>37</v>
      </c>
      <c r="V34" s="2">
        <v>593</v>
      </c>
      <c r="W34" s="2">
        <v>46</v>
      </c>
      <c r="X34" s="2">
        <v>737</v>
      </c>
      <c r="Y34" s="2">
        <v>37</v>
      </c>
      <c r="Z34" s="2">
        <v>581</v>
      </c>
      <c r="AA34" s="2">
        <v>43</v>
      </c>
      <c r="AB34" s="2">
        <v>687</v>
      </c>
      <c r="AC34" s="2">
        <v>35</v>
      </c>
      <c r="AD34" s="2">
        <v>554</v>
      </c>
    </row>
  </sheetData>
  <mergeCells count="27">
    <mergeCell ref="AA1:AB1"/>
    <mergeCell ref="AC1:AD1"/>
    <mergeCell ref="U1:V1"/>
    <mergeCell ref="W1:X1"/>
    <mergeCell ref="Y1:Z1"/>
    <mergeCell ref="A26:A27"/>
    <mergeCell ref="C26:D26"/>
    <mergeCell ref="C27:D27"/>
    <mergeCell ref="M10:M23"/>
    <mergeCell ref="N10:N16"/>
    <mergeCell ref="A11:A12"/>
    <mergeCell ref="A14:A15"/>
    <mergeCell ref="A16:A20"/>
    <mergeCell ref="F17:F23"/>
    <mergeCell ref="J17:J23"/>
    <mergeCell ref="N17:N23"/>
    <mergeCell ref="A21:A25"/>
    <mergeCell ref="A1:D1"/>
    <mergeCell ref="F1:S1"/>
    <mergeCell ref="A2:A10"/>
    <mergeCell ref="H2:S2"/>
    <mergeCell ref="F3:F7"/>
    <mergeCell ref="F9:P9"/>
    <mergeCell ref="R9:S9"/>
    <mergeCell ref="F10:F16"/>
    <mergeCell ref="I10:I23"/>
    <mergeCell ref="J10:J1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F24C-4F0B-43EC-9ACD-23C06BC10D25}">
  <dimension ref="A1:AD34"/>
  <sheetViews>
    <sheetView topLeftCell="G4" workbookViewId="0">
      <selection activeCell="P19" sqref="P19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9.109375" style="4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95</v>
      </c>
      <c r="B1" s="70"/>
      <c r="C1" s="70"/>
      <c r="D1" s="65"/>
      <c r="F1" s="63" t="s">
        <v>44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57" t="s">
        <v>22</v>
      </c>
      <c r="B2" s="1" t="s">
        <v>42</v>
      </c>
      <c r="C2" s="10" t="s">
        <v>97</v>
      </c>
      <c r="D2" s="2"/>
      <c r="F2" s="2" t="s">
        <v>49</v>
      </c>
      <c r="G2" s="2" t="s">
        <v>50</v>
      </c>
      <c r="H2" s="48" t="s">
        <v>47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58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0.72160000000000002</v>
      </c>
      <c r="J3" s="1" t="s">
        <v>46</v>
      </c>
      <c r="K3" s="2">
        <f>MAX(V3:V12)</f>
        <v>0.77539999999999998</v>
      </c>
      <c r="L3" s="1" t="s">
        <v>56</v>
      </c>
      <c r="M3" s="2">
        <f>MIN(U14:U23)</f>
        <v>0.77129999999999999</v>
      </c>
      <c r="N3" s="1" t="s">
        <v>57</v>
      </c>
      <c r="O3" s="2">
        <f>MIN(V14:V23)</f>
        <v>0.62790000000000001</v>
      </c>
      <c r="P3" s="1" t="s">
        <v>77</v>
      </c>
      <c r="Q3" s="2" t="str">
        <f>AVERAGE(U25:U34) &amp; "s/epoch"</f>
        <v>44.2s/epoch</v>
      </c>
      <c r="R3" s="1" t="s">
        <v>78</v>
      </c>
      <c r="S3" s="2" t="str">
        <f>AVERAGE(V25:V34) &amp; "ms/step"</f>
        <v>703.3ms/step</v>
      </c>
      <c r="U3" s="2">
        <v>0.21840000000000001</v>
      </c>
      <c r="V3" s="2">
        <v>0.4199</v>
      </c>
      <c r="W3" s="2">
        <v>0.72170000000000001</v>
      </c>
      <c r="X3" s="2">
        <v>0.83169999999999999</v>
      </c>
      <c r="Y3" s="2">
        <v>0.79949999999999999</v>
      </c>
      <c r="Z3" s="2">
        <v>0.90039999999999998</v>
      </c>
      <c r="AA3" s="2">
        <v>0.83520000000000005</v>
      </c>
      <c r="AB3" s="2">
        <v>0.92710000000000004</v>
      </c>
      <c r="AC3" s="2">
        <v>0.85640000000000005</v>
      </c>
      <c r="AD3" s="2">
        <v>0.92710000000000004</v>
      </c>
    </row>
    <row r="4" spans="1:30" x14ac:dyDescent="0.3">
      <c r="A4" s="58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0.8125</v>
      </c>
      <c r="J4" s="1" t="s">
        <v>46</v>
      </c>
      <c r="K4" s="2">
        <f>MAX(X3:X12)</f>
        <v>0.84540000000000004</v>
      </c>
      <c r="L4" s="1" t="s">
        <v>56</v>
      </c>
      <c r="M4" s="2">
        <f>MIN(W14:W23)</f>
        <v>0.5413</v>
      </c>
      <c r="N4" s="1" t="s">
        <v>57</v>
      </c>
      <c r="O4" s="2">
        <f>MIN(X14:X23)</f>
        <v>0.442</v>
      </c>
      <c r="P4" s="1" t="s">
        <v>77</v>
      </c>
      <c r="Q4" s="2" t="str">
        <f>AVERAGE(W25:W34) &amp; "s/epoch"</f>
        <v>42s/epoch</v>
      </c>
      <c r="R4" s="1" t="s">
        <v>78</v>
      </c>
      <c r="S4" s="2" t="str">
        <f>AVERAGE(X25:X34) &amp; "ms/step"</f>
        <v>667.8ms/step</v>
      </c>
      <c r="U4" s="2">
        <v>0.3926</v>
      </c>
      <c r="V4" s="2">
        <v>0.58589999999999998</v>
      </c>
      <c r="W4" s="2">
        <v>0.755</v>
      </c>
      <c r="X4" s="2">
        <v>0.82</v>
      </c>
      <c r="Y4" s="2">
        <v>0.80840000000000001</v>
      </c>
      <c r="Z4" s="2">
        <v>0.89649999999999996</v>
      </c>
      <c r="AA4" s="2">
        <v>0.82930000000000004</v>
      </c>
      <c r="AB4" s="2">
        <v>0.91669999999999996</v>
      </c>
      <c r="AC4" s="2">
        <v>0.85589999999999999</v>
      </c>
      <c r="AD4" s="2">
        <v>0.91669999999999996</v>
      </c>
    </row>
    <row r="5" spans="1:30" x14ac:dyDescent="0.3">
      <c r="A5" s="58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0.84119999999999995</v>
      </c>
      <c r="J5" s="1" t="s">
        <v>46</v>
      </c>
      <c r="K5" s="8">
        <f>MAX(Z3:Z12)</f>
        <v>0.90039999999999998</v>
      </c>
      <c r="L5" s="1" t="s">
        <v>56</v>
      </c>
      <c r="M5" s="2">
        <f>MIN(Y14:Y23)</f>
        <v>0.4602</v>
      </c>
      <c r="N5" s="1" t="s">
        <v>57</v>
      </c>
      <c r="O5" s="2">
        <f>MIN(Z14:Z23)</f>
        <v>0.2944</v>
      </c>
      <c r="P5" s="1" t="s">
        <v>77</v>
      </c>
      <c r="Q5" s="2" t="str">
        <f>AVERAGE(Y25:Y34) &amp; "s/epoch"</f>
        <v>41.7s/epoch</v>
      </c>
      <c r="R5" s="1" t="s">
        <v>78</v>
      </c>
      <c r="S5" s="2" t="str">
        <f>AVERAGE(Z25:Z34) &amp; "ms/step"</f>
        <v>661.1ms/step</v>
      </c>
      <c r="U5" s="2">
        <v>0.50970000000000004</v>
      </c>
      <c r="V5" s="2">
        <v>0.63870000000000005</v>
      </c>
      <c r="W5" s="2">
        <v>0.75349999999999995</v>
      </c>
      <c r="X5" s="2">
        <v>0.82</v>
      </c>
      <c r="Y5" s="2">
        <v>0.80449999999999999</v>
      </c>
      <c r="Z5" s="2">
        <v>0.89059999999999995</v>
      </c>
      <c r="AA5" s="2">
        <v>0.8377</v>
      </c>
      <c r="AB5" s="2">
        <v>0.89059999999999995</v>
      </c>
      <c r="AC5" s="2">
        <v>0.86319999999999997</v>
      </c>
      <c r="AD5" s="2">
        <v>0.91669999999999996</v>
      </c>
    </row>
    <row r="6" spans="1:30" x14ac:dyDescent="0.3">
      <c r="A6" s="58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0.86050000000000004</v>
      </c>
      <c r="J6" s="1" t="s">
        <v>46</v>
      </c>
      <c r="K6" s="2">
        <f>MAX(AB3:AB12)</f>
        <v>0.92710000000000004</v>
      </c>
      <c r="L6" s="1" t="s">
        <v>56</v>
      </c>
      <c r="M6" s="2">
        <f>MIN(AA14:AA23)</f>
        <v>0.39589999999999997</v>
      </c>
      <c r="N6" s="1" t="s">
        <v>57</v>
      </c>
      <c r="O6" s="2">
        <f>MIN(AB14:AB23)</f>
        <v>0.24940000000000001</v>
      </c>
      <c r="P6" s="1" t="s">
        <v>77</v>
      </c>
      <c r="Q6" s="2" t="str">
        <f>AVERAGE(AA25:AA34) &amp; "s/epoch"</f>
        <v>42.1s/epoch</v>
      </c>
      <c r="R6" s="1" t="s">
        <v>78</v>
      </c>
      <c r="S6" s="2" t="str">
        <f>AVERAGE(AB25:AB34) &amp; "ms/step"</f>
        <v>665.8ms/step</v>
      </c>
      <c r="U6" s="2">
        <v>0.57769999999999999</v>
      </c>
      <c r="V6" s="2">
        <v>0.71479999999999999</v>
      </c>
      <c r="W6" s="2">
        <v>0.77880000000000005</v>
      </c>
      <c r="X6" s="2">
        <v>0.82779999999999998</v>
      </c>
      <c r="Y6" s="2">
        <v>0.81240000000000001</v>
      </c>
      <c r="Z6" s="2">
        <v>0.86719999999999997</v>
      </c>
      <c r="AA6" s="2">
        <v>0.84809999999999997</v>
      </c>
      <c r="AB6" s="2">
        <v>0.91800000000000004</v>
      </c>
      <c r="AC6" s="2">
        <v>0.86609999999999998</v>
      </c>
      <c r="AD6" s="2">
        <v>0.90620000000000001</v>
      </c>
    </row>
    <row r="7" spans="1:30" x14ac:dyDescent="0.3">
      <c r="A7" s="58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0.87790000000000001</v>
      </c>
      <c r="J7" s="1" t="s">
        <v>46</v>
      </c>
      <c r="K7" s="2">
        <f>MAX(AD3:AD12)</f>
        <v>0.92710000000000004</v>
      </c>
      <c r="L7" s="1" t="s">
        <v>56</v>
      </c>
      <c r="M7" s="2">
        <f>MIN(AC14:AC23)</f>
        <v>0.3382</v>
      </c>
      <c r="N7" s="1" t="s">
        <v>57</v>
      </c>
      <c r="O7" s="2">
        <f>MIN(AD14:AD23)</f>
        <v>0.24940000000000001</v>
      </c>
      <c r="P7" s="1" t="s">
        <v>77</v>
      </c>
      <c r="Q7" s="2" t="str">
        <f>AVERAGE(AC25:AC34) &amp; "s/epoch"</f>
        <v>42s/epoch</v>
      </c>
      <c r="R7" s="1" t="s">
        <v>78</v>
      </c>
      <c r="S7" s="2" t="str">
        <f>AVERAGE(AD25:AD34) &amp; "ms/step"</f>
        <v>657.4ms/step</v>
      </c>
      <c r="U7" s="2">
        <v>0.63670000000000004</v>
      </c>
      <c r="V7" s="2">
        <v>0.70509999999999995</v>
      </c>
      <c r="W7" s="2">
        <v>0.76539999999999997</v>
      </c>
      <c r="X7" s="2">
        <v>0.83760000000000001</v>
      </c>
      <c r="Y7" s="2">
        <v>0.81040000000000001</v>
      </c>
      <c r="Z7" s="2">
        <v>0.873</v>
      </c>
      <c r="AA7" s="2">
        <v>0.82730000000000004</v>
      </c>
      <c r="AB7" s="2">
        <v>0.90429999999999999</v>
      </c>
      <c r="AC7" s="2">
        <v>0.85880000000000001</v>
      </c>
      <c r="AD7" s="2">
        <v>0.91249999999999998</v>
      </c>
    </row>
    <row r="8" spans="1:30" x14ac:dyDescent="0.3">
      <c r="A8" s="58"/>
      <c r="B8" s="1" t="s">
        <v>13</v>
      </c>
      <c r="C8" s="2">
        <v>0.2</v>
      </c>
      <c r="D8" s="2"/>
      <c r="U8" s="2">
        <v>0.6744</v>
      </c>
      <c r="V8" s="2">
        <v>0.73829999999999996</v>
      </c>
      <c r="W8" s="2">
        <v>0.78620000000000001</v>
      </c>
      <c r="X8" s="2">
        <v>0.82969999999999999</v>
      </c>
      <c r="Y8" s="2">
        <v>0.80300000000000005</v>
      </c>
      <c r="Z8" s="2">
        <v>0.88480000000000003</v>
      </c>
      <c r="AA8" s="2">
        <v>0.83279999999999998</v>
      </c>
      <c r="AB8" s="2">
        <v>0.91210000000000002</v>
      </c>
      <c r="AC8" s="2">
        <v>0.874</v>
      </c>
      <c r="AD8" s="2">
        <v>0.89170000000000005</v>
      </c>
    </row>
    <row r="9" spans="1:30" x14ac:dyDescent="0.3">
      <c r="A9" s="58"/>
      <c r="B9" s="1" t="s">
        <v>14</v>
      </c>
      <c r="C9" s="2">
        <v>0.1</v>
      </c>
      <c r="D9" s="2"/>
      <c r="F9" s="63" t="s">
        <v>76</v>
      </c>
      <c r="G9" s="63"/>
      <c r="H9" s="63"/>
      <c r="I9" s="63"/>
      <c r="J9" s="63"/>
      <c r="K9" s="63"/>
      <c r="L9" s="63"/>
      <c r="M9" s="63"/>
      <c r="N9" s="63"/>
      <c r="O9" s="63"/>
      <c r="P9" s="63"/>
      <c r="R9" s="64" t="s">
        <v>69</v>
      </c>
      <c r="S9" s="65"/>
      <c r="U9" s="2">
        <v>0.67390000000000005</v>
      </c>
      <c r="V9" s="2">
        <v>0.74409999999999998</v>
      </c>
      <c r="W9" s="2">
        <v>0.78220000000000001</v>
      </c>
      <c r="X9" s="2">
        <v>0.82389999999999997</v>
      </c>
      <c r="Y9" s="2">
        <v>0.81440000000000001</v>
      </c>
      <c r="Z9" s="2">
        <v>0.86909999999999998</v>
      </c>
      <c r="AA9" s="2">
        <v>0.85160000000000002</v>
      </c>
      <c r="AB9" s="2">
        <v>0.90039999999999998</v>
      </c>
      <c r="AC9" s="2">
        <v>0.85980000000000001</v>
      </c>
      <c r="AD9" s="2">
        <v>0.91249999999999998</v>
      </c>
    </row>
    <row r="10" spans="1:30" x14ac:dyDescent="0.3">
      <c r="A10" s="59"/>
      <c r="B10" s="1" t="s">
        <v>15</v>
      </c>
      <c r="C10" s="2">
        <v>0.1</v>
      </c>
      <c r="D10" s="2"/>
      <c r="F10" s="66" t="s">
        <v>48</v>
      </c>
      <c r="G10" s="1" t="s">
        <v>61</v>
      </c>
      <c r="H10" s="2">
        <v>0.87</v>
      </c>
      <c r="I10" s="67"/>
      <c r="J10" s="66" t="s">
        <v>53</v>
      </c>
      <c r="K10" s="1" t="s">
        <v>61</v>
      </c>
      <c r="L10" s="2">
        <v>0.95</v>
      </c>
      <c r="M10" s="67"/>
      <c r="N10" s="66" t="s">
        <v>55</v>
      </c>
      <c r="O10" s="1" t="s">
        <v>61</v>
      </c>
      <c r="P10" s="2">
        <v>0.96</v>
      </c>
      <c r="R10" s="2" t="s">
        <v>70</v>
      </c>
      <c r="S10" s="2" t="s">
        <v>89</v>
      </c>
      <c r="U10" s="2">
        <v>0.70320000000000005</v>
      </c>
      <c r="V10" s="2">
        <v>0.76559999999999995</v>
      </c>
      <c r="W10" s="2">
        <v>0.79220000000000002</v>
      </c>
      <c r="X10" s="2">
        <v>0.83760000000000001</v>
      </c>
      <c r="Y10" s="2">
        <v>0.82630000000000003</v>
      </c>
      <c r="Z10" s="2">
        <v>0.88090000000000002</v>
      </c>
      <c r="AA10" s="2">
        <v>0.86050000000000004</v>
      </c>
      <c r="AB10" s="2">
        <v>0.91020000000000001</v>
      </c>
      <c r="AC10" s="2">
        <v>0.87490000000000001</v>
      </c>
      <c r="AD10" s="2">
        <v>0.91039999999999999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66"/>
      <c r="G11" s="1" t="s">
        <v>62</v>
      </c>
      <c r="H11" s="2">
        <v>0.71</v>
      </c>
      <c r="I11" s="68"/>
      <c r="J11" s="66"/>
      <c r="K11" s="1" t="s">
        <v>62</v>
      </c>
      <c r="L11" s="2">
        <v>0.86</v>
      </c>
      <c r="M11" s="68"/>
      <c r="N11" s="66"/>
      <c r="O11" s="1" t="s">
        <v>62</v>
      </c>
      <c r="P11" s="2">
        <v>0.84</v>
      </c>
      <c r="R11" s="2" t="s">
        <v>71</v>
      </c>
      <c r="S11" s="2" t="s">
        <v>90</v>
      </c>
      <c r="U11" s="2">
        <v>0.70569999999999999</v>
      </c>
      <c r="V11" s="2">
        <v>0.77539999999999998</v>
      </c>
      <c r="W11" s="2">
        <v>0.79410000000000003</v>
      </c>
      <c r="X11" s="2">
        <v>0.84540000000000004</v>
      </c>
      <c r="Y11" s="2">
        <v>0.84119999999999995</v>
      </c>
      <c r="Z11" s="2">
        <v>0.89059999999999995</v>
      </c>
      <c r="AA11" s="2">
        <v>0.8417</v>
      </c>
      <c r="AB11" s="2">
        <v>0.89649999999999996</v>
      </c>
      <c r="AC11" s="2">
        <v>0.87790000000000001</v>
      </c>
      <c r="AD11" s="2">
        <v>0.92079999999999995</v>
      </c>
    </row>
    <row r="12" spans="1:30" x14ac:dyDescent="0.3">
      <c r="A12" s="42"/>
      <c r="B12" s="1" t="s">
        <v>41</v>
      </c>
      <c r="C12" s="2">
        <v>30</v>
      </c>
      <c r="D12" s="2"/>
      <c r="F12" s="66"/>
      <c r="G12" s="1" t="s">
        <v>64</v>
      </c>
      <c r="H12" s="2">
        <v>0.82</v>
      </c>
      <c r="I12" s="68"/>
      <c r="J12" s="66"/>
      <c r="K12" s="1" t="s">
        <v>64</v>
      </c>
      <c r="L12" s="2">
        <v>0.86</v>
      </c>
      <c r="M12" s="68"/>
      <c r="N12" s="66"/>
      <c r="O12" s="1" t="s">
        <v>64</v>
      </c>
      <c r="P12" s="2">
        <v>0.88</v>
      </c>
      <c r="R12" s="2" t="s">
        <v>72</v>
      </c>
      <c r="S12" s="2" t="s">
        <v>91</v>
      </c>
      <c r="U12" s="2">
        <v>0.72160000000000002</v>
      </c>
      <c r="V12" s="2">
        <v>0.75980000000000003</v>
      </c>
      <c r="W12" s="2">
        <v>0.8125</v>
      </c>
      <c r="X12" s="2">
        <v>0.83760000000000001</v>
      </c>
      <c r="Y12" s="2">
        <v>0.83520000000000005</v>
      </c>
      <c r="Z12" s="2">
        <v>0.88090000000000002</v>
      </c>
      <c r="AA12" s="2">
        <v>0.85260000000000002</v>
      </c>
      <c r="AB12" s="2">
        <v>0.90039999999999998</v>
      </c>
      <c r="AC12" s="2">
        <v>0.87150000000000005</v>
      </c>
      <c r="AD12" s="2">
        <v>0.89790000000000003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66"/>
      <c r="G13" s="1" t="s">
        <v>65</v>
      </c>
      <c r="H13" s="2">
        <v>0.85</v>
      </c>
      <c r="I13" s="68"/>
      <c r="J13" s="66"/>
      <c r="K13" s="1" t="s">
        <v>65</v>
      </c>
      <c r="L13" s="2">
        <v>0.92</v>
      </c>
      <c r="M13" s="68"/>
      <c r="N13" s="66"/>
      <c r="O13" s="1" t="s">
        <v>65</v>
      </c>
      <c r="P13" s="2">
        <v>0.93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96</v>
      </c>
      <c r="D14" s="2"/>
      <c r="F14" s="66"/>
      <c r="G14" s="1" t="s">
        <v>66</v>
      </c>
      <c r="H14" s="2">
        <v>0.72</v>
      </c>
      <c r="I14" s="68"/>
      <c r="J14" s="66"/>
      <c r="K14" s="1" t="s">
        <v>66</v>
      </c>
      <c r="L14" s="2">
        <v>0.84</v>
      </c>
      <c r="M14" s="68"/>
      <c r="N14" s="66"/>
      <c r="O14" s="1" t="s">
        <v>66</v>
      </c>
      <c r="P14" s="2">
        <v>0.86</v>
      </c>
      <c r="R14" s="2" t="s">
        <v>74</v>
      </c>
      <c r="S14" s="2" t="s">
        <v>93</v>
      </c>
      <c r="U14" s="2">
        <v>2.6225000000000001</v>
      </c>
      <c r="V14" s="2">
        <v>1.556</v>
      </c>
      <c r="W14" s="2">
        <v>0.7893</v>
      </c>
      <c r="X14" s="2">
        <v>0.49209999999999998</v>
      </c>
      <c r="Y14" s="2">
        <v>0.55569999999999997</v>
      </c>
      <c r="Z14" s="2">
        <v>0.2944</v>
      </c>
      <c r="AA14" s="2">
        <v>0.45960000000000001</v>
      </c>
      <c r="AB14" s="2">
        <v>0.25409999999999999</v>
      </c>
      <c r="AC14" s="2">
        <v>0.40039999999999998</v>
      </c>
      <c r="AD14" s="2">
        <v>0.25409999999999999</v>
      </c>
    </row>
    <row r="15" spans="1:30" x14ac:dyDescent="0.3">
      <c r="A15" s="42"/>
      <c r="B15" s="1" t="s">
        <v>31</v>
      </c>
      <c r="C15" s="2" t="b">
        <v>0</v>
      </c>
      <c r="D15" s="2"/>
      <c r="F15" s="66"/>
      <c r="G15" s="1" t="s">
        <v>63</v>
      </c>
      <c r="H15" s="2">
        <v>0.47</v>
      </c>
      <c r="I15" s="68"/>
      <c r="J15" s="66"/>
      <c r="K15" s="1" t="s">
        <v>63</v>
      </c>
      <c r="L15" s="2">
        <v>0.6</v>
      </c>
      <c r="M15" s="68"/>
      <c r="N15" s="66"/>
      <c r="O15" s="1" t="s">
        <v>63</v>
      </c>
      <c r="P15" s="2">
        <v>0.8</v>
      </c>
      <c r="R15" s="2" t="s">
        <v>75</v>
      </c>
      <c r="S15" s="2" t="s">
        <v>94</v>
      </c>
      <c r="U15" s="2">
        <v>1.7988999999999999</v>
      </c>
      <c r="V15" s="2">
        <v>1.0706</v>
      </c>
      <c r="W15" s="2">
        <v>0.72450000000000003</v>
      </c>
      <c r="X15" s="2">
        <v>0.47710000000000002</v>
      </c>
      <c r="Y15" s="2">
        <v>0.54590000000000005</v>
      </c>
      <c r="Z15" s="2">
        <v>0.29970000000000002</v>
      </c>
      <c r="AA15" s="2">
        <v>0.45650000000000002</v>
      </c>
      <c r="AB15" s="2">
        <v>0.24940000000000001</v>
      </c>
      <c r="AC15" s="2">
        <v>0.37919999999999998</v>
      </c>
      <c r="AD15" s="2">
        <v>0.24940000000000001</v>
      </c>
    </row>
    <row r="16" spans="1:30" x14ac:dyDescent="0.3">
      <c r="A16" s="41" t="s">
        <v>32</v>
      </c>
      <c r="B16" s="1" t="s">
        <v>33</v>
      </c>
      <c r="C16" s="2"/>
      <c r="D16" s="2"/>
      <c r="F16" s="66"/>
      <c r="G16" s="1" t="s">
        <v>67</v>
      </c>
      <c r="H16" s="7">
        <v>0.78</v>
      </c>
      <c r="I16" s="68"/>
      <c r="J16" s="66"/>
      <c r="K16" s="1" t="s">
        <v>67</v>
      </c>
      <c r="L16" s="2">
        <v>0.88</v>
      </c>
      <c r="M16" s="68"/>
      <c r="N16" s="66"/>
      <c r="O16" s="1" t="s">
        <v>67</v>
      </c>
      <c r="P16" s="7">
        <v>0.89</v>
      </c>
      <c r="U16" s="2">
        <v>1.4063000000000001</v>
      </c>
      <c r="V16" s="2">
        <v>0.90839999999999999</v>
      </c>
      <c r="W16" s="2">
        <v>0.69610000000000005</v>
      </c>
      <c r="X16" s="2">
        <v>0.48060000000000003</v>
      </c>
      <c r="Y16" s="2">
        <v>0.54449999999999998</v>
      </c>
      <c r="Z16" s="2">
        <v>0.30359999999999998</v>
      </c>
      <c r="AA16" s="2">
        <v>0.45119999999999999</v>
      </c>
      <c r="AB16" s="2">
        <v>0.30359999999999998</v>
      </c>
      <c r="AC16" s="2">
        <v>0.39439999999999997</v>
      </c>
      <c r="AD16" s="2">
        <v>0.2737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66" t="s">
        <v>52</v>
      </c>
      <c r="G17" s="1" t="s">
        <v>61</v>
      </c>
      <c r="H17" s="2">
        <v>0.93</v>
      </c>
      <c r="I17" s="68"/>
      <c r="J17" s="66" t="s">
        <v>54</v>
      </c>
      <c r="K17" s="1" t="s">
        <v>61</v>
      </c>
      <c r="L17" s="2">
        <v>0.96</v>
      </c>
      <c r="M17" s="68"/>
      <c r="N17" s="66" t="s">
        <v>68</v>
      </c>
      <c r="O17" s="1" t="s">
        <v>61</v>
      </c>
      <c r="P17" s="2">
        <v>0.94</v>
      </c>
      <c r="U17" s="2">
        <v>1.2117</v>
      </c>
      <c r="V17" s="2">
        <v>0.77390000000000003</v>
      </c>
      <c r="W17" s="2">
        <v>0.65100000000000002</v>
      </c>
      <c r="X17" s="2">
        <v>0.46860000000000002</v>
      </c>
      <c r="Y17" s="2">
        <v>0.5302</v>
      </c>
      <c r="Z17" s="2">
        <v>0.36840000000000001</v>
      </c>
      <c r="AA17" s="2">
        <v>0.42799999999999999</v>
      </c>
      <c r="AB17" s="2">
        <v>0.2737</v>
      </c>
      <c r="AC17" s="2">
        <v>0.38769999999999999</v>
      </c>
      <c r="AD17" s="2">
        <v>0.25440000000000002</v>
      </c>
    </row>
    <row r="18" spans="1:30" x14ac:dyDescent="0.3">
      <c r="A18" s="43"/>
      <c r="B18" s="1" t="s">
        <v>36</v>
      </c>
      <c r="C18" s="2"/>
      <c r="D18" s="2"/>
      <c r="F18" s="66"/>
      <c r="G18" s="1" t="s">
        <v>62</v>
      </c>
      <c r="H18" s="2">
        <v>0.85</v>
      </c>
      <c r="I18" s="68"/>
      <c r="J18" s="66"/>
      <c r="K18" s="1" t="s">
        <v>62</v>
      </c>
      <c r="L18" s="2">
        <v>0.88</v>
      </c>
      <c r="M18" s="68"/>
      <c r="N18" s="66"/>
      <c r="O18" s="1" t="s">
        <v>62</v>
      </c>
      <c r="P18" s="2">
        <v>0.83</v>
      </c>
      <c r="U18" s="2">
        <v>1.0465</v>
      </c>
      <c r="V18" s="2">
        <v>0.78339999999999999</v>
      </c>
      <c r="W18" s="2">
        <v>0.68520000000000003</v>
      </c>
      <c r="X18" s="2">
        <v>0.47570000000000001</v>
      </c>
      <c r="Y18" s="2">
        <v>0.50970000000000004</v>
      </c>
      <c r="Z18" s="2">
        <v>0.36720000000000003</v>
      </c>
      <c r="AA18" s="2">
        <v>0.46450000000000002</v>
      </c>
      <c r="AB18" s="2">
        <v>0.30109999999999998</v>
      </c>
      <c r="AC18" s="2">
        <v>0.39090000000000003</v>
      </c>
      <c r="AD18" s="2">
        <v>0.26119999999999999</v>
      </c>
    </row>
    <row r="19" spans="1:30" x14ac:dyDescent="0.3">
      <c r="A19" s="43"/>
      <c r="B19" s="1" t="s">
        <v>20</v>
      </c>
      <c r="C19" s="9">
        <v>0.5</v>
      </c>
      <c r="D19" s="2"/>
      <c r="F19" s="66"/>
      <c r="G19" s="1" t="s">
        <v>64</v>
      </c>
      <c r="H19" s="2">
        <v>0.86</v>
      </c>
      <c r="I19" s="68"/>
      <c r="J19" s="66"/>
      <c r="K19" s="1" t="s">
        <v>64</v>
      </c>
      <c r="L19" s="2">
        <v>0.83</v>
      </c>
      <c r="M19" s="68"/>
      <c r="N19" s="66"/>
      <c r="O19" s="1" t="s">
        <v>64</v>
      </c>
      <c r="P19" s="2">
        <v>0.85</v>
      </c>
      <c r="U19" s="2">
        <v>0.95640000000000003</v>
      </c>
      <c r="V19" s="2">
        <v>0.72970000000000002</v>
      </c>
      <c r="W19" s="2">
        <v>0.60740000000000005</v>
      </c>
      <c r="X19" s="2">
        <v>0.47939999999999999</v>
      </c>
      <c r="Y19" s="2">
        <v>0.51629999999999998</v>
      </c>
      <c r="Z19" s="2">
        <v>0.35320000000000001</v>
      </c>
      <c r="AA19" s="2">
        <v>0.44080000000000003</v>
      </c>
      <c r="AB19" s="2">
        <v>0.28399999999999997</v>
      </c>
      <c r="AC19" s="2">
        <v>0.35720000000000002</v>
      </c>
      <c r="AD19" s="2">
        <v>0.29670000000000002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66"/>
      <c r="G20" s="1" t="s">
        <v>65</v>
      </c>
      <c r="H20" s="2">
        <v>0.87</v>
      </c>
      <c r="I20" s="68"/>
      <c r="J20" s="66"/>
      <c r="K20" s="1" t="s">
        <v>65</v>
      </c>
      <c r="L20" s="2">
        <v>0.95</v>
      </c>
      <c r="M20" s="68"/>
      <c r="N20" s="66"/>
      <c r="O20" s="1" t="s">
        <v>65</v>
      </c>
      <c r="P20" s="2">
        <v>0.9</v>
      </c>
      <c r="U20" s="2">
        <v>0.90910000000000002</v>
      </c>
      <c r="V20" s="2">
        <v>0.67589999999999995</v>
      </c>
      <c r="W20" s="2">
        <v>0.61270000000000002</v>
      </c>
      <c r="X20" s="2">
        <v>0.46639999999999998</v>
      </c>
      <c r="Y20" s="2">
        <v>0.4919</v>
      </c>
      <c r="Z20" s="2">
        <v>0.3553</v>
      </c>
      <c r="AA20" s="2">
        <v>0.41799999999999998</v>
      </c>
      <c r="AB20" s="2">
        <v>0.2944</v>
      </c>
      <c r="AC20" s="2">
        <v>0.36930000000000002</v>
      </c>
      <c r="AD20" s="2">
        <v>0.2631</v>
      </c>
    </row>
    <row r="21" spans="1:30" x14ac:dyDescent="0.3">
      <c r="A21" s="48" t="s">
        <v>38</v>
      </c>
      <c r="B21" s="1" t="s">
        <v>3</v>
      </c>
      <c r="C21" s="23" t="s">
        <v>4</v>
      </c>
      <c r="D21" s="2"/>
      <c r="F21" s="66"/>
      <c r="G21" s="1" t="s">
        <v>66</v>
      </c>
      <c r="H21" s="2">
        <v>0.85</v>
      </c>
      <c r="I21" s="68"/>
      <c r="J21" s="66"/>
      <c r="K21" s="1" t="s">
        <v>66</v>
      </c>
      <c r="L21" s="2">
        <v>0.9</v>
      </c>
      <c r="M21" s="68"/>
      <c r="N21" s="66"/>
      <c r="O21" s="1" t="s">
        <v>66</v>
      </c>
      <c r="P21" s="2">
        <v>0.83</v>
      </c>
      <c r="U21" s="2">
        <v>0.84219999999999995</v>
      </c>
      <c r="V21" s="2">
        <v>0.66020000000000001</v>
      </c>
      <c r="W21" s="2">
        <v>0.58530000000000004</v>
      </c>
      <c r="X21" s="2">
        <v>0.45619999999999999</v>
      </c>
      <c r="Y21" s="2">
        <v>0.48459999999999998</v>
      </c>
      <c r="Z21" s="2">
        <v>0.3629</v>
      </c>
      <c r="AA21" s="2">
        <v>0.39600000000000002</v>
      </c>
      <c r="AB21" s="2">
        <v>0.28770000000000001</v>
      </c>
      <c r="AC21" s="2">
        <v>0.34649999999999997</v>
      </c>
      <c r="AD21" s="2">
        <v>0.27850000000000003</v>
      </c>
    </row>
    <row r="22" spans="1:30" x14ac:dyDescent="0.3">
      <c r="A22" s="48"/>
      <c r="B22" s="1" t="s">
        <v>17</v>
      </c>
      <c r="C22" s="3">
        <v>1E-4</v>
      </c>
      <c r="D22" s="2"/>
      <c r="F22" s="66"/>
      <c r="G22" s="1" t="s">
        <v>63</v>
      </c>
      <c r="H22" s="2">
        <v>0.64</v>
      </c>
      <c r="I22" s="68"/>
      <c r="J22" s="66"/>
      <c r="K22" s="1" t="s">
        <v>63</v>
      </c>
      <c r="L22" s="2">
        <v>0.7</v>
      </c>
      <c r="M22" s="68"/>
      <c r="N22" s="66"/>
      <c r="O22" s="1" t="s">
        <v>63</v>
      </c>
      <c r="P22" s="2">
        <v>0.64</v>
      </c>
      <c r="U22" s="2">
        <v>0.82020000000000004</v>
      </c>
      <c r="V22" s="2">
        <v>0.63290000000000002</v>
      </c>
      <c r="W22" s="2">
        <v>0.58169999999999999</v>
      </c>
      <c r="X22" s="2">
        <v>0.4536</v>
      </c>
      <c r="Y22" s="2">
        <v>0.4602</v>
      </c>
      <c r="Z22" s="2">
        <v>0.35299999999999998</v>
      </c>
      <c r="AA22" s="2">
        <v>0.41420000000000001</v>
      </c>
      <c r="AB22" s="2">
        <v>0.28610000000000002</v>
      </c>
      <c r="AC22" s="2">
        <v>0.3382</v>
      </c>
      <c r="AD22" s="2">
        <v>0.27529999999999999</v>
      </c>
    </row>
    <row r="23" spans="1:30" x14ac:dyDescent="0.3">
      <c r="A23" s="48"/>
      <c r="B23" s="1" t="s">
        <v>58</v>
      </c>
      <c r="C23" s="2">
        <v>10</v>
      </c>
      <c r="D23" s="2"/>
      <c r="F23" s="66"/>
      <c r="G23" s="1" t="s">
        <v>67</v>
      </c>
      <c r="H23" s="7">
        <v>0.86</v>
      </c>
      <c r="I23" s="69"/>
      <c r="J23" s="66"/>
      <c r="K23" s="1" t="s">
        <v>67</v>
      </c>
      <c r="L23" s="7">
        <v>0.9</v>
      </c>
      <c r="M23" s="69"/>
      <c r="N23" s="66"/>
      <c r="O23" s="1" t="s">
        <v>67</v>
      </c>
      <c r="P23" s="7">
        <v>0.86</v>
      </c>
      <c r="U23" s="2">
        <v>0.77129999999999999</v>
      </c>
      <c r="V23" s="2">
        <v>0.62790000000000001</v>
      </c>
      <c r="W23" s="2">
        <v>0.5413</v>
      </c>
      <c r="X23" s="2">
        <v>0.442</v>
      </c>
      <c r="Y23" s="2">
        <v>0.4622</v>
      </c>
      <c r="Z23" s="2">
        <v>0.37580000000000002</v>
      </c>
      <c r="AA23" s="2">
        <v>0.39589999999999997</v>
      </c>
      <c r="AB23" s="2">
        <v>0.29659999999999997</v>
      </c>
      <c r="AC23" s="2">
        <v>0.34799999999999998</v>
      </c>
      <c r="AD23" s="2">
        <v>0.2949</v>
      </c>
    </row>
    <row r="24" spans="1:30" x14ac:dyDescent="0.3">
      <c r="A24" s="48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8"/>
      <c r="B25" s="1" t="s">
        <v>60</v>
      </c>
      <c r="C25" s="2">
        <v>2</v>
      </c>
      <c r="D25" s="2"/>
      <c r="U25" s="2">
        <v>61</v>
      </c>
      <c r="V25" s="2">
        <v>973</v>
      </c>
      <c r="W25" s="2">
        <v>44</v>
      </c>
      <c r="X25" s="2">
        <v>699</v>
      </c>
      <c r="Y25" s="2">
        <v>44</v>
      </c>
      <c r="Z25" s="2">
        <v>682</v>
      </c>
      <c r="AA25" s="2">
        <v>44</v>
      </c>
      <c r="AB25" s="2">
        <v>682</v>
      </c>
      <c r="AC25" s="2">
        <v>44</v>
      </c>
      <c r="AD25" s="2">
        <v>682</v>
      </c>
    </row>
    <row r="26" spans="1:30" x14ac:dyDescent="0.3">
      <c r="A26" s="48" t="s">
        <v>88</v>
      </c>
      <c r="B26" s="1" t="s">
        <v>88</v>
      </c>
      <c r="C26" s="71" t="s">
        <v>87</v>
      </c>
      <c r="D26" s="72"/>
      <c r="U26" s="2">
        <v>43</v>
      </c>
      <c r="V26" s="2">
        <v>675</v>
      </c>
      <c r="W26" s="2">
        <v>44</v>
      </c>
      <c r="X26" s="2">
        <v>696</v>
      </c>
      <c r="Y26" s="2">
        <v>44</v>
      </c>
      <c r="Z26" s="2">
        <v>696</v>
      </c>
      <c r="AA26" s="2">
        <v>43</v>
      </c>
      <c r="AB26" s="2">
        <v>679</v>
      </c>
      <c r="AC26" s="2">
        <v>41</v>
      </c>
      <c r="AD26" s="2">
        <v>645</v>
      </c>
    </row>
    <row r="27" spans="1:30" x14ac:dyDescent="0.3">
      <c r="A27" s="48"/>
      <c r="B27" s="1" t="s">
        <v>85</v>
      </c>
      <c r="C27" s="71" t="s">
        <v>86</v>
      </c>
      <c r="D27" s="72"/>
      <c r="U27" s="2">
        <v>43</v>
      </c>
      <c r="V27" s="2">
        <v>689</v>
      </c>
      <c r="W27" s="2">
        <v>43</v>
      </c>
      <c r="X27" s="2">
        <v>687</v>
      </c>
      <c r="Y27" s="2">
        <v>43</v>
      </c>
      <c r="Z27" s="2">
        <v>683</v>
      </c>
      <c r="AA27" s="2">
        <v>43</v>
      </c>
      <c r="AB27" s="2">
        <v>675</v>
      </c>
      <c r="AC27" s="2">
        <v>51</v>
      </c>
      <c r="AD27" s="2">
        <v>795</v>
      </c>
    </row>
    <row r="28" spans="1:30" x14ac:dyDescent="0.3">
      <c r="U28" s="2">
        <v>45</v>
      </c>
      <c r="V28" s="2">
        <v>709</v>
      </c>
      <c r="W28" s="2">
        <v>45</v>
      </c>
      <c r="X28" s="2">
        <v>710</v>
      </c>
      <c r="Y28" s="2">
        <v>49</v>
      </c>
      <c r="Z28" s="2">
        <v>779</v>
      </c>
      <c r="AA28" s="2">
        <v>49</v>
      </c>
      <c r="AB28" s="2">
        <v>779</v>
      </c>
      <c r="AC28" s="2">
        <v>42</v>
      </c>
      <c r="AD28" s="2">
        <v>660</v>
      </c>
    </row>
    <row r="29" spans="1:30" x14ac:dyDescent="0.3">
      <c r="U29" s="2">
        <v>41</v>
      </c>
      <c r="V29" s="2">
        <v>658</v>
      </c>
      <c r="W29" s="2">
        <v>40</v>
      </c>
      <c r="X29" s="2">
        <v>632</v>
      </c>
      <c r="Y29" s="2">
        <v>46</v>
      </c>
      <c r="Z29" s="2">
        <v>736</v>
      </c>
      <c r="AA29" s="2">
        <v>40</v>
      </c>
      <c r="AB29" s="2">
        <v>636</v>
      </c>
      <c r="AC29" s="2">
        <v>46</v>
      </c>
      <c r="AD29" s="2">
        <v>726</v>
      </c>
    </row>
    <row r="30" spans="1:30" x14ac:dyDescent="0.3">
      <c r="U30" s="2">
        <v>41</v>
      </c>
      <c r="V30" s="2">
        <v>654</v>
      </c>
      <c r="W30" s="2">
        <v>40</v>
      </c>
      <c r="X30" s="2">
        <v>629</v>
      </c>
      <c r="Y30" s="2">
        <v>32</v>
      </c>
      <c r="Z30" s="2">
        <v>515</v>
      </c>
      <c r="AA30" s="2">
        <v>39</v>
      </c>
      <c r="AB30" s="2">
        <v>625</v>
      </c>
      <c r="AC30" s="2">
        <v>40</v>
      </c>
      <c r="AD30" s="2">
        <v>628</v>
      </c>
    </row>
    <row r="31" spans="1:30" x14ac:dyDescent="0.3">
      <c r="U31" s="2">
        <v>41</v>
      </c>
      <c r="V31" s="2">
        <v>653</v>
      </c>
      <c r="W31" s="2">
        <v>46</v>
      </c>
      <c r="X31" s="2">
        <v>734</v>
      </c>
      <c r="Y31" s="2">
        <v>40</v>
      </c>
      <c r="Z31" s="2">
        <v>627</v>
      </c>
      <c r="AA31" s="2">
        <v>39</v>
      </c>
      <c r="AB31" s="2">
        <v>620</v>
      </c>
      <c r="AC31" s="2">
        <v>39</v>
      </c>
      <c r="AD31" s="2">
        <v>614</v>
      </c>
    </row>
    <row r="32" spans="1:30" x14ac:dyDescent="0.3">
      <c r="U32" s="2">
        <v>45</v>
      </c>
      <c r="V32" s="2">
        <v>718</v>
      </c>
      <c r="W32" s="2">
        <v>34</v>
      </c>
      <c r="X32" s="2">
        <v>545</v>
      </c>
      <c r="Y32" s="2">
        <v>46</v>
      </c>
      <c r="Z32" s="2">
        <v>734</v>
      </c>
      <c r="AA32" s="2">
        <v>46</v>
      </c>
      <c r="AB32" s="2">
        <v>726</v>
      </c>
      <c r="AC32" s="2">
        <v>31</v>
      </c>
      <c r="AD32" s="2">
        <v>485</v>
      </c>
    </row>
    <row r="33" spans="21:30" x14ac:dyDescent="0.3">
      <c r="U33" s="2">
        <v>36</v>
      </c>
      <c r="V33" s="2">
        <v>570</v>
      </c>
      <c r="W33" s="2">
        <v>39</v>
      </c>
      <c r="X33" s="2">
        <v>627</v>
      </c>
      <c r="Y33" s="2">
        <v>40</v>
      </c>
      <c r="Z33" s="2">
        <v>628</v>
      </c>
      <c r="AA33" s="2">
        <v>33</v>
      </c>
      <c r="AB33" s="2">
        <v>526</v>
      </c>
      <c r="AC33" s="2">
        <v>39</v>
      </c>
      <c r="AD33" s="2">
        <v>610</v>
      </c>
    </row>
    <row r="34" spans="21:30" x14ac:dyDescent="0.3">
      <c r="U34" s="2">
        <v>46</v>
      </c>
      <c r="V34" s="2">
        <v>734</v>
      </c>
      <c r="W34" s="2">
        <v>45</v>
      </c>
      <c r="X34" s="2">
        <v>719</v>
      </c>
      <c r="Y34" s="2">
        <v>33</v>
      </c>
      <c r="Z34" s="2">
        <v>531</v>
      </c>
      <c r="AA34" s="2">
        <v>45</v>
      </c>
      <c r="AB34" s="2">
        <v>710</v>
      </c>
      <c r="AC34" s="2">
        <v>47</v>
      </c>
      <c r="AD34" s="2">
        <v>729</v>
      </c>
    </row>
  </sheetData>
  <mergeCells count="27"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C9C7-B221-4C46-9138-E42200EEBD9E}">
  <dimension ref="A1:AD34"/>
  <sheetViews>
    <sheetView topLeftCell="G1" workbookViewId="0">
      <selection activeCell="F3" sqref="F3:S7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9.109375" style="4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95</v>
      </c>
      <c r="B1" s="70"/>
      <c r="C1" s="70"/>
      <c r="D1" s="65"/>
      <c r="F1" s="63" t="s">
        <v>44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57" t="s">
        <v>22</v>
      </c>
      <c r="B2" s="1" t="s">
        <v>42</v>
      </c>
      <c r="C2" s="10" t="s">
        <v>97</v>
      </c>
      <c r="D2" s="2"/>
      <c r="F2" s="2" t="s">
        <v>49</v>
      </c>
      <c r="G2" s="2" t="s">
        <v>50</v>
      </c>
      <c r="H2" s="48" t="s">
        <v>47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58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0.8367</v>
      </c>
      <c r="J3" s="1" t="s">
        <v>46</v>
      </c>
      <c r="K3" s="2">
        <f>MAX(V3:V12)</f>
        <v>0.77339999999999998</v>
      </c>
      <c r="L3" s="1" t="s">
        <v>56</v>
      </c>
      <c r="M3" s="2">
        <f>MIN(U14:U23)</f>
        <v>0.48199999999999998</v>
      </c>
      <c r="N3" s="1" t="s">
        <v>57</v>
      </c>
      <c r="O3" s="2">
        <f>MIN(V14:V23)</f>
        <v>0.63849999999999996</v>
      </c>
      <c r="P3" s="1" t="s">
        <v>77</v>
      </c>
      <c r="Q3" s="2" t="str">
        <f>AVERAGE(U25:U34) &amp; "s/epoch"</f>
        <v>46.9s/epoch</v>
      </c>
      <c r="R3" s="1" t="s">
        <v>78</v>
      </c>
      <c r="S3" s="2" t="str">
        <f>AVERAGE(V25:V34) &amp; "ms/step"</f>
        <v>743.8ms/step</v>
      </c>
      <c r="U3" s="2">
        <v>0.31559999999999999</v>
      </c>
      <c r="V3" s="2">
        <v>0.46679999999999999</v>
      </c>
      <c r="W3" s="2">
        <v>0.83679999999999999</v>
      </c>
      <c r="X3" s="2">
        <v>0.8669</v>
      </c>
      <c r="Y3" s="2">
        <v>0.872</v>
      </c>
      <c r="Z3" s="2">
        <v>0.91410000000000002</v>
      </c>
      <c r="AA3" s="2">
        <v>0.91759999999999997</v>
      </c>
      <c r="AB3" s="2">
        <v>0.94140000000000001</v>
      </c>
      <c r="AC3" s="2">
        <v>0.94479999999999997</v>
      </c>
      <c r="AD3" s="2">
        <v>0.96460000000000001</v>
      </c>
    </row>
    <row r="4" spans="1:30" x14ac:dyDescent="0.3">
      <c r="A4" s="58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0.89529999999999998</v>
      </c>
      <c r="J4" s="1" t="s">
        <v>46</v>
      </c>
      <c r="K4" s="2">
        <f>MAX(X3:X12)</f>
        <v>0.88449999999999995</v>
      </c>
      <c r="L4" s="1" t="s">
        <v>56</v>
      </c>
      <c r="M4" s="2">
        <f>MIN(W14:W23)</f>
        <v>0.3271</v>
      </c>
      <c r="N4" s="1" t="s">
        <v>57</v>
      </c>
      <c r="O4" s="2">
        <f>MIN(X14:X23)</f>
        <v>0.3553</v>
      </c>
      <c r="P4" s="1" t="s">
        <v>77</v>
      </c>
      <c r="Q4" s="2" t="str">
        <f>AVERAGE(W25:W34) &amp; "s/epoch"</f>
        <v>44.2s/epoch</v>
      </c>
      <c r="R4" s="1" t="s">
        <v>78</v>
      </c>
      <c r="S4" s="2" t="str">
        <f>AVERAGE(X25:X34) &amp; "ms/step"</f>
        <v>701.3ms/step</v>
      </c>
      <c r="U4" s="2">
        <v>0.57769999999999999</v>
      </c>
      <c r="V4" s="2">
        <v>0.62109999999999999</v>
      </c>
      <c r="W4" s="2">
        <v>0.83879999999999999</v>
      </c>
      <c r="X4" s="2">
        <v>0.87080000000000002</v>
      </c>
      <c r="Y4" s="2">
        <v>0.88929999999999998</v>
      </c>
      <c r="Z4" s="2">
        <v>0.92769999999999997</v>
      </c>
      <c r="AA4" s="2">
        <v>0.91959999999999997</v>
      </c>
      <c r="AB4" s="2">
        <v>0.93159999999999998</v>
      </c>
      <c r="AC4" s="2">
        <v>0.94430000000000003</v>
      </c>
      <c r="AD4" s="2">
        <v>0.95420000000000005</v>
      </c>
    </row>
    <row r="5" spans="1:30" x14ac:dyDescent="0.3">
      <c r="A5" s="58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0.91710000000000003</v>
      </c>
      <c r="J5" s="1" t="s">
        <v>46</v>
      </c>
      <c r="K5" s="8">
        <f>MAX(Z3:Z12)</f>
        <v>0.92769999999999997</v>
      </c>
      <c r="L5" s="1" t="s">
        <v>56</v>
      </c>
      <c r="M5" s="2">
        <f>MIN(Y14:Y23)</f>
        <v>0.25929999999999997</v>
      </c>
      <c r="N5" s="1" t="s">
        <v>57</v>
      </c>
      <c r="O5" s="2">
        <f>MIN(Z14:Z23)</f>
        <v>0.25869999999999999</v>
      </c>
      <c r="P5" s="1" t="s">
        <v>77</v>
      </c>
      <c r="Q5" s="2" t="str">
        <f>AVERAGE(Y25:Y34) &amp; "s/epoch"</f>
        <v>45.2s/epoch</v>
      </c>
      <c r="R5" s="1" t="s">
        <v>78</v>
      </c>
      <c r="S5" s="2" t="str">
        <f>AVERAGE(Z25:Z34) &amp; "ms/step"</f>
        <v>718.2ms/step</v>
      </c>
      <c r="U5" s="2">
        <v>0.67</v>
      </c>
      <c r="V5" s="2">
        <v>0.64839999999999998</v>
      </c>
      <c r="W5" s="2">
        <v>0.84570000000000001</v>
      </c>
      <c r="X5" s="2">
        <v>0.85519999999999996</v>
      </c>
      <c r="Y5" s="2">
        <v>0.88239999999999996</v>
      </c>
      <c r="Z5" s="2">
        <v>0.89449999999999996</v>
      </c>
      <c r="AA5" s="2">
        <v>0.92459999999999998</v>
      </c>
      <c r="AB5" s="2">
        <v>0.9355</v>
      </c>
      <c r="AC5" s="2">
        <v>0.93799999999999994</v>
      </c>
      <c r="AD5" s="2">
        <v>0.95209999999999995</v>
      </c>
    </row>
    <row r="6" spans="1:30" x14ac:dyDescent="0.3">
      <c r="A6" s="58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0.9375</v>
      </c>
      <c r="J6" s="1" t="s">
        <v>46</v>
      </c>
      <c r="K6" s="2">
        <f>MAX(AB3:AB12)</f>
        <v>0.94140000000000001</v>
      </c>
      <c r="L6" s="1" t="s">
        <v>56</v>
      </c>
      <c r="M6" s="2">
        <f>MIN(AA14:AA23)</f>
        <v>0.1973</v>
      </c>
      <c r="N6" s="1" t="s">
        <v>57</v>
      </c>
      <c r="O6" s="2">
        <f>MIN(AB14:AB23)</f>
        <v>0.21540000000000001</v>
      </c>
      <c r="P6" s="1" t="s">
        <v>77</v>
      </c>
      <c r="Q6" s="2" t="str">
        <f>AVERAGE(AA25:AA34) &amp; "s/epoch"</f>
        <v>42.7s/epoch</v>
      </c>
      <c r="R6" s="1" t="s">
        <v>78</v>
      </c>
      <c r="S6" s="2" t="str">
        <f>AVERAGE(AB25:AB34) &amp; "ms/step"</f>
        <v>677.1ms/step</v>
      </c>
      <c r="U6" s="2">
        <v>0.71460000000000001</v>
      </c>
      <c r="V6" s="2">
        <v>0.73440000000000005</v>
      </c>
      <c r="W6" s="2">
        <v>0.85960000000000003</v>
      </c>
      <c r="X6" s="2">
        <v>0.87670000000000003</v>
      </c>
      <c r="Y6" s="2">
        <v>0.90269999999999995</v>
      </c>
      <c r="Z6" s="2">
        <v>0.91210000000000002</v>
      </c>
      <c r="AA6" s="2">
        <v>0.92700000000000005</v>
      </c>
      <c r="AB6" s="2">
        <v>0.92969999999999997</v>
      </c>
      <c r="AC6" s="2">
        <v>0.94279999999999997</v>
      </c>
      <c r="AD6" s="2">
        <v>0.94789999999999996</v>
      </c>
    </row>
    <row r="7" spans="1:30" x14ac:dyDescent="0.3">
      <c r="A7" s="58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0.95950000000000002</v>
      </c>
      <c r="J7" s="1" t="s">
        <v>46</v>
      </c>
      <c r="K7" s="2">
        <f>MAX(AD3:AD12)</f>
        <v>0.96460000000000001</v>
      </c>
      <c r="L7" s="1" t="s">
        <v>56</v>
      </c>
      <c r="M7" s="2">
        <f>MIN(AC14:AC23)</f>
        <v>0.14940000000000001</v>
      </c>
      <c r="N7" s="1" t="s">
        <v>57</v>
      </c>
      <c r="O7" s="2">
        <f>MIN(AD14:AD23)</f>
        <v>0.15820000000000001</v>
      </c>
      <c r="P7" s="1" t="s">
        <v>77</v>
      </c>
      <c r="Q7" s="2" t="str">
        <f>AVERAGE(AC25:AC34) &amp; "s/epoch"</f>
        <v>42.8s/epoch</v>
      </c>
      <c r="R7" s="1" t="s">
        <v>78</v>
      </c>
      <c r="S7" s="2" t="str">
        <f>AVERAGE(AD25:AD34) &amp; "ms/step"</f>
        <v>671.4ms/step</v>
      </c>
      <c r="U7" s="2">
        <v>0.76670000000000005</v>
      </c>
      <c r="V7" s="2">
        <v>0.71679999999999999</v>
      </c>
      <c r="W7" s="2">
        <v>0.86260000000000003</v>
      </c>
      <c r="X7" s="2">
        <v>0.85909999999999997</v>
      </c>
      <c r="Y7" s="2">
        <v>0.89880000000000004</v>
      </c>
      <c r="Z7" s="2">
        <v>0.91210000000000002</v>
      </c>
      <c r="AA7" s="2">
        <v>0.92949999999999999</v>
      </c>
      <c r="AB7" s="2">
        <v>0.92190000000000005</v>
      </c>
      <c r="AC7" s="2">
        <v>0.9546</v>
      </c>
      <c r="AD7" s="2">
        <v>0.93540000000000001</v>
      </c>
    </row>
    <row r="8" spans="1:30" x14ac:dyDescent="0.3">
      <c r="A8" s="58"/>
      <c r="B8" s="1" t="s">
        <v>13</v>
      </c>
      <c r="C8" s="2">
        <v>0.2</v>
      </c>
      <c r="D8" s="2"/>
      <c r="U8" s="2">
        <v>0.7792</v>
      </c>
      <c r="V8" s="2">
        <v>0.74219999999999997</v>
      </c>
      <c r="W8" s="2">
        <v>0.87250000000000005</v>
      </c>
      <c r="X8" s="2">
        <v>0.88449999999999995</v>
      </c>
      <c r="Y8" s="2">
        <v>0.90720000000000001</v>
      </c>
      <c r="Z8" s="2">
        <v>0.89839999999999998</v>
      </c>
      <c r="AA8" s="2">
        <v>0.9335</v>
      </c>
      <c r="AB8" s="2">
        <v>0.93159999999999998</v>
      </c>
      <c r="AC8" s="2">
        <v>0.95209999999999995</v>
      </c>
      <c r="AD8" s="2">
        <v>0.95630000000000004</v>
      </c>
    </row>
    <row r="9" spans="1:30" x14ac:dyDescent="0.3">
      <c r="A9" s="58"/>
      <c r="B9" s="1" t="s">
        <v>14</v>
      </c>
      <c r="C9" s="2">
        <v>0.1</v>
      </c>
      <c r="D9" s="2"/>
      <c r="F9" s="63" t="s">
        <v>76</v>
      </c>
      <c r="G9" s="63"/>
      <c r="H9" s="63"/>
      <c r="I9" s="63"/>
      <c r="J9" s="63"/>
      <c r="K9" s="63"/>
      <c r="L9" s="63"/>
      <c r="M9" s="63"/>
      <c r="N9" s="63"/>
      <c r="O9" s="63"/>
      <c r="P9" s="63"/>
      <c r="R9" s="64" t="s">
        <v>69</v>
      </c>
      <c r="S9" s="65"/>
      <c r="U9" s="2">
        <v>0.79800000000000004</v>
      </c>
      <c r="V9" s="2">
        <v>0.74409999999999998</v>
      </c>
      <c r="W9" s="2">
        <v>0.88100000000000001</v>
      </c>
      <c r="X9" s="2">
        <v>0.87870000000000004</v>
      </c>
      <c r="Y9" s="2">
        <v>0.91320000000000001</v>
      </c>
      <c r="Z9" s="2">
        <v>0.90429999999999999</v>
      </c>
      <c r="AA9" s="2">
        <v>0.9355</v>
      </c>
      <c r="AB9" s="2">
        <v>0.89839999999999998</v>
      </c>
      <c r="AC9" s="2">
        <v>0.94920000000000004</v>
      </c>
      <c r="AD9" s="2">
        <v>0.93959999999999999</v>
      </c>
    </row>
    <row r="10" spans="1:30" x14ac:dyDescent="0.3">
      <c r="A10" s="59"/>
      <c r="B10" s="1" t="s">
        <v>15</v>
      </c>
      <c r="C10" s="2">
        <v>0.1</v>
      </c>
      <c r="D10" s="2"/>
      <c r="F10" s="66" t="s">
        <v>48</v>
      </c>
      <c r="G10" s="1" t="s">
        <v>61</v>
      </c>
      <c r="H10" s="2">
        <v>0.86</v>
      </c>
      <c r="I10" s="67"/>
      <c r="J10" s="66" t="s">
        <v>53</v>
      </c>
      <c r="K10" s="1" t="s">
        <v>61</v>
      </c>
      <c r="L10" s="2">
        <v>0.95</v>
      </c>
      <c r="M10" s="67"/>
      <c r="N10" s="66" t="s">
        <v>55</v>
      </c>
      <c r="O10" s="1" t="s">
        <v>61</v>
      </c>
      <c r="P10" s="2">
        <v>0.97</v>
      </c>
      <c r="R10" s="2" t="s">
        <v>70</v>
      </c>
      <c r="S10" s="2" t="s">
        <v>89</v>
      </c>
      <c r="U10" s="2">
        <v>0.82179999999999997</v>
      </c>
      <c r="V10" s="2">
        <v>0.75390000000000001</v>
      </c>
      <c r="W10" s="2">
        <v>0.88290000000000002</v>
      </c>
      <c r="X10" s="2">
        <v>0.86890000000000001</v>
      </c>
      <c r="Y10" s="2">
        <v>0.91710000000000003</v>
      </c>
      <c r="Z10" s="2">
        <v>0.89649999999999996</v>
      </c>
      <c r="AA10" s="2">
        <v>0.9375</v>
      </c>
      <c r="AB10" s="2">
        <v>0.91600000000000004</v>
      </c>
      <c r="AC10" s="2">
        <v>0.95069999999999999</v>
      </c>
      <c r="AD10" s="2">
        <v>0.94579999999999997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66"/>
      <c r="G11" s="1" t="s">
        <v>62</v>
      </c>
      <c r="H11" s="2">
        <v>0.76</v>
      </c>
      <c r="I11" s="68"/>
      <c r="J11" s="66"/>
      <c r="K11" s="1" t="s">
        <v>62</v>
      </c>
      <c r="L11" s="2">
        <v>0.89</v>
      </c>
      <c r="M11" s="68"/>
      <c r="N11" s="66"/>
      <c r="O11" s="1" t="s">
        <v>62</v>
      </c>
      <c r="P11" s="2">
        <v>0.94</v>
      </c>
      <c r="R11" s="2" t="s">
        <v>71</v>
      </c>
      <c r="S11" s="2" t="s">
        <v>90</v>
      </c>
      <c r="U11" s="2">
        <v>0.83030000000000004</v>
      </c>
      <c r="V11" s="2">
        <v>0.77339999999999998</v>
      </c>
      <c r="W11" s="2">
        <v>0.88490000000000002</v>
      </c>
      <c r="X11" s="2">
        <v>0.87480000000000002</v>
      </c>
      <c r="Y11" s="2">
        <v>0.91710000000000003</v>
      </c>
      <c r="Z11" s="2">
        <v>0.89059999999999995</v>
      </c>
      <c r="AA11" s="2">
        <v>0.93100000000000005</v>
      </c>
      <c r="AB11" s="2">
        <v>0.91800000000000004</v>
      </c>
      <c r="AC11" s="2">
        <v>0.95850000000000002</v>
      </c>
      <c r="AD11" s="2">
        <v>0.95420000000000005</v>
      </c>
    </row>
    <row r="12" spans="1:30" x14ac:dyDescent="0.3">
      <c r="A12" s="42"/>
      <c r="B12" s="1" t="s">
        <v>41</v>
      </c>
      <c r="C12" s="2">
        <v>30</v>
      </c>
      <c r="D12" s="2"/>
      <c r="F12" s="66"/>
      <c r="G12" s="1" t="s">
        <v>64</v>
      </c>
      <c r="H12" s="2">
        <v>0.73</v>
      </c>
      <c r="I12" s="68"/>
      <c r="J12" s="66"/>
      <c r="K12" s="1" t="s">
        <v>64</v>
      </c>
      <c r="L12" s="2">
        <v>0.89</v>
      </c>
      <c r="M12" s="68"/>
      <c r="N12" s="66"/>
      <c r="O12" s="1" t="s">
        <v>64</v>
      </c>
      <c r="P12" s="2">
        <v>0.96</v>
      </c>
      <c r="R12" s="2" t="s">
        <v>72</v>
      </c>
      <c r="S12" s="2" t="s">
        <v>91</v>
      </c>
      <c r="U12" s="2">
        <v>0.8367</v>
      </c>
      <c r="V12" s="2">
        <v>0.75980000000000003</v>
      </c>
      <c r="W12" s="2">
        <v>0.89529999999999998</v>
      </c>
      <c r="X12" s="2">
        <v>0.86299999999999999</v>
      </c>
      <c r="Y12" s="2">
        <v>0.90669999999999995</v>
      </c>
      <c r="Z12" s="2">
        <v>0.90820000000000001</v>
      </c>
      <c r="AA12" s="2">
        <v>0.9375</v>
      </c>
      <c r="AB12" s="2">
        <v>0.91800000000000004</v>
      </c>
      <c r="AC12" s="2">
        <v>0.95950000000000002</v>
      </c>
      <c r="AD12" s="2">
        <v>0.93120000000000003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66"/>
      <c r="G13" s="1" t="s">
        <v>65</v>
      </c>
      <c r="H13" s="2">
        <v>0.85</v>
      </c>
      <c r="I13" s="68"/>
      <c r="J13" s="66"/>
      <c r="K13" s="1" t="s">
        <v>65</v>
      </c>
      <c r="L13" s="2">
        <v>0.93</v>
      </c>
      <c r="M13" s="68"/>
      <c r="N13" s="66"/>
      <c r="O13" s="1" t="s">
        <v>65</v>
      </c>
      <c r="P13" s="2">
        <v>0.97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96</v>
      </c>
      <c r="D14" s="2"/>
      <c r="F14" s="66"/>
      <c r="G14" s="1" t="s">
        <v>66</v>
      </c>
      <c r="H14" s="2">
        <v>0.76</v>
      </c>
      <c r="I14" s="68"/>
      <c r="J14" s="66"/>
      <c r="K14" s="1" t="s">
        <v>66</v>
      </c>
      <c r="L14" s="2">
        <v>0.88</v>
      </c>
      <c r="M14" s="68"/>
      <c r="N14" s="66"/>
      <c r="O14" s="1" t="s">
        <v>66</v>
      </c>
      <c r="P14" s="2">
        <v>0.92</v>
      </c>
      <c r="R14" s="2" t="s">
        <v>74</v>
      </c>
      <c r="S14" s="2" t="s">
        <v>93</v>
      </c>
      <c r="U14" s="2">
        <v>1.8328</v>
      </c>
      <c r="V14" s="2">
        <v>1.5503</v>
      </c>
      <c r="W14" s="2">
        <v>0.50460000000000005</v>
      </c>
      <c r="X14" s="2">
        <v>0.43730000000000002</v>
      </c>
      <c r="Y14" s="2">
        <v>0.372</v>
      </c>
      <c r="Z14" s="2">
        <v>0.27039999999999997</v>
      </c>
      <c r="AA14" s="2">
        <v>0.2492</v>
      </c>
      <c r="AB14" s="2">
        <v>0.21540000000000001</v>
      </c>
      <c r="AC14" s="2">
        <v>0.18820000000000001</v>
      </c>
      <c r="AD14" s="2">
        <v>0.15820000000000001</v>
      </c>
    </row>
    <row r="15" spans="1:30" x14ac:dyDescent="0.3">
      <c r="A15" s="42"/>
      <c r="B15" s="1" t="s">
        <v>31</v>
      </c>
      <c r="C15" s="2" t="b">
        <v>0</v>
      </c>
      <c r="D15" s="2"/>
      <c r="F15" s="66"/>
      <c r="G15" s="1" t="s">
        <v>63</v>
      </c>
      <c r="H15" s="2">
        <v>0.51</v>
      </c>
      <c r="I15" s="68"/>
      <c r="J15" s="66"/>
      <c r="K15" s="1" t="s">
        <v>63</v>
      </c>
      <c r="L15" s="2">
        <v>0.67</v>
      </c>
      <c r="M15" s="68"/>
      <c r="N15" s="66"/>
      <c r="O15" s="1" t="s">
        <v>63</v>
      </c>
      <c r="P15" s="2">
        <v>0.87</v>
      </c>
      <c r="R15" s="2" t="s">
        <v>75</v>
      </c>
      <c r="S15" s="2" t="s">
        <v>94</v>
      </c>
      <c r="U15" s="2">
        <v>1.1385000000000001</v>
      </c>
      <c r="V15" s="2">
        <v>1.0710999999999999</v>
      </c>
      <c r="W15" s="2">
        <v>0.49680000000000002</v>
      </c>
      <c r="X15" s="2">
        <v>0.40539999999999998</v>
      </c>
      <c r="Y15" s="2">
        <v>0.33860000000000001</v>
      </c>
      <c r="Z15" s="2">
        <v>0.25869999999999999</v>
      </c>
      <c r="AA15" s="2">
        <v>0.25340000000000001</v>
      </c>
      <c r="AB15" s="2">
        <v>0.2243</v>
      </c>
      <c r="AC15" s="2">
        <v>0.19170000000000001</v>
      </c>
      <c r="AD15" s="2">
        <v>0.16739999999999999</v>
      </c>
    </row>
    <row r="16" spans="1:30" x14ac:dyDescent="0.3">
      <c r="A16" s="41" t="s">
        <v>32</v>
      </c>
      <c r="B16" s="1" t="s">
        <v>33</v>
      </c>
      <c r="C16" s="2"/>
      <c r="D16" s="2"/>
      <c r="F16" s="66"/>
      <c r="G16" s="1" t="s">
        <v>67</v>
      </c>
      <c r="H16" s="7">
        <v>0.78</v>
      </c>
      <c r="I16" s="68"/>
      <c r="J16" s="66"/>
      <c r="K16" s="1" t="s">
        <v>67</v>
      </c>
      <c r="L16" s="2">
        <v>0.9</v>
      </c>
      <c r="M16" s="68"/>
      <c r="N16" s="66"/>
      <c r="O16" s="1" t="s">
        <v>67</v>
      </c>
      <c r="P16" s="7">
        <v>0.95</v>
      </c>
      <c r="U16" s="2">
        <v>0.89629999999999999</v>
      </c>
      <c r="V16" s="2">
        <v>0.93430000000000002</v>
      </c>
      <c r="W16" s="2">
        <v>0.44429999999999997</v>
      </c>
      <c r="X16" s="2">
        <v>0.44319999999999998</v>
      </c>
      <c r="Y16" s="2">
        <v>0.33250000000000002</v>
      </c>
      <c r="Z16" s="2">
        <v>0.30159999999999998</v>
      </c>
      <c r="AA16" s="2">
        <v>0.24260000000000001</v>
      </c>
      <c r="AB16" s="2">
        <v>0.21920000000000001</v>
      </c>
      <c r="AC16" s="2">
        <v>0.18920000000000001</v>
      </c>
      <c r="AD16" s="2">
        <v>0.1671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66" t="s">
        <v>52</v>
      </c>
      <c r="G17" s="1" t="s">
        <v>61</v>
      </c>
      <c r="H17" s="2">
        <v>0.94</v>
      </c>
      <c r="I17" s="68"/>
      <c r="J17" s="66" t="s">
        <v>54</v>
      </c>
      <c r="K17" s="1" t="s">
        <v>61</v>
      </c>
      <c r="L17" s="2">
        <v>0.98</v>
      </c>
      <c r="M17" s="68"/>
      <c r="N17" s="66" t="s">
        <v>68</v>
      </c>
      <c r="O17" s="1" t="s">
        <v>61</v>
      </c>
      <c r="P17" s="2">
        <v>0.94</v>
      </c>
      <c r="U17" s="2">
        <v>0.77190000000000003</v>
      </c>
      <c r="V17" s="2">
        <v>0.84130000000000005</v>
      </c>
      <c r="W17" s="2">
        <v>0.42799999999999999</v>
      </c>
      <c r="X17" s="2">
        <v>0.43209999999999998</v>
      </c>
      <c r="Y17" s="2">
        <v>0.31109999999999999</v>
      </c>
      <c r="Z17" s="2">
        <v>0.2717</v>
      </c>
      <c r="AA17" s="2">
        <v>0.22570000000000001</v>
      </c>
      <c r="AB17" s="2">
        <v>0.21909999999999999</v>
      </c>
      <c r="AC17" s="2">
        <v>0.1759</v>
      </c>
      <c r="AD17" s="2">
        <v>0.19409999999999999</v>
      </c>
    </row>
    <row r="18" spans="1:30" x14ac:dyDescent="0.3">
      <c r="A18" s="43"/>
      <c r="B18" s="1" t="s">
        <v>36</v>
      </c>
      <c r="C18" s="2"/>
      <c r="D18" s="2"/>
      <c r="F18" s="66"/>
      <c r="G18" s="1" t="s">
        <v>62</v>
      </c>
      <c r="H18" s="2">
        <v>0.87</v>
      </c>
      <c r="I18" s="68"/>
      <c r="J18" s="66"/>
      <c r="K18" s="1" t="s">
        <v>62</v>
      </c>
      <c r="L18" s="2">
        <v>0.88</v>
      </c>
      <c r="M18" s="68"/>
      <c r="N18" s="66"/>
      <c r="O18" s="1" t="s">
        <v>62</v>
      </c>
      <c r="P18" s="2">
        <v>0.86</v>
      </c>
      <c r="U18" s="2">
        <v>0.67149999999999999</v>
      </c>
      <c r="V18" s="2">
        <v>0.79249999999999998</v>
      </c>
      <c r="W18" s="2">
        <v>0.41070000000000001</v>
      </c>
      <c r="X18" s="2">
        <v>0.40550000000000003</v>
      </c>
      <c r="Y18" s="2">
        <v>0.30120000000000002</v>
      </c>
      <c r="Z18" s="2">
        <v>0.29920000000000002</v>
      </c>
      <c r="AA18" s="2">
        <v>0.223</v>
      </c>
      <c r="AB18" s="2">
        <v>0.25519999999999998</v>
      </c>
      <c r="AC18" s="2">
        <v>0.1726</v>
      </c>
      <c r="AD18" s="2">
        <v>0.17929999999999999</v>
      </c>
    </row>
    <row r="19" spans="1:30" x14ac:dyDescent="0.3">
      <c r="A19" s="43"/>
      <c r="B19" s="1" t="s">
        <v>20</v>
      </c>
      <c r="C19" s="9" t="s">
        <v>106</v>
      </c>
      <c r="D19" s="2"/>
      <c r="F19" s="66"/>
      <c r="G19" s="1" t="s">
        <v>64</v>
      </c>
      <c r="H19" s="2">
        <v>0.84</v>
      </c>
      <c r="I19" s="68"/>
      <c r="J19" s="66"/>
      <c r="K19" s="1" t="s">
        <v>64</v>
      </c>
      <c r="L19" s="2">
        <v>0.95</v>
      </c>
      <c r="M19" s="68"/>
      <c r="N19" s="66"/>
      <c r="O19" s="1" t="s">
        <v>64</v>
      </c>
      <c r="P19" s="2">
        <v>0.88</v>
      </c>
      <c r="U19" s="2">
        <v>0.62780000000000002</v>
      </c>
      <c r="V19" s="2">
        <v>0.73029999999999995</v>
      </c>
      <c r="W19" s="2">
        <v>0.39629999999999999</v>
      </c>
      <c r="X19" s="2">
        <v>0.3553</v>
      </c>
      <c r="Y19" s="2">
        <v>0.29459999999999997</v>
      </c>
      <c r="Z19" s="2">
        <v>0.29799999999999999</v>
      </c>
      <c r="AA19" s="2">
        <v>0.21060000000000001</v>
      </c>
      <c r="AB19" s="2">
        <v>0.23780000000000001</v>
      </c>
      <c r="AC19" s="2">
        <v>0.15920000000000001</v>
      </c>
      <c r="AD19" s="2">
        <v>0.1898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66"/>
      <c r="G20" s="1" t="s">
        <v>65</v>
      </c>
      <c r="H20" s="2">
        <v>0.91</v>
      </c>
      <c r="I20" s="68"/>
      <c r="J20" s="66"/>
      <c r="K20" s="1" t="s">
        <v>65</v>
      </c>
      <c r="L20" s="2">
        <v>0.95</v>
      </c>
      <c r="M20" s="68"/>
      <c r="N20" s="66"/>
      <c r="O20" s="1" t="s">
        <v>65</v>
      </c>
      <c r="P20" s="2">
        <v>0.92</v>
      </c>
      <c r="U20" s="2">
        <v>0.57140000000000002</v>
      </c>
      <c r="V20" s="2">
        <v>0.72089999999999999</v>
      </c>
      <c r="W20" s="2">
        <v>0.36470000000000002</v>
      </c>
      <c r="X20" s="2">
        <v>0.39419999999999999</v>
      </c>
      <c r="Y20" s="2">
        <v>0.27100000000000002</v>
      </c>
      <c r="Z20" s="2">
        <v>0.29160000000000003</v>
      </c>
      <c r="AA20" s="2">
        <v>0.2084</v>
      </c>
      <c r="AB20" s="2">
        <v>0.2702</v>
      </c>
      <c r="AC20" s="2">
        <v>0.16489999999999999</v>
      </c>
      <c r="AD20" s="2">
        <v>0.18410000000000001</v>
      </c>
    </row>
    <row r="21" spans="1:30" x14ac:dyDescent="0.3">
      <c r="A21" s="48" t="s">
        <v>38</v>
      </c>
      <c r="B21" s="1" t="s">
        <v>3</v>
      </c>
      <c r="C21" s="23" t="s">
        <v>5</v>
      </c>
      <c r="D21" s="2"/>
      <c r="F21" s="66"/>
      <c r="G21" s="1" t="s">
        <v>66</v>
      </c>
      <c r="H21" s="2">
        <v>0.86</v>
      </c>
      <c r="I21" s="68"/>
      <c r="J21" s="66"/>
      <c r="K21" s="1" t="s">
        <v>66</v>
      </c>
      <c r="L21" s="2">
        <v>0.88</v>
      </c>
      <c r="M21" s="68"/>
      <c r="N21" s="66"/>
      <c r="O21" s="1" t="s">
        <v>66</v>
      </c>
      <c r="P21" s="2">
        <v>0.86</v>
      </c>
      <c r="U21" s="2">
        <v>0.52339999999999998</v>
      </c>
      <c r="V21" s="2">
        <v>0.64690000000000003</v>
      </c>
      <c r="W21" s="2">
        <v>0.35859999999999997</v>
      </c>
      <c r="X21" s="2">
        <v>0.41499999999999998</v>
      </c>
      <c r="Y21" s="2">
        <v>0.27229999999999999</v>
      </c>
      <c r="Z21" s="2">
        <v>0.29409999999999997</v>
      </c>
      <c r="AA21" s="2">
        <v>0.20810000000000001</v>
      </c>
      <c r="AB21" s="2">
        <v>0.25519999999999998</v>
      </c>
      <c r="AC21" s="2">
        <v>0.16900000000000001</v>
      </c>
      <c r="AD21" s="2">
        <v>0.1731</v>
      </c>
    </row>
    <row r="22" spans="1:30" x14ac:dyDescent="0.3">
      <c r="A22" s="48"/>
      <c r="B22" s="1" t="s">
        <v>17</v>
      </c>
      <c r="C22" s="3">
        <v>1E-4</v>
      </c>
      <c r="D22" s="2"/>
      <c r="F22" s="66"/>
      <c r="G22" s="1" t="s">
        <v>63</v>
      </c>
      <c r="H22" s="2">
        <v>0.75</v>
      </c>
      <c r="I22" s="68"/>
      <c r="J22" s="66"/>
      <c r="K22" s="1" t="s">
        <v>63</v>
      </c>
      <c r="L22" s="2">
        <v>0.7</v>
      </c>
      <c r="M22" s="68"/>
      <c r="N22" s="66"/>
      <c r="O22" s="1" t="s">
        <v>63</v>
      </c>
      <c r="P22" s="2">
        <v>0.69</v>
      </c>
      <c r="U22" s="2">
        <v>0.49890000000000001</v>
      </c>
      <c r="V22" s="2">
        <v>0.63849999999999996</v>
      </c>
      <c r="W22" s="2">
        <v>0.35139999999999999</v>
      </c>
      <c r="X22" s="2">
        <v>0.37459999999999999</v>
      </c>
      <c r="Y22" s="2">
        <v>0.25929999999999997</v>
      </c>
      <c r="Z22" s="2">
        <v>0.28420000000000001</v>
      </c>
      <c r="AA22" s="2">
        <v>0.2029</v>
      </c>
      <c r="AB22" s="2">
        <v>0.23719999999999999</v>
      </c>
      <c r="AC22" s="2">
        <v>0.15079999999999999</v>
      </c>
      <c r="AD22" s="2">
        <v>0.1744</v>
      </c>
    </row>
    <row r="23" spans="1:30" x14ac:dyDescent="0.3">
      <c r="A23" s="48"/>
      <c r="B23" s="1" t="s">
        <v>58</v>
      </c>
      <c r="C23" s="2">
        <v>10</v>
      </c>
      <c r="D23" s="2"/>
      <c r="F23" s="66"/>
      <c r="G23" s="1" t="s">
        <v>67</v>
      </c>
      <c r="H23" s="7">
        <v>0.88</v>
      </c>
      <c r="I23" s="69"/>
      <c r="J23" s="66"/>
      <c r="K23" s="1" t="s">
        <v>67</v>
      </c>
      <c r="L23" s="7">
        <v>0.92</v>
      </c>
      <c r="M23" s="69"/>
      <c r="N23" s="66"/>
      <c r="O23" s="1" t="s">
        <v>67</v>
      </c>
      <c r="P23" s="7">
        <v>0.88</v>
      </c>
      <c r="U23" s="2">
        <v>0.48199999999999998</v>
      </c>
      <c r="V23" s="2">
        <v>0.64700000000000002</v>
      </c>
      <c r="W23" s="2">
        <v>0.3271</v>
      </c>
      <c r="X23" s="2">
        <v>0.4052</v>
      </c>
      <c r="Y23" s="2">
        <v>0.27100000000000002</v>
      </c>
      <c r="Z23" s="2">
        <v>0.2959</v>
      </c>
      <c r="AA23" s="2">
        <v>0.1973</v>
      </c>
      <c r="AB23" s="2">
        <v>0.25990000000000002</v>
      </c>
      <c r="AC23" s="2">
        <v>0.14940000000000001</v>
      </c>
      <c r="AD23" s="2">
        <v>0.2157</v>
      </c>
    </row>
    <row r="24" spans="1:30" x14ac:dyDescent="0.3">
      <c r="A24" s="48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8"/>
      <c r="B25" s="1" t="s">
        <v>60</v>
      </c>
      <c r="C25" s="2">
        <v>2</v>
      </c>
      <c r="D25" s="2"/>
      <c r="U25" s="2">
        <v>62</v>
      </c>
      <c r="V25" s="2">
        <v>979</v>
      </c>
      <c r="W25" s="2">
        <v>46</v>
      </c>
      <c r="X25" s="2">
        <v>724</v>
      </c>
      <c r="Y25" s="2">
        <v>46</v>
      </c>
      <c r="Z25" s="2">
        <v>724</v>
      </c>
      <c r="AA25" s="2">
        <v>43</v>
      </c>
      <c r="AB25" s="2">
        <v>679</v>
      </c>
      <c r="AC25" s="2">
        <v>44</v>
      </c>
      <c r="AD25" s="2">
        <v>691</v>
      </c>
    </row>
    <row r="26" spans="1:30" x14ac:dyDescent="0.3">
      <c r="A26" s="48" t="s">
        <v>88</v>
      </c>
      <c r="B26" s="1" t="s">
        <v>88</v>
      </c>
      <c r="C26" s="71" t="s">
        <v>87</v>
      </c>
      <c r="D26" s="72"/>
      <c r="U26" s="2">
        <v>53</v>
      </c>
      <c r="V26" s="2">
        <v>841</v>
      </c>
      <c r="W26" s="2">
        <v>53</v>
      </c>
      <c r="X26" s="2">
        <v>835</v>
      </c>
      <c r="Y26" s="2">
        <v>54</v>
      </c>
      <c r="Z26" s="2">
        <v>856</v>
      </c>
      <c r="AA26" s="2">
        <v>43</v>
      </c>
      <c r="AB26" s="2">
        <v>679</v>
      </c>
      <c r="AC26" s="2">
        <v>53</v>
      </c>
      <c r="AD26" s="2">
        <v>829</v>
      </c>
    </row>
    <row r="27" spans="1:30" x14ac:dyDescent="0.3">
      <c r="A27" s="48"/>
      <c r="B27" s="1" t="s">
        <v>85</v>
      </c>
      <c r="C27" s="71" t="s">
        <v>86</v>
      </c>
      <c r="D27" s="72"/>
      <c r="U27" s="2">
        <v>52</v>
      </c>
      <c r="V27" s="2">
        <v>831</v>
      </c>
      <c r="W27" s="2">
        <v>53</v>
      </c>
      <c r="X27" s="2">
        <v>846</v>
      </c>
      <c r="Y27" s="2">
        <v>53</v>
      </c>
      <c r="Z27" s="2">
        <v>843</v>
      </c>
      <c r="AA27" s="2">
        <v>51</v>
      </c>
      <c r="AB27" s="2">
        <v>810</v>
      </c>
      <c r="AC27" s="2">
        <v>43</v>
      </c>
      <c r="AD27" s="2">
        <v>671</v>
      </c>
    </row>
    <row r="28" spans="1:30" x14ac:dyDescent="0.3">
      <c r="U28" s="2">
        <v>50</v>
      </c>
      <c r="V28" s="2">
        <v>791</v>
      </c>
      <c r="W28" s="2">
        <v>45</v>
      </c>
      <c r="X28" s="2">
        <v>712</v>
      </c>
      <c r="Y28" s="2">
        <v>50</v>
      </c>
      <c r="Z28" s="2">
        <v>795</v>
      </c>
      <c r="AA28" s="2">
        <v>43</v>
      </c>
      <c r="AB28" s="2">
        <v>685</v>
      </c>
      <c r="AC28" s="2">
        <v>50</v>
      </c>
      <c r="AD28" s="2">
        <v>786</v>
      </c>
    </row>
    <row r="29" spans="1:30" x14ac:dyDescent="0.3">
      <c r="U29" s="2">
        <v>47</v>
      </c>
      <c r="V29" s="2">
        <v>738</v>
      </c>
      <c r="W29" s="2">
        <v>46</v>
      </c>
      <c r="X29" s="2">
        <v>737</v>
      </c>
      <c r="Y29" s="2">
        <v>46</v>
      </c>
      <c r="Z29" s="2">
        <v>738</v>
      </c>
      <c r="AA29" s="2">
        <v>40</v>
      </c>
      <c r="AB29" s="2">
        <v>639</v>
      </c>
      <c r="AC29" s="2">
        <v>45</v>
      </c>
      <c r="AD29" s="2">
        <v>711</v>
      </c>
    </row>
    <row r="30" spans="1:30" x14ac:dyDescent="0.3">
      <c r="U30" s="2">
        <v>40</v>
      </c>
      <c r="V30" s="2">
        <v>638</v>
      </c>
      <c r="W30" s="2">
        <v>41</v>
      </c>
      <c r="X30" s="2">
        <v>659</v>
      </c>
      <c r="Y30" s="2">
        <v>40</v>
      </c>
      <c r="Z30" s="2">
        <v>634</v>
      </c>
      <c r="AA30" s="2">
        <v>39</v>
      </c>
      <c r="AB30" s="2">
        <v>625</v>
      </c>
      <c r="AC30" s="2">
        <v>41</v>
      </c>
      <c r="AD30" s="2">
        <v>642</v>
      </c>
    </row>
    <row r="31" spans="1:30" x14ac:dyDescent="0.3">
      <c r="U31" s="2">
        <v>40</v>
      </c>
      <c r="V31" s="2">
        <v>640</v>
      </c>
      <c r="W31" s="2">
        <v>41</v>
      </c>
      <c r="X31" s="2">
        <v>648</v>
      </c>
      <c r="Y31" s="2">
        <v>36</v>
      </c>
      <c r="Z31" s="2">
        <v>570</v>
      </c>
      <c r="AA31" s="2">
        <v>46</v>
      </c>
      <c r="AB31" s="2">
        <v>725</v>
      </c>
      <c r="AC31" s="2">
        <v>34</v>
      </c>
      <c r="AD31" s="2">
        <v>528</v>
      </c>
    </row>
    <row r="32" spans="1:30" x14ac:dyDescent="0.3">
      <c r="U32" s="2">
        <v>41</v>
      </c>
      <c r="V32" s="2">
        <v>652</v>
      </c>
      <c r="W32" s="2">
        <v>41</v>
      </c>
      <c r="X32" s="2">
        <v>645</v>
      </c>
      <c r="Y32" s="2">
        <v>46</v>
      </c>
      <c r="Z32" s="2">
        <v>731</v>
      </c>
      <c r="AA32" s="2">
        <v>35</v>
      </c>
      <c r="AB32" s="2">
        <v>550</v>
      </c>
      <c r="AC32" s="2">
        <v>47</v>
      </c>
      <c r="AD32" s="2">
        <v>737</v>
      </c>
    </row>
    <row r="33" spans="21:30" x14ac:dyDescent="0.3">
      <c r="U33" s="2">
        <v>42</v>
      </c>
      <c r="V33" s="2">
        <v>668</v>
      </c>
      <c r="W33" s="2">
        <v>40</v>
      </c>
      <c r="X33" s="2">
        <v>634</v>
      </c>
      <c r="Y33" s="2">
        <v>35</v>
      </c>
      <c r="Z33" s="2">
        <v>554</v>
      </c>
      <c r="AA33" s="2">
        <v>41</v>
      </c>
      <c r="AB33" s="2">
        <v>644</v>
      </c>
      <c r="AC33" s="2">
        <v>39</v>
      </c>
      <c r="AD33" s="2">
        <v>616</v>
      </c>
    </row>
    <row r="34" spans="21:30" x14ac:dyDescent="0.3">
      <c r="U34" s="2">
        <v>42</v>
      </c>
      <c r="V34" s="2">
        <v>660</v>
      </c>
      <c r="W34" s="2">
        <v>36</v>
      </c>
      <c r="X34" s="2">
        <v>573</v>
      </c>
      <c r="Y34" s="2">
        <v>46</v>
      </c>
      <c r="Z34" s="2">
        <v>737</v>
      </c>
      <c r="AA34" s="2">
        <v>46</v>
      </c>
      <c r="AB34" s="2">
        <v>735</v>
      </c>
      <c r="AC34" s="2">
        <v>32</v>
      </c>
      <c r="AD34" s="2">
        <v>503</v>
      </c>
    </row>
  </sheetData>
  <mergeCells count="27"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F66A-D04C-40A3-B7E6-A3DD1FC835E3}">
  <dimension ref="A1:AD34"/>
  <sheetViews>
    <sheetView topLeftCell="F1" workbookViewId="0">
      <selection activeCell="S7" sqref="F3:S7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9.109375" style="4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95</v>
      </c>
      <c r="B1" s="70"/>
      <c r="C1" s="70"/>
      <c r="D1" s="65"/>
      <c r="F1" s="63" t="s">
        <v>44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57" t="s">
        <v>22</v>
      </c>
      <c r="B2" s="1" t="s">
        <v>42</v>
      </c>
      <c r="C2" s="10" t="s">
        <v>97</v>
      </c>
      <c r="D2" s="2"/>
      <c r="F2" s="2" t="s">
        <v>49</v>
      </c>
      <c r="G2" s="2" t="s">
        <v>50</v>
      </c>
      <c r="H2" s="48" t="s">
        <v>47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58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0.80400000000000005</v>
      </c>
      <c r="J3" s="1" t="s">
        <v>46</v>
      </c>
      <c r="K3" s="2">
        <f>MAX(V3:V12)</f>
        <v>0.79879999999999995</v>
      </c>
      <c r="L3" s="1" t="s">
        <v>56</v>
      </c>
      <c r="M3" s="2">
        <f>MIN(U14:U23)</f>
        <v>0.53129999999999999</v>
      </c>
      <c r="N3" s="1" t="s">
        <v>57</v>
      </c>
      <c r="O3" s="2">
        <f>MIN(V14:V23)</f>
        <v>0.5635</v>
      </c>
      <c r="P3" s="1" t="s">
        <v>77</v>
      </c>
      <c r="Q3" s="2" t="str">
        <f>AVERAGE(U25:U34) &amp; "s/epoch"</f>
        <v>41.5s/epoch</v>
      </c>
      <c r="R3" s="1" t="s">
        <v>78</v>
      </c>
      <c r="S3" s="2" t="str">
        <f>AVERAGE(V25:V34) &amp; "ms/step"</f>
        <v>658.7ms/step</v>
      </c>
      <c r="U3" s="2">
        <v>0.2873</v>
      </c>
      <c r="V3" s="2">
        <v>0.45700000000000002</v>
      </c>
      <c r="W3" s="2">
        <v>0.80210000000000004</v>
      </c>
      <c r="X3" s="2">
        <v>0.84740000000000004</v>
      </c>
      <c r="Y3" s="2">
        <v>0.86199999999999999</v>
      </c>
      <c r="Z3" s="2">
        <v>0.90620000000000001</v>
      </c>
      <c r="AA3" s="2">
        <v>0.89929999999999999</v>
      </c>
      <c r="AB3" s="2">
        <v>0.92769999999999997</v>
      </c>
      <c r="AC3" s="2">
        <v>0.92130000000000001</v>
      </c>
      <c r="AD3" s="2">
        <v>0.94579999999999997</v>
      </c>
    </row>
    <row r="4" spans="1:30" x14ac:dyDescent="0.3">
      <c r="A4" s="58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0.86509999999999998</v>
      </c>
      <c r="J4" s="1" t="s">
        <v>46</v>
      </c>
      <c r="K4" s="2">
        <f>MAX(X3:X12)</f>
        <v>0.85909999999999997</v>
      </c>
      <c r="L4" s="1" t="s">
        <v>56</v>
      </c>
      <c r="M4" s="2">
        <f>MIN(W14:W23)</f>
        <v>0.37859999999999999</v>
      </c>
      <c r="N4" s="1" t="s">
        <v>57</v>
      </c>
      <c r="O4" s="2">
        <f>MIN(X14:X23)</f>
        <v>0.42109999999999997</v>
      </c>
      <c r="P4" s="1" t="s">
        <v>77</v>
      </c>
      <c r="Q4" s="2" t="str">
        <f>AVERAGE(W25:W34) &amp; "s/epoch"</f>
        <v>40.2s/epoch</v>
      </c>
      <c r="R4" s="1" t="s">
        <v>78</v>
      </c>
      <c r="S4" s="2" t="str">
        <f>AVERAGE(X25:X34) &amp; "ms/step"</f>
        <v>637.8ms/step</v>
      </c>
      <c r="U4" s="2">
        <v>0.51459999999999995</v>
      </c>
      <c r="V4" s="2">
        <v>0.65429999999999999</v>
      </c>
      <c r="W4" s="2">
        <v>0.82440000000000002</v>
      </c>
      <c r="X4" s="2">
        <v>0.83760000000000001</v>
      </c>
      <c r="Y4" s="2">
        <v>0.85660000000000003</v>
      </c>
      <c r="Z4" s="2">
        <v>0.91020000000000001</v>
      </c>
      <c r="AA4" s="2">
        <v>0.90769999999999995</v>
      </c>
      <c r="AB4" s="2">
        <v>0.94140000000000001</v>
      </c>
      <c r="AC4" s="2">
        <v>0.92430000000000001</v>
      </c>
      <c r="AD4" s="2">
        <v>0.92079999999999995</v>
      </c>
    </row>
    <row r="5" spans="1:30" x14ac:dyDescent="0.3">
      <c r="A5" s="58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0.89680000000000004</v>
      </c>
      <c r="J5" s="1" t="s">
        <v>46</v>
      </c>
      <c r="K5" s="8">
        <f>MAX(Z3:Z12)</f>
        <v>0.92769999999999997</v>
      </c>
      <c r="L5" s="1" t="s">
        <v>56</v>
      </c>
      <c r="M5" s="2">
        <f>MIN(Y14:Y23)</f>
        <v>0.31259999999999999</v>
      </c>
      <c r="N5" s="1" t="s">
        <v>57</v>
      </c>
      <c r="O5" s="2">
        <f>MIN(Z14:Z23)</f>
        <v>0.26519999999999999</v>
      </c>
      <c r="P5" s="1" t="s">
        <v>77</v>
      </c>
      <c r="Q5" s="2" t="str">
        <f>AVERAGE(Y25:Y34) &amp; "s/epoch"</f>
        <v>40.5s/epoch</v>
      </c>
      <c r="R5" s="1" t="s">
        <v>78</v>
      </c>
      <c r="S5" s="2" t="str">
        <f>AVERAGE(Z25:Z34) &amp; "ms/step"</f>
        <v>644.1ms/step</v>
      </c>
      <c r="U5" s="2">
        <v>0.63619999999999999</v>
      </c>
      <c r="V5" s="2">
        <v>0.6875</v>
      </c>
      <c r="W5" s="2">
        <v>0.82289999999999996</v>
      </c>
      <c r="X5" s="2">
        <v>0.82579999999999998</v>
      </c>
      <c r="Y5" s="2">
        <v>0.86450000000000005</v>
      </c>
      <c r="Z5" s="2">
        <v>0.91020000000000001</v>
      </c>
      <c r="AA5" s="2">
        <v>0.89580000000000004</v>
      </c>
      <c r="AB5" s="2">
        <v>0.94140000000000001</v>
      </c>
      <c r="AC5" s="2">
        <v>0.91739999999999999</v>
      </c>
      <c r="AD5" s="2">
        <v>0.92500000000000004</v>
      </c>
    </row>
    <row r="6" spans="1:30" x14ac:dyDescent="0.3">
      <c r="A6" s="58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0.92110000000000003</v>
      </c>
      <c r="J6" s="1" t="s">
        <v>46</v>
      </c>
      <c r="K6" s="2">
        <f>MAX(AB3:AB12)</f>
        <v>0.94140000000000001</v>
      </c>
      <c r="L6" s="1" t="s">
        <v>56</v>
      </c>
      <c r="M6" s="2">
        <f>MIN(AA14:AA23)</f>
        <v>0.24759999999999999</v>
      </c>
      <c r="N6" s="1" t="s">
        <v>57</v>
      </c>
      <c r="O6" s="2">
        <f>MIN(AB14:AB23)</f>
        <v>0.20810000000000001</v>
      </c>
      <c r="P6" s="1" t="s">
        <v>77</v>
      </c>
      <c r="Q6" s="2" t="str">
        <f>AVERAGE(AA25:AA34) &amp; "s/epoch"</f>
        <v>41.1s/epoch</v>
      </c>
      <c r="R6" s="1" t="s">
        <v>78</v>
      </c>
      <c r="S6" s="2" t="str">
        <f>AVERAGE(AB25:AB34) &amp; "ms/step"</f>
        <v>650.8ms/step</v>
      </c>
      <c r="U6" s="2">
        <v>0.68589999999999995</v>
      </c>
      <c r="V6" s="2">
        <v>0.72270000000000001</v>
      </c>
      <c r="W6" s="2">
        <v>0.82640000000000002</v>
      </c>
      <c r="X6" s="2">
        <v>0.84540000000000004</v>
      </c>
      <c r="Y6" s="2">
        <v>0.86850000000000005</v>
      </c>
      <c r="Z6" s="2">
        <v>0.91410000000000002</v>
      </c>
      <c r="AA6" s="2">
        <v>0.90169999999999995</v>
      </c>
      <c r="AB6" s="2">
        <v>0.90820000000000001</v>
      </c>
      <c r="AC6" s="2">
        <v>0.93159999999999998</v>
      </c>
      <c r="AD6" s="2">
        <v>0.93959999999999999</v>
      </c>
    </row>
    <row r="7" spans="1:30" x14ac:dyDescent="0.3">
      <c r="A7" s="58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0.93700000000000006</v>
      </c>
      <c r="J7" s="1" t="s">
        <v>46</v>
      </c>
      <c r="K7" s="2">
        <f>MAX(AD3:AD12)</f>
        <v>0.94579999999999997</v>
      </c>
      <c r="L7" s="1" t="s">
        <v>56</v>
      </c>
      <c r="M7" s="2">
        <f>MIN(AC14:AC23)</f>
        <v>0.19139999999999999</v>
      </c>
      <c r="N7" s="1" t="s">
        <v>57</v>
      </c>
      <c r="O7" s="2">
        <f>MIN(AD14:AD23)</f>
        <v>0.18990000000000001</v>
      </c>
      <c r="P7" s="1" t="s">
        <v>77</v>
      </c>
      <c r="Q7" s="2" t="str">
        <f>AVERAGE(AC25:AC34) &amp; "s/epoch"</f>
        <v>40.4s/epoch</v>
      </c>
      <c r="R7" s="1" t="s">
        <v>78</v>
      </c>
      <c r="S7" s="2" t="str">
        <f>AVERAGE(AD25:AD34) &amp; "ms/step"</f>
        <v>629.4ms/step</v>
      </c>
      <c r="U7" s="2">
        <v>0.71509999999999996</v>
      </c>
      <c r="V7" s="2">
        <v>0.748</v>
      </c>
      <c r="W7" s="2">
        <v>0.83779999999999999</v>
      </c>
      <c r="X7" s="2">
        <v>0.83950000000000002</v>
      </c>
      <c r="Y7" s="2">
        <v>0.87490000000000001</v>
      </c>
      <c r="Z7" s="2">
        <v>0.90820000000000001</v>
      </c>
      <c r="AA7" s="2">
        <v>0.89529999999999998</v>
      </c>
      <c r="AB7" s="2">
        <v>0.92579999999999996</v>
      </c>
      <c r="AC7" s="2">
        <v>0.92869999999999997</v>
      </c>
      <c r="AD7" s="2">
        <v>0.92079999999999995</v>
      </c>
    </row>
    <row r="8" spans="1:30" x14ac:dyDescent="0.3">
      <c r="A8" s="58"/>
      <c r="B8" s="1" t="s">
        <v>13</v>
      </c>
      <c r="C8" s="2">
        <v>0.2</v>
      </c>
      <c r="D8" s="2"/>
      <c r="U8" s="2">
        <v>0.75329999999999997</v>
      </c>
      <c r="V8" s="2">
        <v>0.78120000000000001</v>
      </c>
      <c r="W8" s="2">
        <v>0.83479999999999999</v>
      </c>
      <c r="X8" s="2">
        <v>0.84740000000000004</v>
      </c>
      <c r="Y8" s="2">
        <v>0.87</v>
      </c>
      <c r="Z8" s="2">
        <v>0.91410000000000002</v>
      </c>
      <c r="AA8" s="2">
        <v>0.90920000000000001</v>
      </c>
      <c r="AB8" s="2">
        <v>0.9355</v>
      </c>
      <c r="AC8" s="2">
        <v>0.93259999999999998</v>
      </c>
      <c r="AD8" s="2">
        <v>0.93330000000000002</v>
      </c>
    </row>
    <row r="9" spans="1:30" x14ac:dyDescent="0.3">
      <c r="A9" s="58"/>
      <c r="B9" s="1" t="s">
        <v>14</v>
      </c>
      <c r="C9" s="2">
        <v>0.1</v>
      </c>
      <c r="D9" s="2"/>
      <c r="F9" s="63" t="s">
        <v>76</v>
      </c>
      <c r="G9" s="63"/>
      <c r="H9" s="63"/>
      <c r="I9" s="63"/>
      <c r="J9" s="63"/>
      <c r="K9" s="63"/>
      <c r="L9" s="63"/>
      <c r="M9" s="63"/>
      <c r="N9" s="63"/>
      <c r="O9" s="63"/>
      <c r="P9" s="63"/>
      <c r="R9" s="64" t="s">
        <v>69</v>
      </c>
      <c r="S9" s="65"/>
      <c r="U9" s="2">
        <v>0.77170000000000005</v>
      </c>
      <c r="V9" s="2">
        <v>0.77149999999999996</v>
      </c>
      <c r="W9" s="2">
        <v>0.84770000000000001</v>
      </c>
      <c r="X9" s="2">
        <v>0.85709999999999997</v>
      </c>
      <c r="Y9" s="2">
        <v>0.87939999999999996</v>
      </c>
      <c r="Z9" s="2">
        <v>0.89649999999999996</v>
      </c>
      <c r="AA9" s="2">
        <v>0.91510000000000002</v>
      </c>
      <c r="AB9" s="2">
        <v>0.93359999999999999</v>
      </c>
      <c r="AC9" s="2">
        <v>0.93210000000000004</v>
      </c>
      <c r="AD9" s="2">
        <v>0.92920000000000003</v>
      </c>
    </row>
    <row r="10" spans="1:30" x14ac:dyDescent="0.3">
      <c r="A10" s="59"/>
      <c r="B10" s="1" t="s">
        <v>15</v>
      </c>
      <c r="C10" s="2">
        <v>0.1</v>
      </c>
      <c r="D10" s="2"/>
      <c r="F10" s="66" t="s">
        <v>48</v>
      </c>
      <c r="G10" s="1" t="s">
        <v>61</v>
      </c>
      <c r="H10" s="2">
        <v>0.85</v>
      </c>
      <c r="I10" s="67"/>
      <c r="J10" s="66" t="s">
        <v>53</v>
      </c>
      <c r="K10" s="1" t="s">
        <v>61</v>
      </c>
      <c r="L10" s="2">
        <v>0.95</v>
      </c>
      <c r="M10" s="67"/>
      <c r="N10" s="66" t="s">
        <v>55</v>
      </c>
      <c r="O10" s="1" t="s">
        <v>61</v>
      </c>
      <c r="P10" s="2">
        <v>0.97</v>
      </c>
      <c r="R10" s="2" t="s">
        <v>70</v>
      </c>
      <c r="S10" s="2" t="s">
        <v>89</v>
      </c>
      <c r="U10" s="2">
        <v>0.77669999999999995</v>
      </c>
      <c r="V10" s="2">
        <v>0.76370000000000005</v>
      </c>
      <c r="W10" s="2">
        <v>0.84919999999999995</v>
      </c>
      <c r="X10" s="2">
        <v>0.85909999999999997</v>
      </c>
      <c r="Y10" s="2">
        <v>0.89680000000000004</v>
      </c>
      <c r="Z10" s="2">
        <v>0.92769999999999997</v>
      </c>
      <c r="AA10" s="2">
        <v>0.90769999999999995</v>
      </c>
      <c r="AB10" s="2">
        <v>0.92379999999999995</v>
      </c>
      <c r="AC10" s="2">
        <v>0.92569999999999997</v>
      </c>
      <c r="AD10" s="2">
        <v>0.93540000000000001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66"/>
      <c r="G11" s="1" t="s">
        <v>62</v>
      </c>
      <c r="H11" s="2">
        <v>0.8</v>
      </c>
      <c r="I11" s="68"/>
      <c r="J11" s="66"/>
      <c r="K11" s="1" t="s">
        <v>62</v>
      </c>
      <c r="L11" s="2">
        <v>0.89</v>
      </c>
      <c r="M11" s="68"/>
      <c r="N11" s="66"/>
      <c r="O11" s="1" t="s">
        <v>62</v>
      </c>
      <c r="P11" s="2">
        <v>0.92</v>
      </c>
      <c r="R11" s="2" t="s">
        <v>71</v>
      </c>
      <c r="S11" s="2" t="s">
        <v>90</v>
      </c>
      <c r="U11" s="2">
        <v>0.78710000000000002</v>
      </c>
      <c r="V11" s="2">
        <v>0.79879999999999995</v>
      </c>
      <c r="W11" s="2">
        <v>0.85570000000000002</v>
      </c>
      <c r="X11" s="2">
        <v>0.84740000000000004</v>
      </c>
      <c r="Y11" s="2">
        <v>0.89280000000000004</v>
      </c>
      <c r="Z11" s="2">
        <v>0.89649999999999996</v>
      </c>
      <c r="AA11" s="2">
        <v>0.92110000000000003</v>
      </c>
      <c r="AB11" s="2">
        <v>0.92579999999999996</v>
      </c>
      <c r="AC11" s="2">
        <v>0.93600000000000005</v>
      </c>
      <c r="AD11" s="2">
        <v>0.93120000000000003</v>
      </c>
    </row>
    <row r="12" spans="1:30" x14ac:dyDescent="0.3">
      <c r="A12" s="42"/>
      <c r="B12" s="1" t="s">
        <v>41</v>
      </c>
      <c r="C12" s="2">
        <v>30</v>
      </c>
      <c r="D12" s="2"/>
      <c r="F12" s="66"/>
      <c r="G12" s="1" t="s">
        <v>64</v>
      </c>
      <c r="H12" s="2">
        <v>0.82</v>
      </c>
      <c r="I12" s="68"/>
      <c r="J12" s="66"/>
      <c r="K12" s="1" t="s">
        <v>64</v>
      </c>
      <c r="L12" s="2">
        <v>0.87</v>
      </c>
      <c r="M12" s="68"/>
      <c r="N12" s="66"/>
      <c r="O12" s="1" t="s">
        <v>64</v>
      </c>
      <c r="P12" s="2">
        <v>0.85</v>
      </c>
      <c r="R12" s="2" t="s">
        <v>72</v>
      </c>
      <c r="S12" s="2" t="s">
        <v>91</v>
      </c>
      <c r="U12" s="2">
        <v>0.80400000000000005</v>
      </c>
      <c r="V12" s="2">
        <v>0.79879999999999995</v>
      </c>
      <c r="W12" s="2">
        <v>0.86509999999999998</v>
      </c>
      <c r="X12" s="2">
        <v>0.85519999999999996</v>
      </c>
      <c r="Y12" s="2">
        <v>0.89580000000000004</v>
      </c>
      <c r="Z12" s="2">
        <v>0.89449999999999996</v>
      </c>
      <c r="AA12" s="2">
        <v>0.91559999999999997</v>
      </c>
      <c r="AB12" s="2">
        <v>0.92190000000000005</v>
      </c>
      <c r="AC12" s="2">
        <v>0.93700000000000006</v>
      </c>
      <c r="AD12" s="2">
        <v>0.91669999999999996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66"/>
      <c r="G13" s="1" t="s">
        <v>65</v>
      </c>
      <c r="H13" s="2">
        <v>0.84</v>
      </c>
      <c r="I13" s="68"/>
      <c r="J13" s="66"/>
      <c r="K13" s="1" t="s">
        <v>65</v>
      </c>
      <c r="L13" s="2">
        <v>0.94</v>
      </c>
      <c r="M13" s="68"/>
      <c r="N13" s="66"/>
      <c r="O13" s="1" t="s">
        <v>65</v>
      </c>
      <c r="P13" s="2">
        <v>0.97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96</v>
      </c>
      <c r="D14" s="2"/>
      <c r="F14" s="66"/>
      <c r="G14" s="1" t="s">
        <v>66</v>
      </c>
      <c r="H14" s="2">
        <v>0.83</v>
      </c>
      <c r="I14" s="68"/>
      <c r="J14" s="66"/>
      <c r="K14" s="1" t="s">
        <v>66</v>
      </c>
      <c r="L14" s="2">
        <v>0.89</v>
      </c>
      <c r="M14" s="68"/>
      <c r="N14" s="66"/>
      <c r="O14" s="1" t="s">
        <v>66</v>
      </c>
      <c r="P14" s="2">
        <v>0.91</v>
      </c>
      <c r="R14" s="2" t="s">
        <v>74</v>
      </c>
      <c r="S14" s="2" t="s">
        <v>93</v>
      </c>
      <c r="U14" s="2">
        <v>1.964</v>
      </c>
      <c r="V14" s="2">
        <v>1.4529000000000001</v>
      </c>
      <c r="W14" s="2">
        <v>0.55859999999999999</v>
      </c>
      <c r="X14" s="2">
        <v>0.45629999999999998</v>
      </c>
      <c r="Y14" s="2">
        <v>0.40360000000000001</v>
      </c>
      <c r="Z14" s="2">
        <v>0.2964</v>
      </c>
      <c r="AA14" s="2">
        <v>0.31709999999999999</v>
      </c>
      <c r="AB14" s="2">
        <v>0.2339</v>
      </c>
      <c r="AC14" s="2">
        <v>0.2354</v>
      </c>
      <c r="AD14" s="2">
        <v>0.18990000000000001</v>
      </c>
    </row>
    <row r="15" spans="1:30" x14ac:dyDescent="0.3">
      <c r="A15" s="42"/>
      <c r="B15" s="1" t="s">
        <v>31</v>
      </c>
      <c r="C15" s="2" t="b">
        <v>0</v>
      </c>
      <c r="D15" s="2"/>
      <c r="F15" s="66"/>
      <c r="G15" s="1" t="s">
        <v>63</v>
      </c>
      <c r="H15" s="2">
        <v>0.6</v>
      </c>
      <c r="I15" s="68"/>
      <c r="J15" s="66"/>
      <c r="K15" s="1" t="s">
        <v>63</v>
      </c>
      <c r="L15" s="2">
        <v>0.7</v>
      </c>
      <c r="M15" s="68"/>
      <c r="N15" s="66"/>
      <c r="O15" s="1" t="s">
        <v>63</v>
      </c>
      <c r="P15" s="2">
        <v>0.81</v>
      </c>
      <c r="R15" s="2" t="s">
        <v>75</v>
      </c>
      <c r="S15" s="2" t="s">
        <v>94</v>
      </c>
      <c r="U15" s="2">
        <v>1.2727999999999999</v>
      </c>
      <c r="V15" s="2">
        <v>0.97819999999999996</v>
      </c>
      <c r="W15" s="2">
        <v>0.50309999999999999</v>
      </c>
      <c r="X15" s="2">
        <v>0.47670000000000001</v>
      </c>
      <c r="Y15" s="2">
        <v>0.38940000000000002</v>
      </c>
      <c r="Z15" s="2">
        <v>0.2802</v>
      </c>
      <c r="AA15" s="2">
        <v>0.28170000000000001</v>
      </c>
      <c r="AB15" s="2">
        <v>0.21029999999999999</v>
      </c>
      <c r="AC15" s="2">
        <v>0.2303</v>
      </c>
      <c r="AD15" s="2">
        <v>0.20580000000000001</v>
      </c>
    </row>
    <row r="16" spans="1:30" x14ac:dyDescent="0.3">
      <c r="A16" s="41" t="s">
        <v>32</v>
      </c>
      <c r="B16" s="1" t="s">
        <v>33</v>
      </c>
      <c r="C16" s="2"/>
      <c r="D16" s="2"/>
      <c r="F16" s="66"/>
      <c r="G16" s="1" t="s">
        <v>67</v>
      </c>
      <c r="H16" s="7">
        <v>0.82</v>
      </c>
      <c r="I16" s="68"/>
      <c r="J16" s="66"/>
      <c r="K16" s="1" t="s">
        <v>67</v>
      </c>
      <c r="L16" s="2">
        <v>0.9</v>
      </c>
      <c r="M16" s="68"/>
      <c r="N16" s="66"/>
      <c r="O16" s="1" t="s">
        <v>67</v>
      </c>
      <c r="P16" s="7">
        <v>0.92</v>
      </c>
      <c r="U16" s="2">
        <v>0.99829999999999997</v>
      </c>
      <c r="V16" s="2">
        <v>0.85529999999999995</v>
      </c>
      <c r="W16" s="2">
        <v>0.48499999999999999</v>
      </c>
      <c r="X16" s="2">
        <v>0.46929999999999999</v>
      </c>
      <c r="Y16" s="2">
        <v>0.39019999999999999</v>
      </c>
      <c r="Z16" s="2">
        <v>0.29809999999999998</v>
      </c>
      <c r="AA16" s="2">
        <v>0.29389999999999999</v>
      </c>
      <c r="AB16" s="2">
        <v>0.20810000000000001</v>
      </c>
      <c r="AC16" s="2">
        <v>0.23180000000000001</v>
      </c>
      <c r="AD16" s="2">
        <v>0.19539999999999999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66" t="s">
        <v>52</v>
      </c>
      <c r="G17" s="1" t="s">
        <v>61</v>
      </c>
      <c r="H17" s="2">
        <v>0.93</v>
      </c>
      <c r="I17" s="68"/>
      <c r="J17" s="66" t="s">
        <v>54</v>
      </c>
      <c r="K17" s="1" t="s">
        <v>61</v>
      </c>
      <c r="L17" s="2">
        <v>0.95</v>
      </c>
      <c r="M17" s="68"/>
      <c r="N17" s="66" t="s">
        <v>68</v>
      </c>
      <c r="O17" s="1" t="s">
        <v>61</v>
      </c>
      <c r="P17" s="2">
        <v>0.93</v>
      </c>
      <c r="U17" s="2">
        <v>0.85850000000000004</v>
      </c>
      <c r="V17" s="2">
        <v>0.73629999999999995</v>
      </c>
      <c r="W17" s="2">
        <v>0.48299999999999998</v>
      </c>
      <c r="X17" s="2">
        <v>0.47299999999999998</v>
      </c>
      <c r="Y17" s="2">
        <v>0.35799999999999998</v>
      </c>
      <c r="Z17" s="2">
        <v>0.28120000000000001</v>
      </c>
      <c r="AA17" s="2">
        <v>0.2848</v>
      </c>
      <c r="AB17" s="2">
        <v>0.25180000000000002</v>
      </c>
      <c r="AC17" s="2">
        <v>0.2261</v>
      </c>
      <c r="AD17" s="2">
        <v>0.19989999999999999</v>
      </c>
    </row>
    <row r="18" spans="1:30" x14ac:dyDescent="0.3">
      <c r="A18" s="43"/>
      <c r="B18" s="1" t="s">
        <v>36</v>
      </c>
      <c r="C18" s="2"/>
      <c r="D18" s="2"/>
      <c r="F18" s="66"/>
      <c r="G18" s="1" t="s">
        <v>62</v>
      </c>
      <c r="H18" s="2">
        <v>0.79</v>
      </c>
      <c r="I18" s="68"/>
      <c r="J18" s="66"/>
      <c r="K18" s="1" t="s">
        <v>62</v>
      </c>
      <c r="L18" s="2">
        <v>0.93</v>
      </c>
      <c r="M18" s="68"/>
      <c r="N18" s="66"/>
      <c r="O18" s="1" t="s">
        <v>62</v>
      </c>
      <c r="P18" s="2">
        <v>0.87</v>
      </c>
      <c r="U18" s="2">
        <v>0.76790000000000003</v>
      </c>
      <c r="V18" s="2">
        <v>0.70689999999999997</v>
      </c>
      <c r="W18" s="2">
        <v>0.46600000000000003</v>
      </c>
      <c r="X18" s="2">
        <v>0.45590000000000003</v>
      </c>
      <c r="Y18" s="2">
        <v>0.35820000000000002</v>
      </c>
      <c r="Z18" s="2">
        <v>0.27139999999999997</v>
      </c>
      <c r="AA18" s="2">
        <v>0.29920000000000002</v>
      </c>
      <c r="AB18" s="2">
        <v>0.22009999999999999</v>
      </c>
      <c r="AC18" s="2">
        <v>0.22509999999999999</v>
      </c>
      <c r="AD18" s="2">
        <v>0.21479999999999999</v>
      </c>
    </row>
    <row r="19" spans="1:30" x14ac:dyDescent="0.3">
      <c r="A19" s="43"/>
      <c r="B19" s="1" t="s">
        <v>20</v>
      </c>
      <c r="C19" s="9">
        <v>0.2</v>
      </c>
      <c r="D19" s="2"/>
      <c r="F19" s="66"/>
      <c r="G19" s="1" t="s">
        <v>64</v>
      </c>
      <c r="H19" s="2">
        <v>0.88</v>
      </c>
      <c r="I19" s="68"/>
      <c r="J19" s="66"/>
      <c r="K19" s="1" t="s">
        <v>64</v>
      </c>
      <c r="L19" s="2">
        <v>0.96</v>
      </c>
      <c r="M19" s="68"/>
      <c r="N19" s="66"/>
      <c r="O19" s="1" t="s">
        <v>64</v>
      </c>
      <c r="P19" s="2">
        <v>0.88</v>
      </c>
      <c r="U19" s="2">
        <v>0.68410000000000004</v>
      </c>
      <c r="V19" s="2">
        <v>0.6583</v>
      </c>
      <c r="W19" s="2">
        <v>0.43930000000000002</v>
      </c>
      <c r="X19" s="2">
        <v>0.46439999999999998</v>
      </c>
      <c r="Y19" s="2">
        <v>0.35630000000000001</v>
      </c>
      <c r="Z19" s="2">
        <v>0.28599999999999998</v>
      </c>
      <c r="AA19" s="2">
        <v>0.25979999999999998</v>
      </c>
      <c r="AB19" s="2">
        <v>0.2082</v>
      </c>
      <c r="AC19" s="2">
        <v>0.2069</v>
      </c>
      <c r="AD19" s="2">
        <v>0.19919999999999999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66"/>
      <c r="G20" s="1" t="s">
        <v>65</v>
      </c>
      <c r="H20" s="2">
        <v>0.89</v>
      </c>
      <c r="I20" s="68"/>
      <c r="J20" s="66"/>
      <c r="K20" s="1" t="s">
        <v>65</v>
      </c>
      <c r="L20" s="2">
        <v>0.93</v>
      </c>
      <c r="M20" s="68"/>
      <c r="N20" s="66"/>
      <c r="O20" s="1" t="s">
        <v>65</v>
      </c>
      <c r="P20" s="2">
        <v>0.91</v>
      </c>
      <c r="U20" s="2">
        <v>0.66239999999999999</v>
      </c>
      <c r="V20" s="2">
        <v>0.61829999999999996</v>
      </c>
      <c r="W20" s="2">
        <v>0.43519999999999998</v>
      </c>
      <c r="X20" s="2">
        <v>0.45479999999999998</v>
      </c>
      <c r="Y20" s="2">
        <v>0.33689999999999998</v>
      </c>
      <c r="Z20" s="2">
        <v>0.29060000000000002</v>
      </c>
      <c r="AA20" s="2">
        <v>0.25659999999999999</v>
      </c>
      <c r="AB20" s="2">
        <v>0.22839999999999999</v>
      </c>
      <c r="AC20" s="2">
        <v>0.20430000000000001</v>
      </c>
      <c r="AD20" s="2">
        <v>0.19570000000000001</v>
      </c>
    </row>
    <row r="21" spans="1:30" x14ac:dyDescent="0.3">
      <c r="A21" s="48" t="s">
        <v>38</v>
      </c>
      <c r="B21" s="1" t="s">
        <v>3</v>
      </c>
      <c r="C21" s="23" t="s">
        <v>5</v>
      </c>
      <c r="D21" s="2"/>
      <c r="F21" s="66"/>
      <c r="G21" s="1" t="s">
        <v>66</v>
      </c>
      <c r="H21" s="2">
        <v>0.73</v>
      </c>
      <c r="I21" s="68"/>
      <c r="J21" s="66"/>
      <c r="K21" s="1" t="s">
        <v>66</v>
      </c>
      <c r="L21" s="2">
        <v>0.92</v>
      </c>
      <c r="M21" s="68"/>
      <c r="N21" s="66"/>
      <c r="O21" s="1" t="s">
        <v>66</v>
      </c>
      <c r="P21" s="2">
        <v>0.86</v>
      </c>
      <c r="U21" s="2">
        <v>0.61560000000000004</v>
      </c>
      <c r="V21" s="2">
        <v>0.61099999999999999</v>
      </c>
      <c r="W21" s="2">
        <v>0.42659999999999998</v>
      </c>
      <c r="X21" s="2">
        <v>0.42109999999999997</v>
      </c>
      <c r="Y21" s="2">
        <v>0.31259999999999999</v>
      </c>
      <c r="Z21" s="2">
        <v>0.26519999999999999</v>
      </c>
      <c r="AA21" s="2">
        <v>0.26900000000000002</v>
      </c>
      <c r="AB21" s="2">
        <v>0.25729999999999997</v>
      </c>
      <c r="AC21" s="2">
        <v>0.21790000000000001</v>
      </c>
      <c r="AD21" s="2">
        <v>0.2127</v>
      </c>
    </row>
    <row r="22" spans="1:30" x14ac:dyDescent="0.3">
      <c r="A22" s="48"/>
      <c r="B22" s="1" t="s">
        <v>17</v>
      </c>
      <c r="C22" s="3">
        <v>1E-4</v>
      </c>
      <c r="D22" s="2"/>
      <c r="F22" s="66"/>
      <c r="G22" s="1" t="s">
        <v>63</v>
      </c>
      <c r="H22" s="2">
        <v>0.6</v>
      </c>
      <c r="I22" s="68"/>
      <c r="J22" s="66"/>
      <c r="K22" s="1" t="s">
        <v>63</v>
      </c>
      <c r="L22" s="2">
        <v>0.78</v>
      </c>
      <c r="M22" s="68"/>
      <c r="N22" s="66"/>
      <c r="O22" s="1" t="s">
        <v>63</v>
      </c>
      <c r="P22" s="2">
        <v>0.7</v>
      </c>
      <c r="U22" s="2">
        <v>0.57989999999999997</v>
      </c>
      <c r="V22" s="2">
        <v>0.5635</v>
      </c>
      <c r="W22" s="2">
        <v>0.4002</v>
      </c>
      <c r="X22" s="2">
        <v>0.46700000000000003</v>
      </c>
      <c r="Y22" s="2">
        <v>0.31730000000000003</v>
      </c>
      <c r="Z22" s="2">
        <v>0.31180000000000002</v>
      </c>
      <c r="AA22" s="2">
        <v>0.24759999999999999</v>
      </c>
      <c r="AB22" s="2">
        <v>0.2374</v>
      </c>
      <c r="AC22" s="2">
        <v>0.19270000000000001</v>
      </c>
      <c r="AD22" s="2">
        <v>0.19400000000000001</v>
      </c>
    </row>
    <row r="23" spans="1:30" x14ac:dyDescent="0.3">
      <c r="A23" s="48"/>
      <c r="B23" s="1" t="s">
        <v>58</v>
      </c>
      <c r="C23" s="2">
        <v>10</v>
      </c>
      <c r="D23" s="2"/>
      <c r="F23" s="66"/>
      <c r="G23" s="1" t="s">
        <v>67</v>
      </c>
      <c r="H23" s="7">
        <v>0.84</v>
      </c>
      <c r="I23" s="69"/>
      <c r="J23" s="66"/>
      <c r="K23" s="1" t="s">
        <v>67</v>
      </c>
      <c r="L23" s="7">
        <v>0.93</v>
      </c>
      <c r="M23" s="69"/>
      <c r="N23" s="66"/>
      <c r="O23" s="1" t="s">
        <v>67</v>
      </c>
      <c r="P23" s="7">
        <v>0.88</v>
      </c>
      <c r="U23" s="2">
        <v>0.53129999999999999</v>
      </c>
      <c r="V23" s="2">
        <v>0.58260000000000001</v>
      </c>
      <c r="W23" s="2">
        <v>0.37859999999999999</v>
      </c>
      <c r="X23" s="2">
        <v>0.42299999999999999</v>
      </c>
      <c r="Y23" s="2">
        <v>0.31309999999999999</v>
      </c>
      <c r="Z23" s="2">
        <v>0.2903</v>
      </c>
      <c r="AA23" s="2">
        <v>0.24840000000000001</v>
      </c>
      <c r="AB23" s="2">
        <v>0.27529999999999999</v>
      </c>
      <c r="AC23" s="2">
        <v>0.19139999999999999</v>
      </c>
      <c r="AD23" s="2">
        <v>0.22850000000000001</v>
      </c>
    </row>
    <row r="24" spans="1:30" x14ac:dyDescent="0.3">
      <c r="A24" s="48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8"/>
      <c r="B25" s="1" t="s">
        <v>60</v>
      </c>
      <c r="C25" s="2">
        <v>2</v>
      </c>
      <c r="D25" s="2"/>
      <c r="U25" s="2">
        <v>56</v>
      </c>
      <c r="V25" s="2">
        <v>896</v>
      </c>
      <c r="W25" s="2">
        <v>42</v>
      </c>
      <c r="X25" s="2">
        <v>670</v>
      </c>
      <c r="Y25" s="2">
        <v>41</v>
      </c>
      <c r="Z25" s="2">
        <v>658</v>
      </c>
      <c r="AA25" s="2">
        <v>41</v>
      </c>
      <c r="AB25" s="2">
        <v>650</v>
      </c>
      <c r="AC25" s="2">
        <v>43</v>
      </c>
      <c r="AD25" s="2">
        <v>667</v>
      </c>
    </row>
    <row r="26" spans="1:30" x14ac:dyDescent="0.3">
      <c r="A26" s="48" t="s">
        <v>88</v>
      </c>
      <c r="B26" s="1" t="s">
        <v>88</v>
      </c>
      <c r="C26" s="71" t="s">
        <v>87</v>
      </c>
      <c r="D26" s="72"/>
      <c r="U26" s="2">
        <v>39</v>
      </c>
      <c r="V26" s="2">
        <v>625</v>
      </c>
      <c r="W26" s="2">
        <v>40</v>
      </c>
      <c r="X26" s="2">
        <v>637</v>
      </c>
      <c r="Y26" s="2">
        <v>41</v>
      </c>
      <c r="Z26" s="2">
        <v>655</v>
      </c>
      <c r="AA26" s="2">
        <v>41</v>
      </c>
      <c r="AB26" s="2">
        <v>646</v>
      </c>
      <c r="AC26" s="2">
        <v>41</v>
      </c>
      <c r="AD26" s="2">
        <v>641</v>
      </c>
    </row>
    <row r="27" spans="1:30" x14ac:dyDescent="0.3">
      <c r="A27" s="48"/>
      <c r="B27" s="1" t="s">
        <v>85</v>
      </c>
      <c r="C27" s="71" t="s">
        <v>86</v>
      </c>
      <c r="D27" s="72"/>
      <c r="U27" s="2">
        <v>50</v>
      </c>
      <c r="V27" s="2">
        <v>786</v>
      </c>
      <c r="W27" s="2">
        <v>41</v>
      </c>
      <c r="X27" s="2">
        <v>649</v>
      </c>
      <c r="Y27" s="2">
        <v>41</v>
      </c>
      <c r="Z27" s="2">
        <v>653</v>
      </c>
      <c r="AA27" s="2">
        <v>51</v>
      </c>
      <c r="AB27" s="2">
        <v>804</v>
      </c>
      <c r="AC27" s="2">
        <v>41</v>
      </c>
      <c r="AD27" s="2">
        <v>636</v>
      </c>
    </row>
    <row r="28" spans="1:30" x14ac:dyDescent="0.3">
      <c r="U28" s="2">
        <v>41</v>
      </c>
      <c r="V28" s="2">
        <v>648</v>
      </c>
      <c r="W28" s="2">
        <v>42</v>
      </c>
      <c r="X28" s="2">
        <v>667</v>
      </c>
      <c r="Y28" s="2">
        <v>48</v>
      </c>
      <c r="Z28" s="2">
        <v>768</v>
      </c>
      <c r="AA28" s="2">
        <v>42</v>
      </c>
      <c r="AB28" s="2">
        <v>665</v>
      </c>
      <c r="AC28" s="2">
        <v>42</v>
      </c>
      <c r="AD28" s="2">
        <v>649</v>
      </c>
    </row>
    <row r="29" spans="1:30" x14ac:dyDescent="0.3">
      <c r="U29" s="2">
        <v>44</v>
      </c>
      <c r="V29" s="2">
        <v>696</v>
      </c>
      <c r="W29" s="2">
        <v>43</v>
      </c>
      <c r="X29" s="2">
        <v>690</v>
      </c>
      <c r="Y29" s="2">
        <v>39</v>
      </c>
      <c r="Z29" s="2">
        <v>620</v>
      </c>
      <c r="AA29" s="2">
        <v>45</v>
      </c>
      <c r="AB29" s="2">
        <v>708</v>
      </c>
      <c r="AC29" s="2">
        <v>45</v>
      </c>
      <c r="AD29" s="2">
        <v>704</v>
      </c>
    </row>
    <row r="30" spans="1:30" x14ac:dyDescent="0.3">
      <c r="U30" s="2">
        <v>39</v>
      </c>
      <c r="V30" s="2">
        <v>622</v>
      </c>
      <c r="W30" s="2">
        <v>33</v>
      </c>
      <c r="X30" s="2">
        <v>526</v>
      </c>
      <c r="Y30" s="2">
        <v>37</v>
      </c>
      <c r="Z30" s="2">
        <v>593</v>
      </c>
      <c r="AA30" s="2">
        <v>31</v>
      </c>
      <c r="AB30" s="2">
        <v>498</v>
      </c>
      <c r="AC30" s="2">
        <v>39</v>
      </c>
      <c r="AD30" s="2">
        <v>603</v>
      </c>
    </row>
    <row r="31" spans="1:30" x14ac:dyDescent="0.3">
      <c r="U31" s="2">
        <v>32</v>
      </c>
      <c r="V31" s="2">
        <v>504</v>
      </c>
      <c r="W31" s="2">
        <v>39</v>
      </c>
      <c r="X31" s="2">
        <v>614</v>
      </c>
      <c r="Y31" s="2">
        <v>38</v>
      </c>
      <c r="Z31" s="2">
        <v>600</v>
      </c>
      <c r="AA31" s="2">
        <v>44</v>
      </c>
      <c r="AB31" s="2">
        <v>701</v>
      </c>
      <c r="AC31" s="2">
        <v>32</v>
      </c>
      <c r="AD31" s="2">
        <v>508</v>
      </c>
    </row>
    <row r="32" spans="1:30" x14ac:dyDescent="0.3">
      <c r="U32" s="2">
        <v>44</v>
      </c>
      <c r="V32" s="2">
        <v>695</v>
      </c>
      <c r="W32" s="2">
        <v>39</v>
      </c>
      <c r="X32" s="2">
        <v>613</v>
      </c>
      <c r="Y32" s="2">
        <v>38</v>
      </c>
      <c r="Z32" s="2">
        <v>600</v>
      </c>
      <c r="AA32" s="2">
        <v>33</v>
      </c>
      <c r="AB32" s="2">
        <v>518</v>
      </c>
      <c r="AC32" s="2">
        <v>46</v>
      </c>
      <c r="AD32" s="2">
        <v>712</v>
      </c>
    </row>
    <row r="33" spans="21:30" x14ac:dyDescent="0.3">
      <c r="U33" s="2">
        <v>38</v>
      </c>
      <c r="V33" s="2">
        <v>609</v>
      </c>
      <c r="W33" s="2">
        <v>44</v>
      </c>
      <c r="X33" s="2">
        <v>692</v>
      </c>
      <c r="Y33" s="2">
        <v>38</v>
      </c>
      <c r="Z33" s="2">
        <v>597</v>
      </c>
      <c r="AA33" s="2">
        <v>46</v>
      </c>
      <c r="AB33" s="2">
        <v>726</v>
      </c>
      <c r="AC33" s="2">
        <v>30</v>
      </c>
      <c r="AD33" s="2">
        <v>473</v>
      </c>
    </row>
    <row r="34" spans="21:30" x14ac:dyDescent="0.3">
      <c r="U34" s="2">
        <v>32</v>
      </c>
      <c r="V34" s="2">
        <v>506</v>
      </c>
      <c r="W34" s="2">
        <v>39</v>
      </c>
      <c r="X34" s="2">
        <v>620</v>
      </c>
      <c r="Y34" s="2">
        <v>44</v>
      </c>
      <c r="Z34" s="2">
        <v>697</v>
      </c>
      <c r="AA34" s="2">
        <v>37</v>
      </c>
      <c r="AB34" s="2">
        <v>592</v>
      </c>
      <c r="AC34" s="2">
        <v>45</v>
      </c>
      <c r="AD34" s="2">
        <v>701</v>
      </c>
    </row>
  </sheetData>
  <mergeCells count="27"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68C0-2135-42F9-9A63-E1AA7033E293}">
  <dimension ref="A1:AD34"/>
  <sheetViews>
    <sheetView topLeftCell="E1" workbookViewId="0">
      <selection activeCell="S7" sqref="F3:S7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9.109375" style="4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95</v>
      </c>
      <c r="B1" s="70"/>
      <c r="C1" s="70"/>
      <c r="D1" s="65"/>
      <c r="F1" s="63" t="s">
        <v>44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57" t="s">
        <v>22</v>
      </c>
      <c r="B2" s="1" t="s">
        <v>42</v>
      </c>
      <c r="C2" s="10" t="s">
        <v>97</v>
      </c>
      <c r="D2" s="2"/>
      <c r="F2" s="2" t="s">
        <v>49</v>
      </c>
      <c r="G2" s="2" t="s">
        <v>50</v>
      </c>
      <c r="H2" s="48" t="s">
        <v>47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58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0.72060000000000002</v>
      </c>
      <c r="J3" s="1" t="s">
        <v>46</v>
      </c>
      <c r="K3" s="2">
        <f>MAX(V3:V12)</f>
        <v>0.82809999999999995</v>
      </c>
      <c r="L3" s="1" t="s">
        <v>56</v>
      </c>
      <c r="M3" s="2">
        <f>MIN(U14:U23)</f>
        <v>0.80920000000000003</v>
      </c>
      <c r="N3" s="1" t="s">
        <v>57</v>
      </c>
      <c r="O3" s="2">
        <f>MIN(V14:V23)</f>
        <v>0.55620000000000003</v>
      </c>
      <c r="P3" s="1" t="s">
        <v>77</v>
      </c>
      <c r="Q3" s="2" t="str">
        <f>AVERAGE(U25:U34) &amp; "s/epoch"</f>
        <v>43.7s/epoch</v>
      </c>
      <c r="R3" s="1" t="s">
        <v>78</v>
      </c>
      <c r="S3" s="2" t="str">
        <f>AVERAGE(V25:V34) &amp; "ms/step"</f>
        <v>695ms/step</v>
      </c>
      <c r="U3" s="2">
        <v>0.2392</v>
      </c>
      <c r="V3" s="2">
        <v>0.44729999999999998</v>
      </c>
      <c r="W3" s="2">
        <v>0.72770000000000001</v>
      </c>
      <c r="X3" s="2">
        <v>0.81210000000000004</v>
      </c>
      <c r="Y3" s="2">
        <v>0.80100000000000005</v>
      </c>
      <c r="Z3" s="2">
        <v>0.86129999999999995</v>
      </c>
      <c r="AA3" s="2">
        <v>0.82279999999999998</v>
      </c>
      <c r="AB3" s="2">
        <v>0.90620000000000001</v>
      </c>
      <c r="AC3" s="2">
        <v>0.85299999999999998</v>
      </c>
      <c r="AD3" s="2">
        <v>0.91249999999999998</v>
      </c>
    </row>
    <row r="4" spans="1:30" x14ac:dyDescent="0.3">
      <c r="A4" s="58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0.79810000000000003</v>
      </c>
      <c r="J4" s="1" t="s">
        <v>46</v>
      </c>
      <c r="K4" s="2">
        <f>MAX(X3:X12)</f>
        <v>0.83950000000000002</v>
      </c>
      <c r="L4" s="1" t="s">
        <v>56</v>
      </c>
      <c r="M4" s="2">
        <f>MIN(W14:W23)</f>
        <v>0.56659999999999999</v>
      </c>
      <c r="N4" s="1" t="s">
        <v>57</v>
      </c>
      <c r="O4" s="2">
        <f>MIN(X14:X23)</f>
        <v>0.45810000000000001</v>
      </c>
      <c r="P4" s="1" t="s">
        <v>77</v>
      </c>
      <c r="Q4" s="2" t="str">
        <f>AVERAGE(W25:W34) &amp; "s/epoch"</f>
        <v>38.8s/epoch</v>
      </c>
      <c r="R4" s="1" t="s">
        <v>78</v>
      </c>
      <c r="S4" s="2" t="str">
        <f>AVERAGE(X25:X34) &amp; "ms/step"</f>
        <v>614.6ms/step</v>
      </c>
      <c r="U4" s="2">
        <v>0.41389999999999999</v>
      </c>
      <c r="V4" s="2">
        <v>0.59379999999999999</v>
      </c>
      <c r="W4" s="2">
        <v>0.76039999999999996</v>
      </c>
      <c r="X4" s="2">
        <v>0.81599999999999995</v>
      </c>
      <c r="Y4" s="2">
        <v>0.79700000000000004</v>
      </c>
      <c r="Z4" s="2">
        <v>0.84570000000000001</v>
      </c>
      <c r="AA4" s="2">
        <v>0.84960000000000002</v>
      </c>
      <c r="AB4" s="2">
        <v>0.89649999999999996</v>
      </c>
      <c r="AC4" s="2">
        <v>0.86519999999999997</v>
      </c>
      <c r="AD4" s="2">
        <v>0.9083</v>
      </c>
    </row>
    <row r="5" spans="1:30" x14ac:dyDescent="0.3">
      <c r="A5" s="58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0.8357</v>
      </c>
      <c r="J5" s="1" t="s">
        <v>46</v>
      </c>
      <c r="K5" s="8">
        <f>MAX(Z3:Z12)</f>
        <v>0.89059999999999995</v>
      </c>
      <c r="L5" s="1" t="s">
        <v>56</v>
      </c>
      <c r="M5" s="2">
        <f>MIN(Y14:Y23)</f>
        <v>0.4582</v>
      </c>
      <c r="N5" s="1" t="s">
        <v>57</v>
      </c>
      <c r="O5" s="2">
        <f>MIN(Z14:Z23)</f>
        <v>0.36559999999999998</v>
      </c>
      <c r="P5" s="1" t="s">
        <v>77</v>
      </c>
      <c r="Q5" s="2" t="str">
        <f>AVERAGE(Y25:Y34) &amp; "s/epoch"</f>
        <v>39.6s/epoch</v>
      </c>
      <c r="R5" s="1" t="s">
        <v>78</v>
      </c>
      <c r="S5" s="2" t="str">
        <f>AVERAGE(Z25:Z34) &amp; "ms/step"</f>
        <v>627.9ms/step</v>
      </c>
      <c r="U5" s="2">
        <v>0.50719999999999998</v>
      </c>
      <c r="V5" s="2">
        <v>0.67379999999999995</v>
      </c>
      <c r="W5" s="2">
        <v>0.75690000000000002</v>
      </c>
      <c r="X5" s="2">
        <v>0.82</v>
      </c>
      <c r="Y5" s="2">
        <v>0.81040000000000001</v>
      </c>
      <c r="Z5" s="2">
        <v>0.86909999999999998</v>
      </c>
      <c r="AA5" s="2">
        <v>0.84419999999999995</v>
      </c>
      <c r="AB5" s="2">
        <v>0.88870000000000005</v>
      </c>
      <c r="AC5" s="2">
        <v>0.86319999999999997</v>
      </c>
      <c r="AD5" s="2">
        <v>0.91039999999999999</v>
      </c>
    </row>
    <row r="6" spans="1:30" x14ac:dyDescent="0.3">
      <c r="A6" s="58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0.86099999999999999</v>
      </c>
      <c r="J6" s="1" t="s">
        <v>46</v>
      </c>
      <c r="K6" s="2">
        <f>MAX(AB3:AB12)</f>
        <v>0.90620000000000001</v>
      </c>
      <c r="L6" s="1" t="s">
        <v>56</v>
      </c>
      <c r="M6" s="2">
        <f>MIN(AA14:AA23)</f>
        <v>0.38719999999999999</v>
      </c>
      <c r="N6" s="1" t="s">
        <v>57</v>
      </c>
      <c r="O6" s="2">
        <f>MIN(AB14:AB23)</f>
        <v>0.28139999999999998</v>
      </c>
      <c r="P6" s="1" t="s">
        <v>77</v>
      </c>
      <c r="Q6" s="2" t="str">
        <f>AVERAGE(AA25:AA34) &amp; "s/epoch"</f>
        <v>39.6s/epoch</v>
      </c>
      <c r="R6" s="1" t="s">
        <v>78</v>
      </c>
      <c r="S6" s="2" t="str">
        <f>AVERAGE(AB25:AB34) &amp; "ms/step"</f>
        <v>627.6ms/step</v>
      </c>
      <c r="U6" s="2">
        <v>0.57820000000000005</v>
      </c>
      <c r="V6" s="2">
        <v>0.69140000000000001</v>
      </c>
      <c r="W6" s="2">
        <v>0.76190000000000002</v>
      </c>
      <c r="X6" s="2">
        <v>0.82389999999999997</v>
      </c>
      <c r="Y6" s="2">
        <v>0.81789999999999996</v>
      </c>
      <c r="Z6" s="2">
        <v>0.85940000000000005</v>
      </c>
      <c r="AA6" s="2">
        <v>0.84419999999999995</v>
      </c>
      <c r="AB6" s="2">
        <v>0.90039999999999998</v>
      </c>
      <c r="AC6" s="2">
        <v>0.85640000000000005</v>
      </c>
      <c r="AD6" s="2">
        <v>0.92079999999999995</v>
      </c>
    </row>
    <row r="7" spans="1:30" x14ac:dyDescent="0.3">
      <c r="A7" s="58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0.87880000000000003</v>
      </c>
      <c r="J7" s="1" t="s">
        <v>46</v>
      </c>
      <c r="K7" s="2">
        <f>MAX(AD3:AD12)</f>
        <v>0.92079999999999995</v>
      </c>
      <c r="L7" s="1" t="s">
        <v>56</v>
      </c>
      <c r="M7" s="2">
        <f>MIN(AC14:AC23)</f>
        <v>0.32879999999999998</v>
      </c>
      <c r="N7" s="1" t="s">
        <v>57</v>
      </c>
      <c r="O7" s="2">
        <f>MIN(AD14:AD23)</f>
        <v>0.23680000000000001</v>
      </c>
      <c r="P7" s="1" t="s">
        <v>77</v>
      </c>
      <c r="Q7" s="2" t="str">
        <f>AVERAGE(AC25:AC34) &amp; "s/epoch"</f>
        <v>39.3s/epoch</v>
      </c>
      <c r="R7" s="1" t="s">
        <v>78</v>
      </c>
      <c r="S7" s="2" t="str">
        <f>AVERAGE(AD25:AD34) &amp; "ms/step"</f>
        <v>613.5ms/step</v>
      </c>
      <c r="U7" s="2">
        <v>0.61439999999999995</v>
      </c>
      <c r="V7" s="2">
        <v>0.72270000000000001</v>
      </c>
      <c r="W7" s="2">
        <v>0.76880000000000004</v>
      </c>
      <c r="X7" s="2">
        <v>0.8337</v>
      </c>
      <c r="Y7" s="2">
        <v>0.81689999999999996</v>
      </c>
      <c r="Z7" s="2">
        <v>0.85160000000000002</v>
      </c>
      <c r="AA7" s="2">
        <v>0.85309999999999997</v>
      </c>
      <c r="AB7" s="2">
        <v>0.88090000000000002</v>
      </c>
      <c r="AC7" s="2">
        <v>0.86660000000000004</v>
      </c>
      <c r="AD7" s="2">
        <v>0.9042</v>
      </c>
    </row>
    <row r="8" spans="1:30" x14ac:dyDescent="0.3">
      <c r="A8" s="58"/>
      <c r="B8" s="1" t="s">
        <v>13</v>
      </c>
      <c r="C8" s="2">
        <v>0.2</v>
      </c>
      <c r="D8" s="2"/>
      <c r="U8" s="2">
        <v>0.63770000000000004</v>
      </c>
      <c r="V8" s="2">
        <v>0.74609999999999999</v>
      </c>
      <c r="W8" s="2">
        <v>0.76239999999999997</v>
      </c>
      <c r="X8" s="2">
        <v>0.83169999999999999</v>
      </c>
      <c r="Y8" s="2">
        <v>0.81440000000000001</v>
      </c>
      <c r="Z8" s="2">
        <v>0.86519999999999997</v>
      </c>
      <c r="AA8" s="2">
        <v>0.84760000000000002</v>
      </c>
      <c r="AB8" s="2">
        <v>0.89649999999999996</v>
      </c>
      <c r="AC8" s="2">
        <v>0.86370000000000002</v>
      </c>
      <c r="AD8" s="2">
        <v>0.91669999999999996</v>
      </c>
    </row>
    <row r="9" spans="1:30" x14ac:dyDescent="0.3">
      <c r="A9" s="58"/>
      <c r="B9" s="1" t="s">
        <v>14</v>
      </c>
      <c r="C9" s="2">
        <v>0.1</v>
      </c>
      <c r="D9" s="2"/>
      <c r="F9" s="63" t="s">
        <v>76</v>
      </c>
      <c r="G9" s="63"/>
      <c r="H9" s="63"/>
      <c r="I9" s="63"/>
      <c r="J9" s="63"/>
      <c r="K9" s="63"/>
      <c r="L9" s="63"/>
      <c r="M9" s="63"/>
      <c r="N9" s="63"/>
      <c r="O9" s="63"/>
      <c r="P9" s="63"/>
      <c r="R9" s="64" t="s">
        <v>69</v>
      </c>
      <c r="S9" s="65"/>
      <c r="U9" s="2">
        <v>0.67300000000000004</v>
      </c>
      <c r="V9" s="2">
        <v>0.78320000000000001</v>
      </c>
      <c r="W9" s="2">
        <v>0.78920000000000001</v>
      </c>
      <c r="X9" s="2">
        <v>0.82969999999999999</v>
      </c>
      <c r="Y9" s="2">
        <v>0.82030000000000003</v>
      </c>
      <c r="Z9" s="2">
        <v>0.86909999999999998</v>
      </c>
      <c r="AA9" s="2">
        <v>0.85260000000000002</v>
      </c>
      <c r="AB9" s="2">
        <v>0.89449999999999996</v>
      </c>
      <c r="AC9" s="2">
        <v>0.86029999999999995</v>
      </c>
      <c r="AD9" s="2">
        <v>0.91869999999999996</v>
      </c>
    </row>
    <row r="10" spans="1:30" x14ac:dyDescent="0.3">
      <c r="A10" s="59"/>
      <c r="B10" s="1" t="s">
        <v>15</v>
      </c>
      <c r="C10" s="2">
        <v>0.1</v>
      </c>
      <c r="D10" s="2"/>
      <c r="F10" s="66" t="s">
        <v>48</v>
      </c>
      <c r="G10" s="1" t="s">
        <v>61</v>
      </c>
      <c r="H10" s="2">
        <v>0.92</v>
      </c>
      <c r="I10" s="67"/>
      <c r="J10" s="66" t="s">
        <v>53</v>
      </c>
      <c r="K10" s="1" t="s">
        <v>61</v>
      </c>
      <c r="L10" s="2">
        <v>0.96</v>
      </c>
      <c r="M10" s="67"/>
      <c r="N10" s="66" t="s">
        <v>55</v>
      </c>
      <c r="O10" s="1" t="s">
        <v>61</v>
      </c>
      <c r="P10" s="2">
        <v>0.93</v>
      </c>
      <c r="R10" s="2" t="s">
        <v>70</v>
      </c>
      <c r="S10" s="2" t="s">
        <v>89</v>
      </c>
      <c r="U10" s="2">
        <v>0.68879999999999997</v>
      </c>
      <c r="V10" s="2">
        <v>0.77929999999999999</v>
      </c>
      <c r="W10" s="2">
        <v>0.79069999999999996</v>
      </c>
      <c r="X10" s="2">
        <v>0.82189999999999996</v>
      </c>
      <c r="Y10" s="2">
        <v>0.83079999999999998</v>
      </c>
      <c r="Z10" s="2">
        <v>0.86519999999999997</v>
      </c>
      <c r="AA10" s="2">
        <v>0.86099999999999999</v>
      </c>
      <c r="AB10" s="2">
        <v>0.88280000000000003</v>
      </c>
      <c r="AC10" s="2">
        <v>0.87450000000000006</v>
      </c>
      <c r="AD10" s="2">
        <v>0.9042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66"/>
      <c r="G11" s="1" t="s">
        <v>62</v>
      </c>
      <c r="H11" s="2">
        <v>0.74</v>
      </c>
      <c r="I11" s="68"/>
      <c r="J11" s="66"/>
      <c r="K11" s="1" t="s">
        <v>62</v>
      </c>
      <c r="L11" s="2">
        <v>0.87</v>
      </c>
      <c r="M11" s="68"/>
      <c r="N11" s="66"/>
      <c r="O11" s="1" t="s">
        <v>62</v>
      </c>
      <c r="P11" s="2">
        <v>0.89</v>
      </c>
      <c r="R11" s="2" t="s">
        <v>71</v>
      </c>
      <c r="S11" s="2" t="s">
        <v>90</v>
      </c>
      <c r="U11" s="2">
        <v>0.71609999999999996</v>
      </c>
      <c r="V11" s="2">
        <v>0.78320000000000001</v>
      </c>
      <c r="W11" s="2">
        <v>0.79810000000000003</v>
      </c>
      <c r="X11" s="2">
        <v>0.83950000000000002</v>
      </c>
      <c r="Y11" s="2">
        <v>0.83520000000000005</v>
      </c>
      <c r="Z11" s="2">
        <v>0.89059999999999995</v>
      </c>
      <c r="AA11" s="2">
        <v>0.85460000000000003</v>
      </c>
      <c r="AB11" s="2">
        <v>0.89059999999999995</v>
      </c>
      <c r="AC11" s="2">
        <v>0.87009999999999998</v>
      </c>
      <c r="AD11" s="2">
        <v>0.91669999999999996</v>
      </c>
    </row>
    <row r="12" spans="1:30" x14ac:dyDescent="0.3">
      <c r="A12" s="42"/>
      <c r="B12" s="1" t="s">
        <v>41</v>
      </c>
      <c r="C12" s="2">
        <v>30</v>
      </c>
      <c r="D12" s="2"/>
      <c r="F12" s="66"/>
      <c r="G12" s="1" t="s">
        <v>64</v>
      </c>
      <c r="H12" s="2">
        <v>0.81</v>
      </c>
      <c r="I12" s="68"/>
      <c r="J12" s="66"/>
      <c r="K12" s="1" t="s">
        <v>64</v>
      </c>
      <c r="L12" s="2">
        <v>0.87</v>
      </c>
      <c r="M12" s="68"/>
      <c r="N12" s="66"/>
      <c r="O12" s="1" t="s">
        <v>64</v>
      </c>
      <c r="P12" s="2">
        <v>0.9</v>
      </c>
      <c r="R12" s="2" t="s">
        <v>72</v>
      </c>
      <c r="S12" s="2" t="s">
        <v>91</v>
      </c>
      <c r="U12" s="2">
        <v>0.72060000000000002</v>
      </c>
      <c r="V12" s="2">
        <v>0.82809999999999995</v>
      </c>
      <c r="W12" s="2">
        <v>0.79810000000000003</v>
      </c>
      <c r="X12" s="2">
        <v>0.83950000000000002</v>
      </c>
      <c r="Y12" s="2">
        <v>0.8357</v>
      </c>
      <c r="Z12" s="2">
        <v>0.87890000000000001</v>
      </c>
      <c r="AA12" s="2">
        <v>0.85709999999999997</v>
      </c>
      <c r="AB12" s="2">
        <v>0.88870000000000005</v>
      </c>
      <c r="AC12" s="2">
        <v>0.87880000000000003</v>
      </c>
      <c r="AD12" s="2">
        <v>0.90620000000000001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66"/>
      <c r="G13" s="1" t="s">
        <v>65</v>
      </c>
      <c r="H13" s="2">
        <v>0.9</v>
      </c>
      <c r="I13" s="68"/>
      <c r="J13" s="66"/>
      <c r="K13" s="1" t="s">
        <v>65</v>
      </c>
      <c r="L13" s="2">
        <v>0.92</v>
      </c>
      <c r="M13" s="68"/>
      <c r="N13" s="66"/>
      <c r="O13" s="1" t="s">
        <v>65</v>
      </c>
      <c r="P13" s="2">
        <v>0.93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96</v>
      </c>
      <c r="D14" s="2"/>
      <c r="F14" s="66"/>
      <c r="G14" s="1" t="s">
        <v>66</v>
      </c>
      <c r="H14" s="2">
        <v>0.73</v>
      </c>
      <c r="I14" s="68"/>
      <c r="J14" s="66"/>
      <c r="K14" s="1" t="s">
        <v>66</v>
      </c>
      <c r="L14" s="2">
        <v>0.83</v>
      </c>
      <c r="M14" s="68"/>
      <c r="N14" s="66"/>
      <c r="O14" s="1" t="s">
        <v>66</v>
      </c>
      <c r="P14" s="2">
        <v>0.88</v>
      </c>
      <c r="R14" s="2" t="s">
        <v>74</v>
      </c>
      <c r="S14" s="2" t="s">
        <v>93</v>
      </c>
      <c r="U14" s="2">
        <v>2.5514000000000001</v>
      </c>
      <c r="V14" s="2">
        <v>1.4948999999999999</v>
      </c>
      <c r="W14" s="2">
        <v>0.78339999999999999</v>
      </c>
      <c r="X14" s="2">
        <v>0.52310000000000001</v>
      </c>
      <c r="Y14" s="2">
        <v>0.56950000000000001</v>
      </c>
      <c r="Z14" s="2">
        <v>0.40210000000000001</v>
      </c>
      <c r="AA14" s="2">
        <v>0.47839999999999999</v>
      </c>
      <c r="AB14" s="2">
        <v>0.29459999999999997</v>
      </c>
      <c r="AC14" s="2">
        <v>0.40479999999999999</v>
      </c>
      <c r="AD14" s="2">
        <v>0.24940000000000001</v>
      </c>
    </row>
    <row r="15" spans="1:30" x14ac:dyDescent="0.3">
      <c r="A15" s="42"/>
      <c r="B15" s="1" t="s">
        <v>31</v>
      </c>
      <c r="C15" s="2" t="b">
        <v>0</v>
      </c>
      <c r="D15" s="2"/>
      <c r="F15" s="66"/>
      <c r="G15" s="1" t="s">
        <v>63</v>
      </c>
      <c r="H15" s="2">
        <v>0.67</v>
      </c>
      <c r="I15" s="68"/>
      <c r="J15" s="66"/>
      <c r="K15" s="1" t="s">
        <v>63</v>
      </c>
      <c r="L15" s="2">
        <v>0.62</v>
      </c>
      <c r="M15" s="68"/>
      <c r="N15" s="66"/>
      <c r="O15" s="1" t="s">
        <v>63</v>
      </c>
      <c r="P15" s="2">
        <v>0.77</v>
      </c>
      <c r="R15" s="2" t="s">
        <v>75</v>
      </c>
      <c r="S15" s="2" t="s">
        <v>94</v>
      </c>
      <c r="U15" s="2">
        <v>1.8029999999999999</v>
      </c>
      <c r="V15" s="2">
        <v>1.0526</v>
      </c>
      <c r="W15" s="2">
        <v>0.69820000000000004</v>
      </c>
      <c r="X15" s="2">
        <v>0.49959999999999999</v>
      </c>
      <c r="Y15" s="2">
        <v>0.58940000000000003</v>
      </c>
      <c r="Z15" s="2">
        <v>0.4113</v>
      </c>
      <c r="AA15" s="2">
        <v>0.45450000000000002</v>
      </c>
      <c r="AB15" s="2">
        <v>0.29559999999999997</v>
      </c>
      <c r="AC15" s="2">
        <v>0.3906</v>
      </c>
      <c r="AD15" s="2">
        <v>0.2787</v>
      </c>
    </row>
    <row r="16" spans="1:30" x14ac:dyDescent="0.3">
      <c r="A16" s="41" t="s">
        <v>32</v>
      </c>
      <c r="B16" s="1" t="s">
        <v>33</v>
      </c>
      <c r="C16" s="2"/>
      <c r="D16" s="2"/>
      <c r="F16" s="66"/>
      <c r="G16" s="1" t="s">
        <v>67</v>
      </c>
      <c r="H16" s="7">
        <v>0.82</v>
      </c>
      <c r="I16" s="68"/>
      <c r="J16" s="66"/>
      <c r="K16" s="1" t="s">
        <v>67</v>
      </c>
      <c r="L16" s="2">
        <v>0.88</v>
      </c>
      <c r="M16" s="68"/>
      <c r="N16" s="66"/>
      <c r="O16" s="1" t="s">
        <v>67</v>
      </c>
      <c r="P16" s="7">
        <v>0.9</v>
      </c>
      <c r="U16" s="2">
        <v>1.4076</v>
      </c>
      <c r="V16" s="2">
        <v>0.84399999999999997</v>
      </c>
      <c r="W16" s="2">
        <v>0.68189999999999995</v>
      </c>
      <c r="X16" s="2">
        <v>0.50639999999999996</v>
      </c>
      <c r="Y16" s="2">
        <v>0.51870000000000005</v>
      </c>
      <c r="Z16" s="2">
        <v>0.37619999999999998</v>
      </c>
      <c r="AA16" s="2">
        <v>0.45229999999999998</v>
      </c>
      <c r="AB16" s="2">
        <v>0.29830000000000001</v>
      </c>
      <c r="AC16" s="2">
        <v>0.39489999999999997</v>
      </c>
      <c r="AD16" s="2">
        <v>0.26150000000000001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66" t="s">
        <v>52</v>
      </c>
      <c r="G17" s="1" t="s">
        <v>61</v>
      </c>
      <c r="H17" s="2">
        <v>0.9</v>
      </c>
      <c r="I17" s="68"/>
      <c r="J17" s="66" t="s">
        <v>54</v>
      </c>
      <c r="K17" s="1" t="s">
        <v>61</v>
      </c>
      <c r="L17" s="2">
        <v>0.96</v>
      </c>
      <c r="M17" s="68"/>
      <c r="N17" s="66" t="s">
        <v>68</v>
      </c>
      <c r="O17" s="1" t="s">
        <v>61</v>
      </c>
      <c r="P17" s="2">
        <v>0.93</v>
      </c>
      <c r="U17" s="2">
        <v>1.1938</v>
      </c>
      <c r="V17" s="2">
        <v>0.80389999999999995</v>
      </c>
      <c r="W17" s="2">
        <v>0.66710000000000003</v>
      </c>
      <c r="X17" s="2">
        <v>0.49619999999999997</v>
      </c>
      <c r="Y17" s="2">
        <v>0.50780000000000003</v>
      </c>
      <c r="Z17" s="2">
        <v>0.4047</v>
      </c>
      <c r="AA17" s="2">
        <v>0.44779999999999998</v>
      </c>
      <c r="AB17" s="2">
        <v>0.29320000000000002</v>
      </c>
      <c r="AC17" s="2">
        <v>0.38080000000000003</v>
      </c>
      <c r="AD17" s="2">
        <v>0.23680000000000001</v>
      </c>
    </row>
    <row r="18" spans="1:30" x14ac:dyDescent="0.3">
      <c r="A18" s="43"/>
      <c r="B18" s="1" t="s">
        <v>36</v>
      </c>
      <c r="C18" s="2"/>
      <c r="D18" s="2"/>
      <c r="F18" s="66"/>
      <c r="G18" s="1" t="s">
        <v>62</v>
      </c>
      <c r="H18" s="2">
        <v>0.81</v>
      </c>
      <c r="I18" s="68"/>
      <c r="J18" s="66"/>
      <c r="K18" s="1" t="s">
        <v>62</v>
      </c>
      <c r="L18" s="2">
        <v>0.84</v>
      </c>
      <c r="M18" s="68"/>
      <c r="N18" s="66"/>
      <c r="O18" s="1" t="s">
        <v>62</v>
      </c>
      <c r="P18" s="2">
        <v>0.83</v>
      </c>
      <c r="U18" s="2">
        <v>1.0931</v>
      </c>
      <c r="V18" s="2">
        <v>0.74050000000000005</v>
      </c>
      <c r="W18" s="2">
        <v>0.62729999999999997</v>
      </c>
      <c r="X18" s="2">
        <v>0.4995</v>
      </c>
      <c r="Y18" s="2">
        <v>0.51800000000000002</v>
      </c>
      <c r="Z18" s="2">
        <v>0.39910000000000001</v>
      </c>
      <c r="AA18" s="2">
        <v>0.42370000000000002</v>
      </c>
      <c r="AB18" s="2">
        <v>0.2949</v>
      </c>
      <c r="AC18" s="2">
        <v>0.36280000000000001</v>
      </c>
      <c r="AD18" s="2">
        <v>0.2555</v>
      </c>
    </row>
    <row r="19" spans="1:30" x14ac:dyDescent="0.3">
      <c r="A19" s="43"/>
      <c r="B19" s="1" t="s">
        <v>20</v>
      </c>
      <c r="C19" s="9">
        <v>0.5</v>
      </c>
      <c r="D19" s="2"/>
      <c r="F19" s="66"/>
      <c r="G19" s="1" t="s">
        <v>64</v>
      </c>
      <c r="H19" s="2">
        <v>0.84</v>
      </c>
      <c r="I19" s="68"/>
      <c r="J19" s="66"/>
      <c r="K19" s="1" t="s">
        <v>64</v>
      </c>
      <c r="L19" s="2">
        <v>0.89</v>
      </c>
      <c r="M19" s="68"/>
      <c r="N19" s="66"/>
      <c r="O19" s="1" t="s">
        <v>64</v>
      </c>
      <c r="P19" s="2">
        <v>0.86</v>
      </c>
      <c r="U19" s="2">
        <v>1.0456000000000001</v>
      </c>
      <c r="V19" s="2">
        <v>0.70789999999999997</v>
      </c>
      <c r="W19" s="2">
        <v>0.62860000000000005</v>
      </c>
      <c r="X19" s="2">
        <v>0.50929999999999997</v>
      </c>
      <c r="Y19" s="2">
        <v>0.50680000000000003</v>
      </c>
      <c r="Z19" s="2">
        <v>0.38140000000000002</v>
      </c>
      <c r="AA19" s="2">
        <v>0.4249</v>
      </c>
      <c r="AB19" s="2">
        <v>0.29920000000000002</v>
      </c>
      <c r="AC19" s="2">
        <v>0.34760000000000002</v>
      </c>
      <c r="AD19" s="2">
        <v>0.26519999999999999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66"/>
      <c r="G20" s="1" t="s">
        <v>65</v>
      </c>
      <c r="H20" s="2">
        <v>0.86</v>
      </c>
      <c r="I20" s="68"/>
      <c r="J20" s="66"/>
      <c r="K20" s="1" t="s">
        <v>65</v>
      </c>
      <c r="L20" s="2">
        <v>0.95</v>
      </c>
      <c r="M20" s="68"/>
      <c r="N20" s="66"/>
      <c r="O20" s="1" t="s">
        <v>65</v>
      </c>
      <c r="P20" s="2">
        <v>0.91</v>
      </c>
      <c r="U20" s="2">
        <v>0.91690000000000005</v>
      </c>
      <c r="V20" s="2">
        <v>0.61560000000000004</v>
      </c>
      <c r="W20" s="2">
        <v>0.61180000000000001</v>
      </c>
      <c r="X20" s="2">
        <v>0.46970000000000001</v>
      </c>
      <c r="Y20" s="2">
        <v>0.49980000000000002</v>
      </c>
      <c r="Z20" s="2">
        <v>0.40460000000000002</v>
      </c>
      <c r="AA20" s="2">
        <v>0.42599999999999999</v>
      </c>
      <c r="AB20" s="2">
        <v>0.28139999999999998</v>
      </c>
      <c r="AC20" s="2">
        <v>0.3735</v>
      </c>
      <c r="AD20" s="2">
        <v>0.24709999999999999</v>
      </c>
    </row>
    <row r="21" spans="1:30" x14ac:dyDescent="0.3">
      <c r="A21" s="48" t="s">
        <v>38</v>
      </c>
      <c r="B21" s="1" t="s">
        <v>3</v>
      </c>
      <c r="C21" s="23" t="s">
        <v>5</v>
      </c>
      <c r="D21" s="2"/>
      <c r="F21" s="66"/>
      <c r="G21" s="1" t="s">
        <v>66</v>
      </c>
      <c r="H21" s="2">
        <v>0.84</v>
      </c>
      <c r="I21" s="68"/>
      <c r="J21" s="66"/>
      <c r="K21" s="1" t="s">
        <v>66</v>
      </c>
      <c r="L21" s="2">
        <v>0.88</v>
      </c>
      <c r="M21" s="68"/>
      <c r="N21" s="66"/>
      <c r="O21" s="1" t="s">
        <v>66</v>
      </c>
      <c r="P21" s="2">
        <v>0.83</v>
      </c>
      <c r="U21" s="2">
        <v>0.85450000000000004</v>
      </c>
      <c r="V21" s="2">
        <v>0.61150000000000004</v>
      </c>
      <c r="W21" s="2">
        <v>0.5837</v>
      </c>
      <c r="X21" s="2">
        <v>0.4778</v>
      </c>
      <c r="Y21" s="2">
        <v>0.47360000000000002</v>
      </c>
      <c r="Z21" s="2">
        <v>0.37769999999999998</v>
      </c>
      <c r="AA21" s="2">
        <v>0.40400000000000003</v>
      </c>
      <c r="AB21" s="2">
        <v>0.30309999999999998</v>
      </c>
      <c r="AC21" s="2">
        <v>0.35399999999999998</v>
      </c>
      <c r="AD21" s="2">
        <v>0.26329999999999998</v>
      </c>
    </row>
    <row r="22" spans="1:30" x14ac:dyDescent="0.3">
      <c r="A22" s="48"/>
      <c r="B22" s="1" t="s">
        <v>17</v>
      </c>
      <c r="C22" s="3">
        <v>1E-4</v>
      </c>
      <c r="D22" s="2"/>
      <c r="F22" s="66"/>
      <c r="G22" s="1" t="s">
        <v>63</v>
      </c>
      <c r="H22" s="2">
        <v>0.62</v>
      </c>
      <c r="I22" s="68"/>
      <c r="J22" s="66"/>
      <c r="K22" s="1" t="s">
        <v>63</v>
      </c>
      <c r="L22" s="2">
        <v>0.78</v>
      </c>
      <c r="M22" s="68"/>
      <c r="N22" s="66"/>
      <c r="O22" s="1" t="s">
        <v>63</v>
      </c>
      <c r="P22" s="2">
        <v>0.69</v>
      </c>
      <c r="U22" s="2">
        <v>0.82310000000000005</v>
      </c>
      <c r="V22" s="2">
        <v>0.60009999999999997</v>
      </c>
      <c r="W22" s="2">
        <v>0.56659999999999999</v>
      </c>
      <c r="X22" s="2">
        <v>0.45810000000000001</v>
      </c>
      <c r="Y22" s="2">
        <v>0.48110000000000003</v>
      </c>
      <c r="Z22" s="2">
        <v>0.3876</v>
      </c>
      <c r="AA22" s="2">
        <v>0.40489999999999998</v>
      </c>
      <c r="AB22" s="2">
        <v>0.30809999999999998</v>
      </c>
      <c r="AC22" s="2">
        <v>0.35620000000000002</v>
      </c>
      <c r="AD22" s="2">
        <v>0.24629999999999999</v>
      </c>
    </row>
    <row r="23" spans="1:30" x14ac:dyDescent="0.3">
      <c r="A23" s="48"/>
      <c r="B23" s="1" t="s">
        <v>58</v>
      </c>
      <c r="C23" s="2">
        <v>10</v>
      </c>
      <c r="D23" s="2"/>
      <c r="F23" s="66"/>
      <c r="G23" s="1" t="s">
        <v>67</v>
      </c>
      <c r="H23" s="7">
        <v>0.84</v>
      </c>
      <c r="I23" s="69"/>
      <c r="J23" s="66"/>
      <c r="K23" s="1" t="s">
        <v>67</v>
      </c>
      <c r="L23" s="7">
        <v>0.9</v>
      </c>
      <c r="M23" s="69"/>
      <c r="N23" s="66"/>
      <c r="O23" s="1" t="s">
        <v>67</v>
      </c>
      <c r="P23" s="7">
        <v>0.87</v>
      </c>
      <c r="U23" s="2">
        <v>0.80920000000000003</v>
      </c>
      <c r="V23" s="2">
        <v>0.55620000000000003</v>
      </c>
      <c r="W23" s="2">
        <v>0.57530000000000003</v>
      </c>
      <c r="X23" s="2">
        <v>0.47060000000000002</v>
      </c>
      <c r="Y23" s="2">
        <v>0.4582</v>
      </c>
      <c r="Z23" s="2">
        <v>0.36559999999999998</v>
      </c>
      <c r="AA23" s="2">
        <v>0.38719999999999999</v>
      </c>
      <c r="AB23" s="2">
        <v>0.29920000000000002</v>
      </c>
      <c r="AC23" s="2">
        <v>0.32879999999999998</v>
      </c>
      <c r="AD23" s="2">
        <v>0.28399999999999997</v>
      </c>
    </row>
    <row r="24" spans="1:30" x14ac:dyDescent="0.3">
      <c r="A24" s="48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8"/>
      <c r="B25" s="1" t="s">
        <v>60</v>
      </c>
      <c r="C25" s="2">
        <v>2</v>
      </c>
      <c r="D25" s="2"/>
      <c r="U25" s="2">
        <v>60</v>
      </c>
      <c r="V25" s="2">
        <v>959</v>
      </c>
      <c r="W25" s="2">
        <v>40</v>
      </c>
      <c r="X25" s="2">
        <v>631</v>
      </c>
      <c r="Y25" s="2">
        <v>41</v>
      </c>
      <c r="Z25" s="2">
        <v>654</v>
      </c>
      <c r="AA25" s="2">
        <v>43</v>
      </c>
      <c r="AB25" s="2">
        <v>683</v>
      </c>
      <c r="AC25" s="2">
        <v>42</v>
      </c>
      <c r="AD25" s="2">
        <v>651</v>
      </c>
    </row>
    <row r="26" spans="1:30" x14ac:dyDescent="0.3">
      <c r="A26" s="48" t="s">
        <v>88</v>
      </c>
      <c r="B26" s="1" t="s">
        <v>88</v>
      </c>
      <c r="C26" s="71" t="s">
        <v>87</v>
      </c>
      <c r="D26" s="72"/>
      <c r="U26" s="2">
        <v>50</v>
      </c>
      <c r="V26" s="2">
        <v>788</v>
      </c>
      <c r="W26" s="2">
        <v>41</v>
      </c>
      <c r="X26" s="2">
        <v>643</v>
      </c>
      <c r="Y26" s="2">
        <v>40</v>
      </c>
      <c r="Z26" s="2">
        <v>632</v>
      </c>
      <c r="AA26" s="2">
        <v>39</v>
      </c>
      <c r="AB26" s="2">
        <v>619</v>
      </c>
      <c r="AC26" s="2">
        <v>40</v>
      </c>
      <c r="AD26" s="2">
        <v>629</v>
      </c>
    </row>
    <row r="27" spans="1:30" x14ac:dyDescent="0.3">
      <c r="A27" s="48"/>
      <c r="B27" s="1" t="s">
        <v>85</v>
      </c>
      <c r="C27" s="71" t="s">
        <v>86</v>
      </c>
      <c r="D27" s="72"/>
      <c r="U27" s="2">
        <v>49</v>
      </c>
      <c r="V27" s="2">
        <v>781</v>
      </c>
      <c r="W27" s="2">
        <v>41</v>
      </c>
      <c r="X27" s="2">
        <v>645</v>
      </c>
      <c r="Y27" s="2">
        <v>50</v>
      </c>
      <c r="Z27" s="2">
        <v>789</v>
      </c>
      <c r="AA27" s="2">
        <v>40</v>
      </c>
      <c r="AB27" s="2">
        <v>638</v>
      </c>
      <c r="AC27" s="2">
        <v>39</v>
      </c>
      <c r="AD27" s="2">
        <v>616</v>
      </c>
    </row>
    <row r="28" spans="1:30" x14ac:dyDescent="0.3">
      <c r="U28" s="2">
        <v>47</v>
      </c>
      <c r="V28" s="2">
        <v>744</v>
      </c>
      <c r="W28" s="2">
        <v>41</v>
      </c>
      <c r="X28" s="2">
        <v>653</v>
      </c>
      <c r="Y28" s="2">
        <v>41</v>
      </c>
      <c r="Z28" s="2">
        <v>654</v>
      </c>
      <c r="AA28" s="2">
        <v>41</v>
      </c>
      <c r="AB28" s="2">
        <v>653</v>
      </c>
      <c r="AC28" s="2">
        <v>48</v>
      </c>
      <c r="AD28" s="2">
        <v>745</v>
      </c>
    </row>
    <row r="29" spans="1:30" x14ac:dyDescent="0.3">
      <c r="U29" s="2">
        <v>38</v>
      </c>
      <c r="V29" s="2">
        <v>605</v>
      </c>
      <c r="W29" s="2">
        <v>45</v>
      </c>
      <c r="X29" s="2">
        <v>713</v>
      </c>
      <c r="Y29" s="2">
        <v>37</v>
      </c>
      <c r="Z29" s="2">
        <v>585</v>
      </c>
      <c r="AA29" s="2">
        <v>37</v>
      </c>
      <c r="AB29" s="2">
        <v>595</v>
      </c>
      <c r="AC29" s="2">
        <v>45</v>
      </c>
      <c r="AD29" s="2">
        <v>701</v>
      </c>
    </row>
    <row r="30" spans="1:30" x14ac:dyDescent="0.3">
      <c r="U30" s="2">
        <v>43</v>
      </c>
      <c r="V30" s="2">
        <v>687</v>
      </c>
      <c r="W30" s="2">
        <v>37</v>
      </c>
      <c r="X30" s="2">
        <v>586</v>
      </c>
      <c r="Y30" s="2">
        <v>38</v>
      </c>
      <c r="Z30" s="2">
        <v>597</v>
      </c>
      <c r="AA30" s="2">
        <v>45</v>
      </c>
      <c r="AB30" s="2">
        <v>709</v>
      </c>
      <c r="AC30" s="2">
        <v>30</v>
      </c>
      <c r="AD30" s="2">
        <v>467</v>
      </c>
    </row>
    <row r="31" spans="1:30" x14ac:dyDescent="0.3">
      <c r="U31" s="2">
        <v>38</v>
      </c>
      <c r="V31" s="2">
        <v>605</v>
      </c>
      <c r="W31" s="2">
        <v>38</v>
      </c>
      <c r="X31" s="2">
        <v>601</v>
      </c>
      <c r="Y31" s="2">
        <v>44</v>
      </c>
      <c r="Z31" s="2">
        <v>704</v>
      </c>
      <c r="AA31" s="2">
        <v>37</v>
      </c>
      <c r="AB31" s="2">
        <v>581</v>
      </c>
      <c r="AC31" s="2">
        <v>44</v>
      </c>
      <c r="AD31" s="2">
        <v>693</v>
      </c>
    </row>
    <row r="32" spans="1:30" x14ac:dyDescent="0.3">
      <c r="U32" s="2">
        <v>38</v>
      </c>
      <c r="V32" s="2">
        <v>606</v>
      </c>
      <c r="W32" s="2">
        <v>31</v>
      </c>
      <c r="X32" s="2">
        <v>500</v>
      </c>
      <c r="Y32" s="2">
        <v>37</v>
      </c>
      <c r="Z32" s="2">
        <v>583</v>
      </c>
      <c r="AA32" s="2">
        <v>32</v>
      </c>
      <c r="AB32" s="2">
        <v>501</v>
      </c>
      <c r="AC32" s="2">
        <v>31</v>
      </c>
      <c r="AD32" s="2">
        <v>479</v>
      </c>
    </row>
    <row r="33" spans="21:30" x14ac:dyDescent="0.3">
      <c r="U33" s="2">
        <v>30</v>
      </c>
      <c r="V33" s="2">
        <v>476</v>
      </c>
      <c r="W33" s="2">
        <v>44</v>
      </c>
      <c r="X33" s="2">
        <v>705</v>
      </c>
      <c r="Y33" s="2">
        <v>38</v>
      </c>
      <c r="Z33" s="2">
        <v>606</v>
      </c>
      <c r="AA33" s="2">
        <v>38</v>
      </c>
      <c r="AB33" s="2">
        <v>606</v>
      </c>
      <c r="AC33" s="2">
        <v>37</v>
      </c>
      <c r="AD33" s="2">
        <v>580</v>
      </c>
    </row>
    <row r="34" spans="21:30" x14ac:dyDescent="0.3">
      <c r="U34" s="2">
        <v>44</v>
      </c>
      <c r="V34" s="2">
        <v>699</v>
      </c>
      <c r="W34" s="2">
        <v>30</v>
      </c>
      <c r="X34" s="2">
        <v>469</v>
      </c>
      <c r="Y34" s="2">
        <v>30</v>
      </c>
      <c r="Z34" s="2">
        <v>475</v>
      </c>
      <c r="AA34" s="2">
        <v>44</v>
      </c>
      <c r="AB34" s="2">
        <v>691</v>
      </c>
      <c r="AC34" s="2">
        <v>37</v>
      </c>
      <c r="AD34" s="2">
        <v>574</v>
      </c>
    </row>
  </sheetData>
  <mergeCells count="27"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7533-4B2F-4497-AA46-69DDC974C2EC}">
  <dimension ref="A1:AD34"/>
  <sheetViews>
    <sheetView topLeftCell="A10" workbookViewId="0">
      <selection activeCell="F3" sqref="F3:S7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9.109375" style="4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95</v>
      </c>
      <c r="B1" s="70"/>
      <c r="C1" s="70"/>
      <c r="D1" s="65"/>
      <c r="F1" s="63" t="s">
        <v>44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57" t="s">
        <v>22</v>
      </c>
      <c r="B2" s="1" t="s">
        <v>42</v>
      </c>
      <c r="C2" s="10" t="s">
        <v>97</v>
      </c>
      <c r="D2" s="2"/>
      <c r="F2" s="2" t="s">
        <v>49</v>
      </c>
      <c r="G2" s="2" t="s">
        <v>50</v>
      </c>
      <c r="H2" s="48" t="s">
        <v>47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58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0.84019999999999995</v>
      </c>
      <c r="J3" s="1" t="s">
        <v>46</v>
      </c>
      <c r="K3" s="2">
        <f>MAX(V3:V12)</f>
        <v>0.80079999999999996</v>
      </c>
      <c r="L3" s="1" t="s">
        <v>56</v>
      </c>
      <c r="M3" s="2">
        <f>MIN(U14:U23)</f>
        <v>0.46610000000000001</v>
      </c>
      <c r="N3" s="1" t="s">
        <v>57</v>
      </c>
      <c r="O3" s="2">
        <f>MIN(V14:V23)</f>
        <v>0.62270000000000003</v>
      </c>
      <c r="P3" s="1" t="s">
        <v>77</v>
      </c>
      <c r="Q3" s="2" t="str">
        <f>AVERAGE(U25:U34) &amp; "s/epoch"</f>
        <v>45.7s/epoch</v>
      </c>
      <c r="R3" s="1" t="s">
        <v>78</v>
      </c>
      <c r="S3" s="2" t="str">
        <f>AVERAGE(V25:V34) &amp; "ms/step"</f>
        <v>725.3ms/step</v>
      </c>
      <c r="U3" s="2">
        <v>0.33850000000000002</v>
      </c>
      <c r="V3" s="2">
        <v>0.52539999999999998</v>
      </c>
      <c r="W3" s="2">
        <v>0.82789999999999997</v>
      </c>
      <c r="X3" s="2">
        <v>0.87280000000000002</v>
      </c>
      <c r="Y3" s="2">
        <v>0.88239999999999996</v>
      </c>
      <c r="Z3" s="2">
        <v>0.93159999999999998</v>
      </c>
      <c r="AA3" s="2">
        <v>0.92359999999999998</v>
      </c>
      <c r="AB3" s="2">
        <v>0.93159999999999998</v>
      </c>
      <c r="AC3" s="2">
        <v>0.94330000000000003</v>
      </c>
      <c r="AD3" s="2">
        <v>0.93959999999999999</v>
      </c>
    </row>
    <row r="4" spans="1:30" x14ac:dyDescent="0.3">
      <c r="A4" s="58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0.89829999999999999</v>
      </c>
      <c r="J4" s="1" t="s">
        <v>46</v>
      </c>
      <c r="K4" s="2">
        <f>MAX(X3:X12)</f>
        <v>0.89039999999999997</v>
      </c>
      <c r="L4" s="1" t="s">
        <v>56</v>
      </c>
      <c r="M4" s="2">
        <f>MIN(W14:W23)</f>
        <v>0.31240000000000001</v>
      </c>
      <c r="N4" s="1" t="s">
        <v>57</v>
      </c>
      <c r="O4" s="2">
        <f>MIN(X14:X23)</f>
        <v>0.35460000000000003</v>
      </c>
      <c r="P4" s="1" t="s">
        <v>77</v>
      </c>
      <c r="Q4" s="2" t="str">
        <f>AVERAGE(W25:W34) &amp; "s/epoch"</f>
        <v>42.8s/epoch</v>
      </c>
      <c r="R4" s="1" t="s">
        <v>78</v>
      </c>
      <c r="S4" s="2" t="str">
        <f>AVERAGE(X25:X34) &amp; "ms/step"</f>
        <v>679ms/step</v>
      </c>
      <c r="U4" s="2">
        <v>0.56530000000000002</v>
      </c>
      <c r="V4" s="2">
        <v>0.64839999999999998</v>
      </c>
      <c r="W4" s="2">
        <v>0.83679999999999999</v>
      </c>
      <c r="X4" s="2">
        <v>0.89039999999999997</v>
      </c>
      <c r="Y4" s="2">
        <v>0.88880000000000003</v>
      </c>
      <c r="Z4" s="2">
        <v>0.90620000000000001</v>
      </c>
      <c r="AA4" s="2">
        <v>0.91959999999999997</v>
      </c>
      <c r="AB4" s="2">
        <v>0.91800000000000004</v>
      </c>
      <c r="AC4" s="2">
        <v>0.94379999999999997</v>
      </c>
      <c r="AD4" s="2">
        <v>0.95</v>
      </c>
    </row>
    <row r="5" spans="1:30" x14ac:dyDescent="0.3">
      <c r="A5" s="58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0.92749999999999999</v>
      </c>
      <c r="J5" s="1" t="s">
        <v>46</v>
      </c>
      <c r="K5" s="8">
        <f>MAX(Z3:Z12)</f>
        <v>0.93359999999999999</v>
      </c>
      <c r="L5" s="1" t="s">
        <v>56</v>
      </c>
      <c r="M5" s="2">
        <f>MIN(Y14:Y23)</f>
        <v>0.2321</v>
      </c>
      <c r="N5" s="1" t="s">
        <v>57</v>
      </c>
      <c r="O5" s="2">
        <f>MIN(Z14:Z23)</f>
        <v>0.25580000000000003</v>
      </c>
      <c r="P5" s="1" t="s">
        <v>77</v>
      </c>
      <c r="Q5" s="2" t="str">
        <f>AVERAGE(Y25:Y34) &amp; "s/epoch"</f>
        <v>44s/epoch</v>
      </c>
      <c r="R5" s="1" t="s">
        <v>78</v>
      </c>
      <c r="S5" s="2" t="str">
        <f>AVERAGE(Z25:Z34) &amp; "ms/step"</f>
        <v>696.8ms/step</v>
      </c>
      <c r="U5" s="2">
        <v>0.6784</v>
      </c>
      <c r="V5" s="2">
        <v>0.69730000000000003</v>
      </c>
      <c r="W5" s="2">
        <v>0.86209999999999998</v>
      </c>
      <c r="X5" s="2">
        <v>0.8669</v>
      </c>
      <c r="Y5" s="2">
        <v>0.89780000000000004</v>
      </c>
      <c r="Z5" s="2">
        <v>0.92379999999999995</v>
      </c>
      <c r="AA5" s="2">
        <v>0.9325</v>
      </c>
      <c r="AB5" s="2">
        <v>0.94140000000000001</v>
      </c>
      <c r="AC5" s="2">
        <v>0.94920000000000004</v>
      </c>
      <c r="AD5" s="2">
        <v>0.94379999999999997</v>
      </c>
    </row>
    <row r="6" spans="1:30" x14ac:dyDescent="0.3">
      <c r="A6" s="58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0.95040000000000002</v>
      </c>
      <c r="J6" s="1" t="s">
        <v>46</v>
      </c>
      <c r="K6" s="2">
        <f>MAX(AB3:AB12)</f>
        <v>0.94140000000000001</v>
      </c>
      <c r="L6" s="1" t="s">
        <v>56</v>
      </c>
      <c r="M6" s="2">
        <f>MIN(AA14:AA23)</f>
        <v>0.1668</v>
      </c>
      <c r="N6" s="1" t="s">
        <v>57</v>
      </c>
      <c r="O6" s="2">
        <f>MIN(AB14:AB23)</f>
        <v>0.21279999999999999</v>
      </c>
      <c r="P6" s="1" t="s">
        <v>77</v>
      </c>
      <c r="Q6" s="2" t="str">
        <f>AVERAGE(AA25:AA34) &amp; "s/epoch"</f>
        <v>42.7s/epoch</v>
      </c>
      <c r="R6" s="1" t="s">
        <v>78</v>
      </c>
      <c r="S6" s="2" t="str">
        <f>AVERAGE(AB25:AB34) &amp; "ms/step"</f>
        <v>679ms/step</v>
      </c>
      <c r="U6" s="2">
        <v>0.73650000000000004</v>
      </c>
      <c r="V6" s="2">
        <v>0.71089999999999998</v>
      </c>
      <c r="W6" s="2">
        <v>0.86060000000000003</v>
      </c>
      <c r="X6" s="2">
        <v>0.87670000000000003</v>
      </c>
      <c r="Y6" s="2">
        <v>0.90569999999999995</v>
      </c>
      <c r="Z6" s="2">
        <v>0.91800000000000004</v>
      </c>
      <c r="AA6" s="2">
        <v>0.9345</v>
      </c>
      <c r="AB6" s="2">
        <v>0.9395</v>
      </c>
      <c r="AC6" s="2">
        <v>0.94579999999999997</v>
      </c>
      <c r="AD6" s="2">
        <v>0.94169999999999998</v>
      </c>
    </row>
    <row r="7" spans="1:30" x14ac:dyDescent="0.3">
      <c r="A7" s="58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0.96189999999999998</v>
      </c>
      <c r="J7" s="1" t="s">
        <v>46</v>
      </c>
      <c r="K7" s="2">
        <f>MAX(AD3:AD12)</f>
        <v>0.95</v>
      </c>
      <c r="L7" s="1" t="s">
        <v>56</v>
      </c>
      <c r="M7" s="2">
        <f>MIN(AC14:AC23)</f>
        <v>0.1431</v>
      </c>
      <c r="N7" s="1" t="s">
        <v>57</v>
      </c>
      <c r="O7" s="2">
        <f>MIN(AD14:AD23)</f>
        <v>0.15870000000000001</v>
      </c>
      <c r="P7" s="1" t="s">
        <v>77</v>
      </c>
      <c r="Q7" s="2" t="str">
        <f>AVERAGE(AC25:AC34) &amp; "s/epoch"</f>
        <v>43.1s/epoch</v>
      </c>
      <c r="R7" s="1" t="s">
        <v>78</v>
      </c>
      <c r="S7" s="2" t="str">
        <f>AVERAGE(AD25:AD34) &amp; "ms/step"</f>
        <v>673.1ms/step</v>
      </c>
      <c r="U7" s="2">
        <v>0.7782</v>
      </c>
      <c r="V7" s="2">
        <v>0.75590000000000002</v>
      </c>
      <c r="W7" s="2">
        <v>0.86660000000000004</v>
      </c>
      <c r="X7" s="2">
        <v>0.84740000000000004</v>
      </c>
      <c r="Y7" s="2">
        <v>0.91069999999999995</v>
      </c>
      <c r="Z7" s="2">
        <v>0.92190000000000005</v>
      </c>
      <c r="AA7" s="2">
        <v>0.94</v>
      </c>
      <c r="AB7" s="2">
        <v>0.92969999999999997</v>
      </c>
      <c r="AC7" s="2">
        <v>0.95109999999999995</v>
      </c>
      <c r="AD7" s="2">
        <v>0.95</v>
      </c>
    </row>
    <row r="8" spans="1:30" x14ac:dyDescent="0.3">
      <c r="A8" s="58"/>
      <c r="B8" s="1" t="s">
        <v>13</v>
      </c>
      <c r="C8" s="2">
        <v>0.2</v>
      </c>
      <c r="D8" s="2"/>
      <c r="U8" s="2">
        <v>0.80049999999999999</v>
      </c>
      <c r="V8" s="2">
        <v>0.75390000000000001</v>
      </c>
      <c r="W8" s="2">
        <v>0.88490000000000002</v>
      </c>
      <c r="X8" s="2">
        <v>0.86109999999999998</v>
      </c>
      <c r="Y8" s="2">
        <v>0.91659999999999997</v>
      </c>
      <c r="Z8" s="2">
        <v>0.93359999999999999</v>
      </c>
      <c r="AA8" s="2">
        <v>0.94289999999999996</v>
      </c>
      <c r="AB8" s="2">
        <v>0.91990000000000005</v>
      </c>
      <c r="AC8" s="2">
        <v>0.94579999999999997</v>
      </c>
      <c r="AD8" s="2">
        <v>0.95</v>
      </c>
    </row>
    <row r="9" spans="1:30" x14ac:dyDescent="0.3">
      <c r="A9" s="58"/>
      <c r="B9" s="1" t="s">
        <v>14</v>
      </c>
      <c r="C9" s="2">
        <v>0.1</v>
      </c>
      <c r="D9" s="2"/>
      <c r="F9" s="63" t="s">
        <v>76</v>
      </c>
      <c r="G9" s="63"/>
      <c r="H9" s="63"/>
      <c r="I9" s="63"/>
      <c r="J9" s="63"/>
      <c r="K9" s="63"/>
      <c r="L9" s="63"/>
      <c r="M9" s="63"/>
      <c r="N9" s="63"/>
      <c r="O9" s="63"/>
      <c r="P9" s="63"/>
      <c r="R9" s="64" t="s">
        <v>69</v>
      </c>
      <c r="S9" s="65"/>
      <c r="U9" s="2">
        <v>0.81740000000000002</v>
      </c>
      <c r="V9" s="2">
        <v>0.75980000000000003</v>
      </c>
      <c r="W9" s="2">
        <v>0.879</v>
      </c>
      <c r="X9" s="2">
        <v>0.89039999999999997</v>
      </c>
      <c r="Y9" s="2">
        <v>0.91510000000000002</v>
      </c>
      <c r="Z9" s="2">
        <v>0.91020000000000001</v>
      </c>
      <c r="AA9" s="2">
        <v>0.94589999999999996</v>
      </c>
      <c r="AB9" s="2">
        <v>0.91600000000000004</v>
      </c>
      <c r="AC9" s="2">
        <v>0.96140000000000003</v>
      </c>
      <c r="AD9" s="2">
        <v>0.94789999999999996</v>
      </c>
    </row>
    <row r="10" spans="1:30" x14ac:dyDescent="0.3">
      <c r="A10" s="59"/>
      <c r="B10" s="1" t="s">
        <v>15</v>
      </c>
      <c r="C10" s="2">
        <v>0.1</v>
      </c>
      <c r="D10" s="2"/>
      <c r="F10" s="66" t="s">
        <v>48</v>
      </c>
      <c r="G10" s="1" t="s">
        <v>61</v>
      </c>
      <c r="H10" s="2">
        <v>0.85</v>
      </c>
      <c r="I10" s="67"/>
      <c r="J10" s="66" t="s">
        <v>53</v>
      </c>
      <c r="K10" s="1" t="s">
        <v>61</v>
      </c>
      <c r="L10" s="2">
        <v>0.94</v>
      </c>
      <c r="M10" s="67"/>
      <c r="N10" s="66" t="s">
        <v>55</v>
      </c>
      <c r="O10" s="1" t="s">
        <v>61</v>
      </c>
      <c r="P10" s="2">
        <v>0.97</v>
      </c>
      <c r="R10" s="2" t="s">
        <v>70</v>
      </c>
      <c r="S10" s="2" t="s">
        <v>89</v>
      </c>
      <c r="U10" s="2">
        <v>0.81989999999999996</v>
      </c>
      <c r="V10" s="2">
        <v>0.77929999999999999</v>
      </c>
      <c r="W10" s="2">
        <v>0.88690000000000002</v>
      </c>
      <c r="X10" s="2">
        <v>0.88449999999999995</v>
      </c>
      <c r="Y10" s="2">
        <v>0.90969999999999995</v>
      </c>
      <c r="Z10" s="2">
        <v>0.91800000000000004</v>
      </c>
      <c r="AA10" s="2">
        <v>0.93799999999999994</v>
      </c>
      <c r="AB10" s="2">
        <v>0.92969999999999997</v>
      </c>
      <c r="AC10" s="2">
        <v>0.95799999999999996</v>
      </c>
      <c r="AD10" s="2">
        <v>0.93959999999999999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66"/>
      <c r="G11" s="1" t="s">
        <v>62</v>
      </c>
      <c r="H11" s="2">
        <v>0.73</v>
      </c>
      <c r="I11" s="68"/>
      <c r="J11" s="66"/>
      <c r="K11" s="1" t="s">
        <v>62</v>
      </c>
      <c r="L11" s="2">
        <v>0.93</v>
      </c>
      <c r="M11" s="68"/>
      <c r="N11" s="66"/>
      <c r="O11" s="1" t="s">
        <v>62</v>
      </c>
      <c r="P11" s="2">
        <v>0.9</v>
      </c>
      <c r="R11" s="2" t="s">
        <v>71</v>
      </c>
      <c r="S11" s="2" t="s">
        <v>90</v>
      </c>
      <c r="U11" s="2">
        <v>0.84019999999999995</v>
      </c>
      <c r="V11" s="2">
        <v>0.80079999999999996</v>
      </c>
      <c r="W11" s="2">
        <v>0.89829999999999999</v>
      </c>
      <c r="X11" s="2">
        <v>0.88260000000000005</v>
      </c>
      <c r="Y11" s="2">
        <v>0.92410000000000003</v>
      </c>
      <c r="Z11" s="2">
        <v>0.91800000000000004</v>
      </c>
      <c r="AA11" s="2">
        <v>0.93899999999999995</v>
      </c>
      <c r="AB11" s="2">
        <v>0.91600000000000004</v>
      </c>
      <c r="AC11" s="2">
        <v>0.96189999999999998</v>
      </c>
      <c r="AD11" s="2">
        <v>0.93330000000000002</v>
      </c>
    </row>
    <row r="12" spans="1:30" x14ac:dyDescent="0.3">
      <c r="A12" s="42"/>
      <c r="B12" s="1" t="s">
        <v>41</v>
      </c>
      <c r="C12" s="2">
        <v>30</v>
      </c>
      <c r="D12" s="2"/>
      <c r="F12" s="66"/>
      <c r="G12" s="1" t="s">
        <v>64</v>
      </c>
      <c r="H12" s="2">
        <v>0.76</v>
      </c>
      <c r="I12" s="68"/>
      <c r="J12" s="66"/>
      <c r="K12" s="1" t="s">
        <v>64</v>
      </c>
      <c r="L12" s="2">
        <v>0.93</v>
      </c>
      <c r="M12" s="68"/>
      <c r="N12" s="66"/>
      <c r="O12" s="1" t="s">
        <v>64</v>
      </c>
      <c r="P12" s="2">
        <v>0.95</v>
      </c>
      <c r="R12" s="2" t="s">
        <v>72</v>
      </c>
      <c r="S12" s="2" t="s">
        <v>91</v>
      </c>
      <c r="U12" s="2">
        <v>0.83819999999999995</v>
      </c>
      <c r="V12" s="2">
        <v>0.78520000000000001</v>
      </c>
      <c r="W12" s="2">
        <v>0.89339999999999997</v>
      </c>
      <c r="X12" s="2">
        <v>0.87480000000000002</v>
      </c>
      <c r="Y12" s="2">
        <v>0.92749999999999999</v>
      </c>
      <c r="Z12" s="2">
        <v>0.92190000000000005</v>
      </c>
      <c r="AA12" s="2">
        <v>0.95040000000000002</v>
      </c>
      <c r="AB12" s="2">
        <v>0.91410000000000002</v>
      </c>
      <c r="AC12" s="2">
        <v>0.96140000000000003</v>
      </c>
      <c r="AD12" s="2">
        <v>0.95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66"/>
      <c r="G13" s="1" t="s">
        <v>65</v>
      </c>
      <c r="H13" s="2">
        <v>0.85</v>
      </c>
      <c r="I13" s="68"/>
      <c r="J13" s="66"/>
      <c r="K13" s="1" t="s">
        <v>65</v>
      </c>
      <c r="L13" s="2">
        <v>0.92</v>
      </c>
      <c r="M13" s="68"/>
      <c r="N13" s="66"/>
      <c r="O13" s="1" t="s">
        <v>65</v>
      </c>
      <c r="P13" s="2">
        <v>0.95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96</v>
      </c>
      <c r="D14" s="2"/>
      <c r="F14" s="66"/>
      <c r="G14" s="1" t="s">
        <v>66</v>
      </c>
      <c r="H14" s="2">
        <v>0.78</v>
      </c>
      <c r="I14" s="68"/>
      <c r="J14" s="66"/>
      <c r="K14" s="1" t="s">
        <v>66</v>
      </c>
      <c r="L14" s="2">
        <v>0.86</v>
      </c>
      <c r="M14" s="68"/>
      <c r="N14" s="66"/>
      <c r="O14" s="1" t="s">
        <v>66</v>
      </c>
      <c r="P14" s="2">
        <v>0.91</v>
      </c>
      <c r="R14" s="2" t="s">
        <v>74</v>
      </c>
      <c r="S14" s="2" t="s">
        <v>93</v>
      </c>
      <c r="U14" s="2">
        <v>1.8532999999999999</v>
      </c>
      <c r="V14" s="2">
        <v>1.3513999999999999</v>
      </c>
      <c r="W14" s="2">
        <v>0.49180000000000001</v>
      </c>
      <c r="X14" s="2">
        <v>0.39850000000000002</v>
      </c>
      <c r="Y14" s="2">
        <v>0.34250000000000003</v>
      </c>
      <c r="Z14" s="2">
        <v>0.25990000000000002</v>
      </c>
      <c r="AA14" s="2">
        <v>0.24809999999999999</v>
      </c>
      <c r="AB14" s="2">
        <v>0.2467</v>
      </c>
      <c r="AC14" s="2">
        <v>0.19259999999999999</v>
      </c>
      <c r="AD14" s="2">
        <v>0.1837</v>
      </c>
    </row>
    <row r="15" spans="1:30" x14ac:dyDescent="0.3">
      <c r="A15" s="42"/>
      <c r="B15" s="1" t="s">
        <v>31</v>
      </c>
      <c r="C15" s="2" t="b">
        <v>0</v>
      </c>
      <c r="D15" s="2"/>
      <c r="F15" s="66"/>
      <c r="G15" s="1" t="s">
        <v>63</v>
      </c>
      <c r="H15" s="2">
        <v>0.41</v>
      </c>
      <c r="I15" s="68"/>
      <c r="J15" s="66"/>
      <c r="K15" s="1" t="s">
        <v>63</v>
      </c>
      <c r="L15" s="2">
        <v>0.76</v>
      </c>
      <c r="M15" s="68"/>
      <c r="N15" s="66"/>
      <c r="O15" s="1" t="s">
        <v>63</v>
      </c>
      <c r="P15" s="2">
        <v>0.85</v>
      </c>
      <c r="R15" s="2" t="s">
        <v>75</v>
      </c>
      <c r="S15" s="2" t="s">
        <v>94</v>
      </c>
      <c r="U15" s="2">
        <v>1.1428</v>
      </c>
      <c r="V15" s="2">
        <v>0.96360000000000001</v>
      </c>
      <c r="W15" s="2">
        <v>0.45379999999999998</v>
      </c>
      <c r="X15" s="2">
        <v>0.3947</v>
      </c>
      <c r="Y15" s="2">
        <v>0.31680000000000003</v>
      </c>
      <c r="Z15" s="2">
        <v>0.2747</v>
      </c>
      <c r="AA15" s="2">
        <v>0.2422</v>
      </c>
      <c r="AB15" s="2">
        <v>0.24210000000000001</v>
      </c>
      <c r="AC15" s="2">
        <v>0.1827</v>
      </c>
      <c r="AD15" s="2">
        <v>0.15870000000000001</v>
      </c>
    </row>
    <row r="16" spans="1:30" x14ac:dyDescent="0.3">
      <c r="A16" s="41" t="s">
        <v>32</v>
      </c>
      <c r="B16" s="1" t="s">
        <v>33</v>
      </c>
      <c r="C16" s="2"/>
      <c r="D16" s="2"/>
      <c r="F16" s="66"/>
      <c r="G16" s="1" t="s">
        <v>67</v>
      </c>
      <c r="H16" s="7">
        <v>0.78</v>
      </c>
      <c r="I16" s="68"/>
      <c r="J16" s="66"/>
      <c r="K16" s="1" t="s">
        <v>67</v>
      </c>
      <c r="L16" s="2">
        <v>0.91</v>
      </c>
      <c r="M16" s="68"/>
      <c r="N16" s="66"/>
      <c r="O16" s="1" t="s">
        <v>67</v>
      </c>
      <c r="P16" s="7">
        <v>0.93</v>
      </c>
      <c r="U16" s="2">
        <v>0.8901</v>
      </c>
      <c r="V16" s="2">
        <v>0.85760000000000003</v>
      </c>
      <c r="W16" s="2">
        <v>0.41339999999999999</v>
      </c>
      <c r="X16" s="2">
        <v>0.40500000000000003</v>
      </c>
      <c r="Y16" s="2">
        <v>0.31119999999999998</v>
      </c>
      <c r="Z16" s="2">
        <v>0.27300000000000002</v>
      </c>
      <c r="AA16" s="2">
        <v>0.2213</v>
      </c>
      <c r="AB16" s="2">
        <v>0.21679999999999999</v>
      </c>
      <c r="AC16" s="2">
        <v>0.17080000000000001</v>
      </c>
      <c r="AD16" s="2">
        <v>0.1694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66" t="s">
        <v>52</v>
      </c>
      <c r="G17" s="1" t="s">
        <v>61</v>
      </c>
      <c r="H17" s="2">
        <v>0.91</v>
      </c>
      <c r="I17" s="68"/>
      <c r="J17" s="66" t="s">
        <v>54</v>
      </c>
      <c r="K17" s="1" t="s">
        <v>61</v>
      </c>
      <c r="L17" s="2">
        <v>0.98</v>
      </c>
      <c r="M17" s="68"/>
      <c r="N17" s="66" t="s">
        <v>68</v>
      </c>
      <c r="O17" s="1" t="s">
        <v>61</v>
      </c>
      <c r="P17" s="2">
        <v>0.93</v>
      </c>
      <c r="U17" s="2">
        <v>0.73499999999999999</v>
      </c>
      <c r="V17" s="2">
        <v>0.75039999999999996</v>
      </c>
      <c r="W17" s="2">
        <v>0.40139999999999998</v>
      </c>
      <c r="X17" s="2">
        <v>0.3821</v>
      </c>
      <c r="Y17" s="2">
        <v>0.2903</v>
      </c>
      <c r="Z17" s="2">
        <v>0.2797</v>
      </c>
      <c r="AA17" s="2">
        <v>0.2296</v>
      </c>
      <c r="AB17" s="2">
        <v>0.2324</v>
      </c>
      <c r="AC17" s="2">
        <v>0.16830000000000001</v>
      </c>
      <c r="AD17" s="2">
        <v>0.18010000000000001</v>
      </c>
    </row>
    <row r="18" spans="1:30" x14ac:dyDescent="0.3">
      <c r="A18" s="43"/>
      <c r="B18" s="1" t="s">
        <v>36</v>
      </c>
      <c r="C18" s="2"/>
      <c r="D18" s="2"/>
      <c r="F18" s="66"/>
      <c r="G18" s="1" t="s">
        <v>62</v>
      </c>
      <c r="H18" s="2">
        <v>0.84</v>
      </c>
      <c r="I18" s="68"/>
      <c r="J18" s="66"/>
      <c r="K18" s="1" t="s">
        <v>62</v>
      </c>
      <c r="L18" s="2">
        <v>0.92</v>
      </c>
      <c r="M18" s="68"/>
      <c r="N18" s="66"/>
      <c r="O18" s="1" t="s">
        <v>62</v>
      </c>
      <c r="P18" s="2">
        <v>0.86</v>
      </c>
      <c r="U18" s="2">
        <v>0.63890000000000002</v>
      </c>
      <c r="V18" s="2">
        <v>0.72260000000000002</v>
      </c>
      <c r="W18" s="2">
        <v>0.38940000000000002</v>
      </c>
      <c r="X18" s="2">
        <v>0.39810000000000001</v>
      </c>
      <c r="Y18" s="2">
        <v>0.2712</v>
      </c>
      <c r="Z18" s="2">
        <v>0.25580000000000003</v>
      </c>
      <c r="AA18" s="2">
        <v>0.2054</v>
      </c>
      <c r="AB18" s="2">
        <v>0.21279999999999999</v>
      </c>
      <c r="AC18" s="2">
        <v>0.16450000000000001</v>
      </c>
      <c r="AD18" s="2">
        <v>0.15989999999999999</v>
      </c>
    </row>
    <row r="19" spans="1:30" x14ac:dyDescent="0.3">
      <c r="A19" s="43"/>
      <c r="B19" s="1" t="s">
        <v>20</v>
      </c>
      <c r="C19" s="9" t="s">
        <v>106</v>
      </c>
      <c r="D19" s="2"/>
      <c r="F19" s="66"/>
      <c r="G19" s="1" t="s">
        <v>64</v>
      </c>
      <c r="H19" s="2">
        <v>0.86</v>
      </c>
      <c r="I19" s="68"/>
      <c r="J19" s="66"/>
      <c r="K19" s="1" t="s">
        <v>64</v>
      </c>
      <c r="L19" s="2">
        <v>0.92</v>
      </c>
      <c r="M19" s="68"/>
      <c r="N19" s="66"/>
      <c r="O19" s="1" t="s">
        <v>64</v>
      </c>
      <c r="P19" s="2">
        <v>0.89</v>
      </c>
      <c r="U19" s="2">
        <v>0.58399999999999996</v>
      </c>
      <c r="V19" s="2">
        <v>0.69589999999999996</v>
      </c>
      <c r="W19" s="2">
        <v>0.36109999999999998</v>
      </c>
      <c r="X19" s="2">
        <v>0.36969999999999997</v>
      </c>
      <c r="Y19" s="2">
        <v>0.2671</v>
      </c>
      <c r="Z19" s="2">
        <v>0.2596</v>
      </c>
      <c r="AA19" s="2">
        <v>0.20469999999999999</v>
      </c>
      <c r="AB19" s="2">
        <v>0.223</v>
      </c>
      <c r="AC19" s="2">
        <v>0.16689999999999999</v>
      </c>
      <c r="AD19" s="2">
        <v>0.16259999999999999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66"/>
      <c r="G20" s="1" t="s">
        <v>65</v>
      </c>
      <c r="H20" s="2">
        <v>0.88</v>
      </c>
      <c r="I20" s="68"/>
      <c r="J20" s="66"/>
      <c r="K20" s="1" t="s">
        <v>65</v>
      </c>
      <c r="L20" s="2">
        <v>0.93</v>
      </c>
      <c r="M20" s="68"/>
      <c r="N20" s="66"/>
      <c r="O20" s="1" t="s">
        <v>65</v>
      </c>
      <c r="P20" s="2">
        <v>0.9</v>
      </c>
      <c r="U20" s="2">
        <v>0.54700000000000004</v>
      </c>
      <c r="V20" s="2">
        <v>0.67310000000000003</v>
      </c>
      <c r="W20" s="2">
        <v>0.35239999999999999</v>
      </c>
      <c r="X20" s="2">
        <v>0.36980000000000002</v>
      </c>
      <c r="Y20" s="2">
        <v>0.26590000000000003</v>
      </c>
      <c r="Z20" s="2">
        <v>0.2802</v>
      </c>
      <c r="AA20" s="2">
        <v>0.1923</v>
      </c>
      <c r="AB20" s="2">
        <v>0.25309999999999999</v>
      </c>
      <c r="AC20" s="2">
        <v>0.153</v>
      </c>
      <c r="AD20" s="2">
        <v>0.17050000000000001</v>
      </c>
    </row>
    <row r="21" spans="1:30" x14ac:dyDescent="0.3">
      <c r="A21" s="48" t="s">
        <v>38</v>
      </c>
      <c r="B21" s="1" t="s">
        <v>3</v>
      </c>
      <c r="C21" s="23" t="s">
        <v>101</v>
      </c>
      <c r="D21" s="2"/>
      <c r="F21" s="66"/>
      <c r="G21" s="1" t="s">
        <v>66</v>
      </c>
      <c r="H21" s="2">
        <v>0.78</v>
      </c>
      <c r="I21" s="68"/>
      <c r="J21" s="66"/>
      <c r="K21" s="1" t="s">
        <v>66</v>
      </c>
      <c r="L21" s="2">
        <v>0.91</v>
      </c>
      <c r="M21" s="68"/>
      <c r="N21" s="66"/>
      <c r="O21" s="1" t="s">
        <v>66</v>
      </c>
      <c r="P21" s="2">
        <v>0.85</v>
      </c>
      <c r="U21" s="2">
        <v>0.50900000000000001</v>
      </c>
      <c r="V21" s="2">
        <v>0.64139999999999997</v>
      </c>
      <c r="W21" s="2">
        <v>0.34260000000000002</v>
      </c>
      <c r="X21" s="2">
        <v>0.38590000000000002</v>
      </c>
      <c r="Y21" s="2">
        <v>0.26740000000000003</v>
      </c>
      <c r="Z21" s="2">
        <v>0.26050000000000001</v>
      </c>
      <c r="AA21" s="2">
        <v>0.19620000000000001</v>
      </c>
      <c r="AB21" s="2">
        <v>0.24590000000000001</v>
      </c>
      <c r="AC21" s="2">
        <v>0.1431</v>
      </c>
      <c r="AD21" s="2">
        <v>0.16420000000000001</v>
      </c>
    </row>
    <row r="22" spans="1:30" x14ac:dyDescent="0.3">
      <c r="A22" s="48"/>
      <c r="B22" s="1" t="s">
        <v>17</v>
      </c>
      <c r="C22" s="3">
        <v>1E-4</v>
      </c>
      <c r="D22" s="2"/>
      <c r="F22" s="66"/>
      <c r="G22" s="1" t="s">
        <v>63</v>
      </c>
      <c r="H22" s="2">
        <v>0.69</v>
      </c>
      <c r="I22" s="68"/>
      <c r="J22" s="66"/>
      <c r="K22" s="1" t="s">
        <v>63</v>
      </c>
      <c r="L22" s="2">
        <v>0.82</v>
      </c>
      <c r="M22" s="68"/>
      <c r="N22" s="66"/>
      <c r="O22" s="1" t="s">
        <v>63</v>
      </c>
      <c r="P22" s="2">
        <v>0.73</v>
      </c>
      <c r="U22" s="2">
        <v>0.48</v>
      </c>
      <c r="V22" s="2">
        <v>0.62270000000000003</v>
      </c>
      <c r="W22" s="2">
        <v>0.32619999999999999</v>
      </c>
      <c r="X22" s="2">
        <v>0.35460000000000003</v>
      </c>
      <c r="Y22" s="2">
        <v>0.2545</v>
      </c>
      <c r="Z22" s="2">
        <v>0.2787</v>
      </c>
      <c r="AA22" s="2">
        <v>0.19650000000000001</v>
      </c>
      <c r="AB22" s="2">
        <v>0.2472</v>
      </c>
      <c r="AC22" s="2">
        <v>0.14480000000000001</v>
      </c>
      <c r="AD22" s="2">
        <v>0.1741</v>
      </c>
    </row>
    <row r="23" spans="1:30" x14ac:dyDescent="0.3">
      <c r="A23" s="48"/>
      <c r="B23" s="1" t="s">
        <v>58</v>
      </c>
      <c r="C23" s="2">
        <v>10</v>
      </c>
      <c r="D23" s="2"/>
      <c r="F23" s="66"/>
      <c r="G23" s="1" t="s">
        <v>67</v>
      </c>
      <c r="H23" s="7">
        <v>0.85</v>
      </c>
      <c r="I23" s="69"/>
      <c r="J23" s="66"/>
      <c r="K23" s="1" t="s">
        <v>67</v>
      </c>
      <c r="L23" s="7">
        <v>0.92</v>
      </c>
      <c r="M23" s="69"/>
      <c r="N23" s="66"/>
      <c r="O23" s="1" t="s">
        <v>67</v>
      </c>
      <c r="P23" s="7">
        <v>0.88</v>
      </c>
      <c r="U23" s="2">
        <v>0.46610000000000001</v>
      </c>
      <c r="V23" s="2">
        <v>0.62849999999999995</v>
      </c>
      <c r="W23" s="2">
        <v>0.31240000000000001</v>
      </c>
      <c r="X23" s="2">
        <v>0.36990000000000001</v>
      </c>
      <c r="Y23" s="2">
        <v>0.2321</v>
      </c>
      <c r="Z23" s="2">
        <v>0.26579999999999998</v>
      </c>
      <c r="AA23" s="2">
        <v>0.1668</v>
      </c>
      <c r="AB23" s="2">
        <v>0.25490000000000002</v>
      </c>
      <c r="AC23" s="2">
        <v>0.14510000000000001</v>
      </c>
      <c r="AD23" s="2">
        <v>0.16639999999999999</v>
      </c>
    </row>
    <row r="24" spans="1:30" x14ac:dyDescent="0.3">
      <c r="A24" s="48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8"/>
      <c r="B25" s="1" t="s">
        <v>60</v>
      </c>
      <c r="C25" s="2">
        <v>2</v>
      </c>
      <c r="D25" s="2"/>
      <c r="U25" s="2">
        <v>63</v>
      </c>
      <c r="V25" s="2">
        <v>995</v>
      </c>
      <c r="W25" s="2">
        <v>44</v>
      </c>
      <c r="X25" s="2">
        <v>700</v>
      </c>
      <c r="Y25" s="2">
        <v>44</v>
      </c>
      <c r="Z25" s="2">
        <v>695</v>
      </c>
      <c r="AA25" s="2">
        <v>43</v>
      </c>
      <c r="AB25" s="2">
        <v>687</v>
      </c>
      <c r="AC25" s="2">
        <v>45</v>
      </c>
      <c r="AD25" s="2">
        <v>708</v>
      </c>
    </row>
    <row r="26" spans="1:30" x14ac:dyDescent="0.3">
      <c r="A26" s="48" t="s">
        <v>88</v>
      </c>
      <c r="B26" s="1" t="s">
        <v>88</v>
      </c>
      <c r="C26" s="71" t="s">
        <v>87</v>
      </c>
      <c r="D26" s="72"/>
      <c r="U26" s="2">
        <v>52</v>
      </c>
      <c r="V26" s="2">
        <v>829</v>
      </c>
      <c r="W26" s="2">
        <v>53</v>
      </c>
      <c r="X26" s="2">
        <v>843</v>
      </c>
      <c r="Y26" s="2">
        <v>53</v>
      </c>
      <c r="Z26" s="2">
        <v>835</v>
      </c>
      <c r="AA26" s="2">
        <v>42</v>
      </c>
      <c r="AB26" s="2">
        <v>674</v>
      </c>
      <c r="AC26" s="2">
        <v>42</v>
      </c>
      <c r="AD26" s="2">
        <v>657</v>
      </c>
    </row>
    <row r="27" spans="1:30" x14ac:dyDescent="0.3">
      <c r="A27" s="48"/>
      <c r="B27" s="1" t="s">
        <v>85</v>
      </c>
      <c r="C27" s="71" t="s">
        <v>86</v>
      </c>
      <c r="D27" s="72"/>
      <c r="U27" s="2">
        <v>43</v>
      </c>
      <c r="V27" s="2">
        <v>685</v>
      </c>
      <c r="W27" s="2">
        <v>44</v>
      </c>
      <c r="X27" s="2">
        <v>700</v>
      </c>
      <c r="Y27" s="2">
        <v>44</v>
      </c>
      <c r="Z27" s="2">
        <v>697</v>
      </c>
      <c r="AA27" s="2">
        <v>51</v>
      </c>
      <c r="AB27" s="2">
        <v>814</v>
      </c>
      <c r="AC27" s="2">
        <v>52</v>
      </c>
      <c r="AD27" s="2">
        <v>812</v>
      </c>
    </row>
    <row r="28" spans="1:30" x14ac:dyDescent="0.3">
      <c r="U28" s="2">
        <v>50</v>
      </c>
      <c r="V28" s="2">
        <v>790</v>
      </c>
      <c r="W28" s="2">
        <v>45</v>
      </c>
      <c r="X28" s="2">
        <v>708</v>
      </c>
      <c r="Y28" s="2">
        <v>49</v>
      </c>
      <c r="Z28" s="2">
        <v>779</v>
      </c>
      <c r="AA28" s="2">
        <v>44</v>
      </c>
      <c r="AB28" s="2">
        <v>697</v>
      </c>
      <c r="AC28" s="2">
        <v>50</v>
      </c>
      <c r="AD28" s="2">
        <v>778</v>
      </c>
    </row>
    <row r="29" spans="1:30" x14ac:dyDescent="0.3">
      <c r="U29" s="2">
        <v>42</v>
      </c>
      <c r="V29" s="2">
        <v>661</v>
      </c>
      <c r="W29" s="2">
        <v>46</v>
      </c>
      <c r="X29" s="2">
        <v>734</v>
      </c>
      <c r="Y29" s="2">
        <v>46</v>
      </c>
      <c r="Z29" s="2">
        <v>734</v>
      </c>
      <c r="AA29" s="2">
        <v>40</v>
      </c>
      <c r="AB29" s="2">
        <v>638</v>
      </c>
      <c r="AC29" s="2">
        <v>47</v>
      </c>
      <c r="AD29" s="2">
        <v>731</v>
      </c>
    </row>
    <row r="30" spans="1:30" x14ac:dyDescent="0.3">
      <c r="U30" s="2">
        <v>47</v>
      </c>
      <c r="V30" s="2">
        <v>740</v>
      </c>
      <c r="W30" s="2">
        <v>34</v>
      </c>
      <c r="X30" s="2">
        <v>546</v>
      </c>
      <c r="Y30" s="2">
        <v>41</v>
      </c>
      <c r="Z30" s="2">
        <v>649</v>
      </c>
      <c r="AA30" s="2">
        <v>47</v>
      </c>
      <c r="AB30" s="2">
        <v>739</v>
      </c>
      <c r="AC30" s="2">
        <v>33</v>
      </c>
      <c r="AD30" s="2">
        <v>509</v>
      </c>
    </row>
    <row r="31" spans="1:30" x14ac:dyDescent="0.3">
      <c r="U31" s="2">
        <v>35</v>
      </c>
      <c r="V31" s="2">
        <v>562</v>
      </c>
      <c r="W31" s="2">
        <v>47</v>
      </c>
      <c r="X31" s="2">
        <v>738</v>
      </c>
      <c r="Y31" s="2">
        <v>36</v>
      </c>
      <c r="Z31" s="2">
        <v>564</v>
      </c>
      <c r="AA31" s="2">
        <v>40</v>
      </c>
      <c r="AB31" s="2">
        <v>640</v>
      </c>
      <c r="AC31" s="2">
        <v>40</v>
      </c>
      <c r="AD31" s="2">
        <v>622</v>
      </c>
    </row>
    <row r="32" spans="1:30" x14ac:dyDescent="0.3">
      <c r="U32" s="2">
        <v>46</v>
      </c>
      <c r="V32" s="2">
        <v>737</v>
      </c>
      <c r="W32" s="2">
        <v>39</v>
      </c>
      <c r="X32" s="2">
        <v>618</v>
      </c>
      <c r="Y32" s="2">
        <v>41</v>
      </c>
      <c r="Z32" s="2">
        <v>648</v>
      </c>
      <c r="AA32" s="2">
        <v>39</v>
      </c>
      <c r="AB32" s="2">
        <v>622</v>
      </c>
      <c r="AC32" s="2">
        <v>47</v>
      </c>
      <c r="AD32" s="2">
        <v>732</v>
      </c>
    </row>
    <row r="33" spans="21:30" x14ac:dyDescent="0.3">
      <c r="U33" s="2">
        <v>42</v>
      </c>
      <c r="V33" s="2">
        <v>671</v>
      </c>
      <c r="W33" s="2">
        <v>36</v>
      </c>
      <c r="X33" s="2">
        <v>566</v>
      </c>
      <c r="Y33" s="2">
        <v>46</v>
      </c>
      <c r="Z33" s="2">
        <v>730</v>
      </c>
      <c r="AA33" s="2">
        <v>35</v>
      </c>
      <c r="AB33" s="2">
        <v>553</v>
      </c>
      <c r="AC33" s="2">
        <v>35</v>
      </c>
      <c r="AD33" s="2">
        <v>551</v>
      </c>
    </row>
    <row r="34" spans="21:30" x14ac:dyDescent="0.3">
      <c r="U34" s="2">
        <v>37</v>
      </c>
      <c r="V34" s="2">
        <v>583</v>
      </c>
      <c r="W34" s="2">
        <v>40</v>
      </c>
      <c r="X34" s="2">
        <v>637</v>
      </c>
      <c r="Y34" s="2">
        <v>40</v>
      </c>
      <c r="Z34" s="2">
        <v>637</v>
      </c>
      <c r="AA34" s="2">
        <v>46</v>
      </c>
      <c r="AB34" s="2">
        <v>726</v>
      </c>
      <c r="AC34" s="2">
        <v>40</v>
      </c>
      <c r="AD34" s="2">
        <v>631</v>
      </c>
    </row>
  </sheetData>
  <mergeCells count="27"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E061-22B0-447B-BBA1-ECE83D1E0A3A}">
  <dimension ref="A1:AD34"/>
  <sheetViews>
    <sheetView topLeftCell="L1" workbookViewId="0">
      <selection activeCell="P24" sqref="P24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9.109375" style="4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95</v>
      </c>
      <c r="B1" s="70"/>
      <c r="C1" s="70"/>
      <c r="D1" s="65"/>
      <c r="F1" s="63" t="s">
        <v>44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57" t="s">
        <v>22</v>
      </c>
      <c r="B2" s="1" t="s">
        <v>42</v>
      </c>
      <c r="C2" s="10" t="s">
        <v>97</v>
      </c>
      <c r="D2" s="2"/>
      <c r="F2" s="2" t="s">
        <v>49</v>
      </c>
      <c r="G2" s="2" t="s">
        <v>50</v>
      </c>
      <c r="H2" s="48" t="s">
        <v>47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58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0.81789999999999996</v>
      </c>
      <c r="J3" s="1" t="s">
        <v>46</v>
      </c>
      <c r="K3" s="2">
        <f>MAX(V3:V12)</f>
        <v>0.8105</v>
      </c>
      <c r="L3" s="1" t="s">
        <v>56</v>
      </c>
      <c r="M3" s="2">
        <f>MIN(U14:U23)</f>
        <v>0.52629999999999999</v>
      </c>
      <c r="N3" s="1" t="s">
        <v>57</v>
      </c>
      <c r="O3" s="2">
        <f>MIN(V14:V23)</f>
        <v>0.52990000000000004</v>
      </c>
      <c r="P3" s="1" t="s">
        <v>77</v>
      </c>
      <c r="Q3" s="2" t="str">
        <f>AVERAGE(U25:U34) &amp; "s/epoch"</f>
        <v>45.8s/epoch</v>
      </c>
      <c r="R3" s="1" t="s">
        <v>78</v>
      </c>
      <c r="S3" s="2" t="str">
        <f>AVERAGE(V25:V34) &amp; "ms/step"</f>
        <v>725.3ms/step</v>
      </c>
      <c r="U3" s="2">
        <v>0.31809999999999999</v>
      </c>
      <c r="V3" s="2">
        <v>0.55659999999999998</v>
      </c>
      <c r="W3" s="2">
        <v>0.8075</v>
      </c>
      <c r="X3" s="2">
        <v>0.85319999999999996</v>
      </c>
      <c r="Y3" s="2">
        <v>0.85309999999999997</v>
      </c>
      <c r="Z3" s="2">
        <v>0.90039999999999998</v>
      </c>
      <c r="AA3" s="2">
        <v>0.90269999999999995</v>
      </c>
      <c r="AB3" s="2">
        <v>0.90820000000000001</v>
      </c>
      <c r="AC3" s="2">
        <v>0.91059999999999997</v>
      </c>
      <c r="AD3" s="2">
        <v>0.94169999999999998</v>
      </c>
    </row>
    <row r="4" spans="1:30" x14ac:dyDescent="0.3">
      <c r="A4" s="58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0.86360000000000003</v>
      </c>
      <c r="J4" s="1" t="s">
        <v>46</v>
      </c>
      <c r="K4" s="2">
        <f>MAX(X3:X12)</f>
        <v>0.85909999999999997</v>
      </c>
      <c r="L4" s="1" t="s">
        <v>56</v>
      </c>
      <c r="M4" s="2">
        <f>MIN(W14:W23)</f>
        <v>0.37980000000000003</v>
      </c>
      <c r="N4" s="1" t="s">
        <v>57</v>
      </c>
      <c r="O4" s="2">
        <f>MIN(X14:X23)</f>
        <v>0.40210000000000001</v>
      </c>
      <c r="P4" s="1" t="s">
        <v>77</v>
      </c>
      <c r="Q4" s="2" t="str">
        <f>AVERAGE(W25:W34) &amp; "s/epoch"</f>
        <v>43.4s/epoch</v>
      </c>
      <c r="R4" s="1" t="s">
        <v>78</v>
      </c>
      <c r="S4" s="2" t="str">
        <f>AVERAGE(X25:X34) &amp; "ms/step"</f>
        <v>687.4ms/step</v>
      </c>
      <c r="U4" s="2">
        <v>0.5444</v>
      </c>
      <c r="V4" s="2">
        <v>0.66990000000000005</v>
      </c>
      <c r="W4" s="2">
        <v>0.81100000000000005</v>
      </c>
      <c r="X4" s="2">
        <v>0.84150000000000003</v>
      </c>
      <c r="Y4" s="2">
        <v>0.86750000000000005</v>
      </c>
      <c r="Z4" s="2">
        <v>0.90039999999999998</v>
      </c>
      <c r="AA4" s="2">
        <v>0.89980000000000004</v>
      </c>
      <c r="AB4" s="2">
        <v>0.90229999999999999</v>
      </c>
      <c r="AC4" s="2">
        <v>0.90910000000000002</v>
      </c>
      <c r="AD4" s="2">
        <v>0.93540000000000001</v>
      </c>
    </row>
    <row r="5" spans="1:30" x14ac:dyDescent="0.3">
      <c r="A5" s="58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0.9022</v>
      </c>
      <c r="J5" s="1" t="s">
        <v>46</v>
      </c>
      <c r="K5" s="8">
        <f>MAX(Z3:Z12)</f>
        <v>0.91020000000000001</v>
      </c>
      <c r="L5" s="1" t="s">
        <v>56</v>
      </c>
      <c r="M5" s="2">
        <f>MIN(Y14:Y23)</f>
        <v>0.28389999999999999</v>
      </c>
      <c r="N5" s="1" t="s">
        <v>57</v>
      </c>
      <c r="O5" s="2">
        <f>MIN(Z14:Z23)</f>
        <v>0.2787</v>
      </c>
      <c r="P5" s="1" t="s">
        <v>77</v>
      </c>
      <c r="Q5" s="2" t="str">
        <f>AVERAGE(Y25:Y34) &amp; "s/epoch"</f>
        <v>43s/epoch</v>
      </c>
      <c r="R5" s="1" t="s">
        <v>78</v>
      </c>
      <c r="S5" s="2" t="str">
        <f>AVERAGE(Z25:Z34) &amp; "ms/step"</f>
        <v>682.6ms/step</v>
      </c>
      <c r="U5" s="2">
        <v>0.64710000000000001</v>
      </c>
      <c r="V5" s="2">
        <v>0.69730000000000003</v>
      </c>
      <c r="W5" s="2">
        <v>0.82640000000000002</v>
      </c>
      <c r="X5" s="2">
        <v>0.83560000000000001</v>
      </c>
      <c r="Y5" s="2">
        <v>0.873</v>
      </c>
      <c r="Z5" s="2">
        <v>0.89059999999999995</v>
      </c>
      <c r="AA5" s="2">
        <v>0.91320000000000001</v>
      </c>
      <c r="AB5" s="2">
        <v>0.93359999999999999</v>
      </c>
      <c r="AC5" s="2">
        <v>0.9204</v>
      </c>
      <c r="AD5" s="2">
        <v>0.92500000000000004</v>
      </c>
    </row>
    <row r="6" spans="1:30" x14ac:dyDescent="0.3">
      <c r="A6" s="58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0.92310000000000003</v>
      </c>
      <c r="J6" s="1" t="s">
        <v>46</v>
      </c>
      <c r="K6" s="2">
        <f>MAX(AB3:AB12)</f>
        <v>0.93359999999999999</v>
      </c>
      <c r="L6" s="1" t="s">
        <v>56</v>
      </c>
      <c r="M6" s="2">
        <f>MIN(AA14:AA23)</f>
        <v>0.23649999999999999</v>
      </c>
      <c r="N6" s="1" t="s">
        <v>57</v>
      </c>
      <c r="O6" s="2">
        <f>MIN(AB14:AB23)</f>
        <v>0.2339</v>
      </c>
      <c r="P6" s="1" t="s">
        <v>77</v>
      </c>
      <c r="Q6" s="2" t="str">
        <f>AVERAGE(AA25:AA34) &amp; "s/epoch"</f>
        <v>43.7s/epoch</v>
      </c>
      <c r="R6" s="1" t="s">
        <v>78</v>
      </c>
      <c r="S6" s="2" t="str">
        <f>AVERAGE(AB25:AB34) &amp; "ms/step"</f>
        <v>692.9ms/step</v>
      </c>
      <c r="U6" s="2">
        <v>0.69479999999999997</v>
      </c>
      <c r="V6" s="2">
        <v>0.75</v>
      </c>
      <c r="W6" s="2">
        <v>0.83089999999999997</v>
      </c>
      <c r="X6" s="2">
        <v>0.85519999999999996</v>
      </c>
      <c r="Y6" s="2">
        <v>0.87339999999999995</v>
      </c>
      <c r="Z6" s="2">
        <v>0.89059999999999995</v>
      </c>
      <c r="AA6" s="2">
        <v>0.91320000000000001</v>
      </c>
      <c r="AB6" s="2">
        <v>0.91800000000000004</v>
      </c>
      <c r="AC6" s="2">
        <v>0.92620000000000002</v>
      </c>
      <c r="AD6" s="2">
        <v>0.92920000000000003</v>
      </c>
    </row>
    <row r="7" spans="1:30" x14ac:dyDescent="0.3">
      <c r="A7" s="58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0.93500000000000005</v>
      </c>
      <c r="J7" s="1" t="s">
        <v>46</v>
      </c>
      <c r="K7" s="2">
        <f>MAX(AD3:AD12)</f>
        <v>0.94169999999999998</v>
      </c>
      <c r="L7" s="1" t="s">
        <v>56</v>
      </c>
      <c r="M7" s="2">
        <f>MIN(AC14:AC23)</f>
        <v>0.1976</v>
      </c>
      <c r="N7" s="1" t="s">
        <v>57</v>
      </c>
      <c r="O7" s="2">
        <f>MIN(AD14:AD23)</f>
        <v>0.18529999999999999</v>
      </c>
      <c r="P7" s="1" t="s">
        <v>77</v>
      </c>
      <c r="Q7" s="2" t="str">
        <f>AVERAGE(AC25:AC34) &amp; "s/epoch"</f>
        <v>42s/epoch</v>
      </c>
      <c r="R7" s="1" t="s">
        <v>78</v>
      </c>
      <c r="S7" s="2" t="str">
        <f>AVERAGE(AD25:AD34) &amp; "ms/step"</f>
        <v>655.2ms/step</v>
      </c>
      <c r="U7" s="2">
        <v>0.73750000000000004</v>
      </c>
      <c r="V7" s="2">
        <v>0.748</v>
      </c>
      <c r="W7" s="2">
        <v>0.84570000000000001</v>
      </c>
      <c r="X7" s="2">
        <v>0.84150000000000003</v>
      </c>
      <c r="Y7" s="2">
        <v>0.87339999999999995</v>
      </c>
      <c r="Z7" s="2">
        <v>0.90620000000000001</v>
      </c>
      <c r="AA7" s="2">
        <v>0.90969999999999995</v>
      </c>
      <c r="AB7" s="2">
        <v>0.92379999999999995</v>
      </c>
      <c r="AC7" s="2">
        <v>0.93010000000000004</v>
      </c>
      <c r="AD7" s="2">
        <v>0.9375</v>
      </c>
    </row>
    <row r="8" spans="1:30" x14ac:dyDescent="0.3">
      <c r="A8" s="58"/>
      <c r="B8" s="1" t="s">
        <v>13</v>
      </c>
      <c r="C8" s="2">
        <v>0.2</v>
      </c>
      <c r="D8" s="2"/>
      <c r="U8" s="2">
        <v>0.75529999999999997</v>
      </c>
      <c r="V8" s="2">
        <v>0.77149999999999996</v>
      </c>
      <c r="W8" s="2">
        <v>0.85170000000000001</v>
      </c>
      <c r="X8" s="2">
        <v>0.84930000000000005</v>
      </c>
      <c r="Y8" s="2">
        <v>0.87890000000000001</v>
      </c>
      <c r="Z8" s="2">
        <v>0.90820000000000001</v>
      </c>
      <c r="AA8" s="2">
        <v>0.89929999999999999</v>
      </c>
      <c r="AB8" s="2">
        <v>0.91600000000000004</v>
      </c>
      <c r="AC8" s="2">
        <v>0.93159999999999998</v>
      </c>
      <c r="AD8" s="2">
        <v>0.93540000000000001</v>
      </c>
    </row>
    <row r="9" spans="1:30" x14ac:dyDescent="0.3">
      <c r="A9" s="58"/>
      <c r="B9" s="1" t="s">
        <v>14</v>
      </c>
      <c r="C9" s="2">
        <v>0.1</v>
      </c>
      <c r="D9" s="2"/>
      <c r="F9" s="63" t="s">
        <v>76</v>
      </c>
      <c r="G9" s="63"/>
      <c r="H9" s="63"/>
      <c r="I9" s="63"/>
      <c r="J9" s="63"/>
      <c r="K9" s="63"/>
      <c r="L9" s="63"/>
      <c r="M9" s="63"/>
      <c r="N9" s="63"/>
      <c r="O9" s="63"/>
      <c r="P9" s="63"/>
      <c r="R9" s="64" t="s">
        <v>69</v>
      </c>
      <c r="S9" s="65"/>
      <c r="U9" s="2">
        <v>0.7702</v>
      </c>
      <c r="V9" s="2">
        <v>0.78710000000000002</v>
      </c>
      <c r="W9" s="2">
        <v>0.85660000000000003</v>
      </c>
      <c r="X9" s="2">
        <v>0.84540000000000004</v>
      </c>
      <c r="Y9" s="2">
        <v>0.88490000000000002</v>
      </c>
      <c r="Z9" s="2">
        <v>0.91020000000000001</v>
      </c>
      <c r="AA9" s="2">
        <v>0.90720000000000001</v>
      </c>
      <c r="AB9" s="2">
        <v>0.92769999999999997</v>
      </c>
      <c r="AC9" s="2">
        <v>0.93010000000000004</v>
      </c>
      <c r="AD9" s="2">
        <v>0.93959999999999999</v>
      </c>
    </row>
    <row r="10" spans="1:30" x14ac:dyDescent="0.3">
      <c r="A10" s="59"/>
      <c r="B10" s="1" t="s">
        <v>15</v>
      </c>
      <c r="C10" s="2">
        <v>0.1</v>
      </c>
      <c r="D10" s="2"/>
      <c r="F10" s="66" t="s">
        <v>48</v>
      </c>
      <c r="G10" s="1" t="s">
        <v>61</v>
      </c>
      <c r="H10" s="2">
        <v>0.87</v>
      </c>
      <c r="I10" s="67"/>
      <c r="J10" s="66" t="s">
        <v>53</v>
      </c>
      <c r="K10" s="1" t="s">
        <v>61</v>
      </c>
      <c r="L10" s="2">
        <v>0.97</v>
      </c>
      <c r="M10" s="67"/>
      <c r="N10" s="66" t="s">
        <v>55</v>
      </c>
      <c r="O10" s="1" t="s">
        <v>61</v>
      </c>
      <c r="P10" s="2">
        <v>0.94</v>
      </c>
      <c r="R10" s="2" t="s">
        <v>70</v>
      </c>
      <c r="S10" s="2" t="s">
        <v>89</v>
      </c>
      <c r="U10" s="2">
        <v>0.78910000000000002</v>
      </c>
      <c r="V10" s="2">
        <v>0.79690000000000005</v>
      </c>
      <c r="W10" s="2">
        <v>0.84770000000000001</v>
      </c>
      <c r="X10" s="2">
        <v>0.85519999999999996</v>
      </c>
      <c r="Y10" s="2">
        <v>0.88929999999999998</v>
      </c>
      <c r="Z10" s="2">
        <v>0.90039999999999998</v>
      </c>
      <c r="AA10" s="2">
        <v>0.92259999999999998</v>
      </c>
      <c r="AB10" s="2">
        <v>0.91800000000000004</v>
      </c>
      <c r="AC10" s="2">
        <v>0.93310000000000004</v>
      </c>
      <c r="AD10" s="2">
        <v>0.93540000000000001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66"/>
      <c r="G11" s="1" t="s">
        <v>62</v>
      </c>
      <c r="H11" s="2">
        <v>0.76</v>
      </c>
      <c r="I11" s="68"/>
      <c r="J11" s="66"/>
      <c r="K11" s="1" t="s">
        <v>62</v>
      </c>
      <c r="L11" s="2">
        <v>0.93</v>
      </c>
      <c r="M11" s="68"/>
      <c r="N11" s="66"/>
      <c r="O11" s="1" t="s">
        <v>62</v>
      </c>
      <c r="P11" s="2">
        <v>0.93</v>
      </c>
      <c r="R11" s="2" t="s">
        <v>71</v>
      </c>
      <c r="S11" s="2" t="s">
        <v>90</v>
      </c>
      <c r="U11" s="2">
        <v>0.79700000000000004</v>
      </c>
      <c r="V11" s="2">
        <v>0.79879999999999995</v>
      </c>
      <c r="W11" s="2">
        <v>0.86109999999999998</v>
      </c>
      <c r="X11" s="2">
        <v>0.84740000000000004</v>
      </c>
      <c r="Y11" s="2">
        <v>0.9022</v>
      </c>
      <c r="Z11" s="2">
        <v>0.88670000000000004</v>
      </c>
      <c r="AA11" s="2">
        <v>0.92310000000000003</v>
      </c>
      <c r="AB11" s="2">
        <v>0.91800000000000004</v>
      </c>
      <c r="AC11" s="2">
        <v>0.93359999999999999</v>
      </c>
      <c r="AD11" s="2">
        <v>0.93330000000000002</v>
      </c>
    </row>
    <row r="12" spans="1:30" x14ac:dyDescent="0.3">
      <c r="A12" s="42"/>
      <c r="B12" s="1" t="s">
        <v>41</v>
      </c>
      <c r="C12" s="2">
        <v>30</v>
      </c>
      <c r="D12" s="2"/>
      <c r="F12" s="66"/>
      <c r="G12" s="1" t="s">
        <v>64</v>
      </c>
      <c r="H12" s="2">
        <v>0.8</v>
      </c>
      <c r="I12" s="68"/>
      <c r="J12" s="66"/>
      <c r="K12" s="1" t="s">
        <v>64</v>
      </c>
      <c r="L12" s="2">
        <v>0.9</v>
      </c>
      <c r="M12" s="68"/>
      <c r="N12" s="66"/>
      <c r="O12" s="1" t="s">
        <v>64</v>
      </c>
      <c r="P12" s="2">
        <v>0.95</v>
      </c>
      <c r="R12" s="2" t="s">
        <v>72</v>
      </c>
      <c r="S12" s="2" t="s">
        <v>91</v>
      </c>
      <c r="U12" s="2">
        <v>0.81789999999999996</v>
      </c>
      <c r="V12" s="2">
        <v>0.8105</v>
      </c>
      <c r="W12" s="2">
        <v>0.86360000000000003</v>
      </c>
      <c r="X12" s="2">
        <v>0.85909999999999997</v>
      </c>
      <c r="Y12" s="2">
        <v>0.89880000000000004</v>
      </c>
      <c r="Z12" s="2">
        <v>0.88280000000000003</v>
      </c>
      <c r="AA12" s="2">
        <v>0.91510000000000002</v>
      </c>
      <c r="AB12" s="2">
        <v>0.92190000000000005</v>
      </c>
      <c r="AC12" s="2">
        <v>0.93500000000000005</v>
      </c>
      <c r="AD12" s="2">
        <v>0.9375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66"/>
      <c r="G13" s="1" t="s">
        <v>65</v>
      </c>
      <c r="H13" s="2">
        <v>0.87</v>
      </c>
      <c r="I13" s="68"/>
      <c r="J13" s="66"/>
      <c r="K13" s="1" t="s">
        <v>65</v>
      </c>
      <c r="L13" s="2">
        <v>0.94</v>
      </c>
      <c r="M13" s="68"/>
      <c r="N13" s="66"/>
      <c r="O13" s="1" t="s">
        <v>65</v>
      </c>
      <c r="P13" s="2">
        <v>0.96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96</v>
      </c>
      <c r="D14" s="2"/>
      <c r="F14" s="66"/>
      <c r="G14" s="1" t="s">
        <v>66</v>
      </c>
      <c r="H14" s="2">
        <v>0.77</v>
      </c>
      <c r="I14" s="68"/>
      <c r="J14" s="66"/>
      <c r="K14" s="1" t="s">
        <v>66</v>
      </c>
      <c r="L14" s="2">
        <v>0.88</v>
      </c>
      <c r="M14" s="68"/>
      <c r="N14" s="66"/>
      <c r="O14" s="1" t="s">
        <v>66</v>
      </c>
      <c r="P14" s="2">
        <v>0.92</v>
      </c>
      <c r="R14" s="2" t="s">
        <v>74</v>
      </c>
      <c r="S14" s="2" t="s">
        <v>93</v>
      </c>
      <c r="U14" s="2">
        <v>1.9354</v>
      </c>
      <c r="V14" s="2">
        <v>1.284</v>
      </c>
      <c r="W14" s="2">
        <v>0.54469999999999996</v>
      </c>
      <c r="X14" s="2">
        <v>0.41439999999999999</v>
      </c>
      <c r="Y14" s="2">
        <v>0.40439999999999998</v>
      </c>
      <c r="Z14" s="2">
        <v>0.31690000000000002</v>
      </c>
      <c r="AA14" s="2">
        <v>0.29049999999999998</v>
      </c>
      <c r="AB14" s="2">
        <v>0.25030000000000002</v>
      </c>
      <c r="AC14" s="2">
        <v>0.25590000000000002</v>
      </c>
      <c r="AD14" s="2">
        <v>0.18529999999999999</v>
      </c>
    </row>
    <row r="15" spans="1:30" x14ac:dyDescent="0.3">
      <c r="A15" s="42"/>
      <c r="B15" s="1" t="s">
        <v>31</v>
      </c>
      <c r="C15" s="2" t="b">
        <v>0</v>
      </c>
      <c r="D15" s="2"/>
      <c r="F15" s="66"/>
      <c r="G15" s="1" t="s">
        <v>63</v>
      </c>
      <c r="H15" s="2">
        <v>0.56000000000000005</v>
      </c>
      <c r="I15" s="68"/>
      <c r="J15" s="66"/>
      <c r="K15" s="1" t="s">
        <v>63</v>
      </c>
      <c r="L15" s="2">
        <v>0.79</v>
      </c>
      <c r="M15" s="68"/>
      <c r="N15" s="66"/>
      <c r="O15" s="1" t="s">
        <v>63</v>
      </c>
      <c r="P15" s="2">
        <v>0.82</v>
      </c>
      <c r="R15" s="2" t="s">
        <v>75</v>
      </c>
      <c r="S15" s="2" t="s">
        <v>94</v>
      </c>
      <c r="U15" s="2">
        <v>1.2505999999999999</v>
      </c>
      <c r="V15" s="2">
        <v>0.91469999999999996</v>
      </c>
      <c r="W15" s="2">
        <v>0.51400000000000001</v>
      </c>
      <c r="X15" s="2">
        <v>0.44479999999999997</v>
      </c>
      <c r="Y15" s="2">
        <v>0.3876</v>
      </c>
      <c r="Z15" s="2">
        <v>0.29470000000000002</v>
      </c>
      <c r="AA15" s="2">
        <v>0.28639999999999999</v>
      </c>
      <c r="AB15" s="2">
        <v>0.26229999999999998</v>
      </c>
      <c r="AC15" s="2">
        <v>0.25519999999999998</v>
      </c>
      <c r="AD15" s="2">
        <v>0.2122</v>
      </c>
    </row>
    <row r="16" spans="1:30" x14ac:dyDescent="0.3">
      <c r="A16" s="41" t="s">
        <v>32</v>
      </c>
      <c r="B16" s="1" t="s">
        <v>33</v>
      </c>
      <c r="C16" s="2"/>
      <c r="D16" s="2"/>
      <c r="F16" s="66"/>
      <c r="G16" s="1" t="s">
        <v>67</v>
      </c>
      <c r="H16" s="7">
        <v>0.81</v>
      </c>
      <c r="I16" s="68"/>
      <c r="J16" s="66"/>
      <c r="K16" s="1" t="s">
        <v>67</v>
      </c>
      <c r="L16" s="2">
        <v>0.92</v>
      </c>
      <c r="M16" s="68"/>
      <c r="N16" s="66"/>
      <c r="O16" s="1" t="s">
        <v>67</v>
      </c>
      <c r="P16" s="7">
        <v>0.94</v>
      </c>
      <c r="U16" s="2">
        <v>0.96960000000000002</v>
      </c>
      <c r="V16" s="2">
        <v>0.82369999999999999</v>
      </c>
      <c r="W16" s="2">
        <v>0.4899</v>
      </c>
      <c r="X16" s="2">
        <v>0.44729999999999998</v>
      </c>
      <c r="Y16" s="2">
        <v>0.36230000000000001</v>
      </c>
      <c r="Z16" s="2">
        <v>0.31859999999999999</v>
      </c>
      <c r="AA16" s="2">
        <v>0.2722</v>
      </c>
      <c r="AB16" s="2">
        <v>0.2339</v>
      </c>
      <c r="AC16" s="2">
        <v>0.2361</v>
      </c>
      <c r="AD16" s="2">
        <v>0.2001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66" t="s">
        <v>52</v>
      </c>
      <c r="G17" s="1" t="s">
        <v>61</v>
      </c>
      <c r="H17" s="2">
        <v>0.91</v>
      </c>
      <c r="I17" s="68"/>
      <c r="J17" s="66" t="s">
        <v>54</v>
      </c>
      <c r="K17" s="1" t="s">
        <v>61</v>
      </c>
      <c r="L17" s="2">
        <v>0.98</v>
      </c>
      <c r="M17" s="68"/>
      <c r="N17" s="66" t="s">
        <v>68</v>
      </c>
      <c r="O17" s="1" t="s">
        <v>61</v>
      </c>
      <c r="P17" s="2">
        <v>0.93</v>
      </c>
      <c r="U17" s="2">
        <v>0.84079999999999999</v>
      </c>
      <c r="V17" s="2">
        <v>0.73640000000000005</v>
      </c>
      <c r="W17" s="2">
        <v>0.45760000000000001</v>
      </c>
      <c r="X17" s="2">
        <v>0.43409999999999999</v>
      </c>
      <c r="Y17" s="2">
        <v>0.35170000000000001</v>
      </c>
      <c r="Z17" s="2">
        <v>0.30249999999999999</v>
      </c>
      <c r="AA17" s="2">
        <v>0.26669999999999999</v>
      </c>
      <c r="AB17" s="2">
        <v>0.2747</v>
      </c>
      <c r="AC17" s="2">
        <v>0.22750000000000001</v>
      </c>
      <c r="AD17" s="2">
        <v>0.21940000000000001</v>
      </c>
    </row>
    <row r="18" spans="1:30" x14ac:dyDescent="0.3">
      <c r="A18" s="43"/>
      <c r="B18" s="1" t="s">
        <v>36</v>
      </c>
      <c r="C18" s="2"/>
      <c r="D18" s="2"/>
      <c r="F18" s="66"/>
      <c r="G18" s="1" t="s">
        <v>62</v>
      </c>
      <c r="H18" s="2">
        <v>0.83</v>
      </c>
      <c r="I18" s="68"/>
      <c r="J18" s="66"/>
      <c r="K18" s="1" t="s">
        <v>62</v>
      </c>
      <c r="L18" s="2">
        <v>0.91</v>
      </c>
      <c r="M18" s="68"/>
      <c r="N18" s="66"/>
      <c r="O18" s="1" t="s">
        <v>62</v>
      </c>
      <c r="P18" s="2">
        <v>0.88</v>
      </c>
      <c r="U18" s="2">
        <v>0.75180000000000002</v>
      </c>
      <c r="V18" s="2">
        <v>0.6522</v>
      </c>
      <c r="W18" s="2">
        <v>0.4239</v>
      </c>
      <c r="X18" s="2">
        <v>0.43290000000000001</v>
      </c>
      <c r="Y18" s="2">
        <v>0.35980000000000001</v>
      </c>
      <c r="Z18" s="2">
        <v>0.29749999999999999</v>
      </c>
      <c r="AA18" s="2">
        <v>0.26340000000000002</v>
      </c>
      <c r="AB18" s="2">
        <v>0.23730000000000001</v>
      </c>
      <c r="AC18" s="2">
        <v>0.2102</v>
      </c>
      <c r="AD18" s="2">
        <v>0.1958</v>
      </c>
    </row>
    <row r="19" spans="1:30" x14ac:dyDescent="0.3">
      <c r="A19" s="43"/>
      <c r="B19" s="1" t="s">
        <v>20</v>
      </c>
      <c r="C19" s="9">
        <v>0.2</v>
      </c>
      <c r="D19" s="2"/>
      <c r="F19" s="66"/>
      <c r="G19" s="1" t="s">
        <v>64</v>
      </c>
      <c r="H19" s="2">
        <v>0.86</v>
      </c>
      <c r="I19" s="68"/>
      <c r="J19" s="66"/>
      <c r="K19" s="1" t="s">
        <v>64</v>
      </c>
      <c r="L19" s="2">
        <v>0.93</v>
      </c>
      <c r="M19" s="68"/>
      <c r="N19" s="66"/>
      <c r="O19" s="1" t="s">
        <v>64</v>
      </c>
      <c r="P19" s="2">
        <v>0.89</v>
      </c>
      <c r="U19" s="2">
        <v>0.69079999999999997</v>
      </c>
      <c r="V19" s="2">
        <v>0.64029999999999998</v>
      </c>
      <c r="W19" s="2">
        <v>0.41070000000000001</v>
      </c>
      <c r="X19" s="2">
        <v>0.46489999999999998</v>
      </c>
      <c r="Y19" s="2">
        <v>0.33279999999999998</v>
      </c>
      <c r="Z19" s="2">
        <v>0.2787</v>
      </c>
      <c r="AA19" s="2">
        <v>0.27260000000000001</v>
      </c>
      <c r="AB19" s="2">
        <v>0.26179999999999998</v>
      </c>
      <c r="AC19" s="2">
        <v>0.20050000000000001</v>
      </c>
      <c r="AD19" s="2">
        <v>0.1958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66"/>
      <c r="G20" s="1" t="s">
        <v>65</v>
      </c>
      <c r="H20" s="2">
        <v>0.9</v>
      </c>
      <c r="I20" s="68"/>
      <c r="J20" s="66"/>
      <c r="K20" s="1" t="s">
        <v>65</v>
      </c>
      <c r="L20" s="2">
        <v>0.93</v>
      </c>
      <c r="M20" s="68"/>
      <c r="N20" s="66"/>
      <c r="O20" s="1" t="s">
        <v>65</v>
      </c>
      <c r="P20" s="2">
        <v>0.92</v>
      </c>
      <c r="U20" s="2">
        <v>0.6431</v>
      </c>
      <c r="V20" s="2">
        <v>0.58889999999999998</v>
      </c>
      <c r="W20" s="2">
        <v>0.4007</v>
      </c>
      <c r="X20" s="2">
        <v>0.41160000000000002</v>
      </c>
      <c r="Y20" s="2">
        <v>0.31180000000000002</v>
      </c>
      <c r="Z20" s="2">
        <v>0.29399999999999998</v>
      </c>
      <c r="AA20" s="2">
        <v>0.27510000000000001</v>
      </c>
      <c r="AB20" s="2">
        <v>0.25369999999999998</v>
      </c>
      <c r="AC20" s="2">
        <v>0.2099</v>
      </c>
      <c r="AD20" s="2">
        <v>0.19139999999999999</v>
      </c>
    </row>
    <row r="21" spans="1:30" x14ac:dyDescent="0.3">
      <c r="A21" s="48" t="s">
        <v>38</v>
      </c>
      <c r="B21" s="1" t="s">
        <v>3</v>
      </c>
      <c r="C21" s="23" t="s">
        <v>101</v>
      </c>
      <c r="D21" s="2"/>
      <c r="F21" s="66"/>
      <c r="G21" s="1" t="s">
        <v>66</v>
      </c>
      <c r="H21" s="2">
        <v>0.77</v>
      </c>
      <c r="I21" s="68"/>
      <c r="J21" s="66"/>
      <c r="K21" s="1" t="s">
        <v>66</v>
      </c>
      <c r="L21" s="2">
        <v>0.92</v>
      </c>
      <c r="M21" s="68"/>
      <c r="N21" s="66"/>
      <c r="O21" s="1" t="s">
        <v>66</v>
      </c>
      <c r="P21" s="2">
        <v>0.85</v>
      </c>
      <c r="U21" s="2">
        <v>0.61240000000000006</v>
      </c>
      <c r="V21" s="2">
        <v>0.58789999999999998</v>
      </c>
      <c r="W21" s="2">
        <v>0.41499999999999998</v>
      </c>
      <c r="X21" s="2">
        <v>0.40739999999999998</v>
      </c>
      <c r="Y21" s="2">
        <v>0.31540000000000001</v>
      </c>
      <c r="Z21" s="2">
        <v>0.28649999999999998</v>
      </c>
      <c r="AA21" s="2">
        <v>0.2452</v>
      </c>
      <c r="AB21" s="2">
        <v>0.2697</v>
      </c>
      <c r="AC21" s="2">
        <v>0.1976</v>
      </c>
      <c r="AD21" s="2">
        <v>0.1983</v>
      </c>
    </row>
    <row r="22" spans="1:30" x14ac:dyDescent="0.3">
      <c r="A22" s="48"/>
      <c r="B22" s="1" t="s">
        <v>17</v>
      </c>
      <c r="C22" s="3">
        <v>1E-4</v>
      </c>
      <c r="D22" s="2"/>
      <c r="F22" s="66"/>
      <c r="G22" s="1" t="s">
        <v>63</v>
      </c>
      <c r="H22" s="2">
        <v>0.68</v>
      </c>
      <c r="I22" s="68"/>
      <c r="J22" s="66"/>
      <c r="K22" s="1" t="s">
        <v>63</v>
      </c>
      <c r="L22" s="2">
        <v>0.81</v>
      </c>
      <c r="M22" s="68"/>
      <c r="N22" s="66"/>
      <c r="O22" s="1" t="s">
        <v>63</v>
      </c>
      <c r="P22" s="2">
        <v>0.73</v>
      </c>
      <c r="U22" s="2">
        <v>0.58189999999999997</v>
      </c>
      <c r="V22" s="2">
        <v>0.56040000000000001</v>
      </c>
      <c r="W22" s="2">
        <v>0.37980000000000003</v>
      </c>
      <c r="X22" s="2">
        <v>0.4153</v>
      </c>
      <c r="Y22" s="2">
        <v>0.29320000000000002</v>
      </c>
      <c r="Z22" s="2">
        <v>0.30430000000000001</v>
      </c>
      <c r="AA22" s="2">
        <v>0.23649999999999999</v>
      </c>
      <c r="AB22" s="2">
        <v>0.24399999999999999</v>
      </c>
      <c r="AC22" s="2">
        <v>0.20019999999999999</v>
      </c>
      <c r="AD22" s="2">
        <v>0.22539999999999999</v>
      </c>
    </row>
    <row r="23" spans="1:30" x14ac:dyDescent="0.3">
      <c r="A23" s="48"/>
      <c r="B23" s="1" t="s">
        <v>58</v>
      </c>
      <c r="C23" s="2">
        <v>10</v>
      </c>
      <c r="D23" s="2"/>
      <c r="F23" s="66"/>
      <c r="G23" s="1" t="s">
        <v>67</v>
      </c>
      <c r="H23" s="7">
        <v>0.85</v>
      </c>
      <c r="I23" s="69"/>
      <c r="J23" s="66"/>
      <c r="K23" s="1" t="s">
        <v>67</v>
      </c>
      <c r="L23" s="7">
        <v>0.93</v>
      </c>
      <c r="M23" s="69"/>
      <c r="N23" s="66"/>
      <c r="O23" s="1" t="s">
        <v>67</v>
      </c>
      <c r="P23" s="7">
        <v>0.89</v>
      </c>
      <c r="U23" s="2">
        <v>0.52629999999999999</v>
      </c>
      <c r="V23" s="2">
        <v>0.52990000000000004</v>
      </c>
      <c r="W23" s="2">
        <v>0.39079999999999998</v>
      </c>
      <c r="X23" s="2">
        <v>0.40210000000000001</v>
      </c>
      <c r="Y23" s="2">
        <v>0.28389999999999999</v>
      </c>
      <c r="Z23" s="2">
        <v>0.33679999999999999</v>
      </c>
      <c r="AA23" s="2">
        <v>0.24970000000000001</v>
      </c>
      <c r="AB23" s="2">
        <v>0.25159999999999999</v>
      </c>
      <c r="AC23" s="2">
        <v>0.2016</v>
      </c>
      <c r="AD23" s="2">
        <v>0.21179999999999999</v>
      </c>
    </row>
    <row r="24" spans="1:30" x14ac:dyDescent="0.3">
      <c r="A24" s="48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8"/>
      <c r="B25" s="1" t="s">
        <v>60</v>
      </c>
      <c r="C25" s="2">
        <v>2</v>
      </c>
      <c r="D25" s="2"/>
      <c r="U25" s="2">
        <v>64</v>
      </c>
      <c r="V25" s="2">
        <v>1000</v>
      </c>
      <c r="W25" s="2">
        <v>44</v>
      </c>
      <c r="X25" s="2">
        <v>691</v>
      </c>
      <c r="Y25" s="2">
        <v>44</v>
      </c>
      <c r="Z25" s="2">
        <v>691</v>
      </c>
      <c r="AA25" s="2">
        <v>45</v>
      </c>
      <c r="AB25" s="2">
        <v>711</v>
      </c>
      <c r="AC25" s="2">
        <v>43</v>
      </c>
      <c r="AD25" s="2">
        <v>671</v>
      </c>
    </row>
    <row r="26" spans="1:30" x14ac:dyDescent="0.3">
      <c r="A26" s="48" t="s">
        <v>88</v>
      </c>
      <c r="B26" s="1" t="s">
        <v>88</v>
      </c>
      <c r="C26" s="71" t="s">
        <v>87</v>
      </c>
      <c r="D26" s="72"/>
      <c r="U26" s="2">
        <v>43</v>
      </c>
      <c r="V26" s="2">
        <v>680</v>
      </c>
      <c r="W26" s="2">
        <v>44</v>
      </c>
      <c r="X26" s="2">
        <v>694</v>
      </c>
      <c r="Y26" s="2">
        <v>42</v>
      </c>
      <c r="Z26" s="2">
        <v>671</v>
      </c>
      <c r="AA26" s="2">
        <v>53</v>
      </c>
      <c r="AB26" s="2">
        <v>842</v>
      </c>
      <c r="AC26" s="2">
        <v>44</v>
      </c>
      <c r="AD26" s="2">
        <v>682</v>
      </c>
    </row>
    <row r="27" spans="1:30" x14ac:dyDescent="0.3">
      <c r="A27" s="48"/>
      <c r="B27" s="1" t="s">
        <v>85</v>
      </c>
      <c r="C27" s="71" t="s">
        <v>86</v>
      </c>
      <c r="D27" s="72"/>
      <c r="U27" s="2">
        <v>51</v>
      </c>
      <c r="V27" s="2">
        <v>817</v>
      </c>
      <c r="W27" s="2">
        <v>52</v>
      </c>
      <c r="X27" s="2">
        <v>825</v>
      </c>
      <c r="Y27" s="2">
        <v>51</v>
      </c>
      <c r="Z27" s="2">
        <v>813</v>
      </c>
      <c r="AA27" s="2">
        <v>44</v>
      </c>
      <c r="AB27" s="2">
        <v>700</v>
      </c>
      <c r="AC27" s="2">
        <v>44</v>
      </c>
      <c r="AD27" s="2">
        <v>687</v>
      </c>
    </row>
    <row r="28" spans="1:30" x14ac:dyDescent="0.3">
      <c r="U28" s="2">
        <v>51</v>
      </c>
      <c r="V28" s="2">
        <v>809</v>
      </c>
      <c r="W28" s="2">
        <v>50</v>
      </c>
      <c r="X28" s="2">
        <v>794</v>
      </c>
      <c r="Y28" s="2">
        <v>43</v>
      </c>
      <c r="Z28" s="2">
        <v>688</v>
      </c>
      <c r="AA28" s="2">
        <v>50</v>
      </c>
      <c r="AB28" s="2">
        <v>791</v>
      </c>
      <c r="AC28" s="2">
        <v>45</v>
      </c>
      <c r="AD28" s="2">
        <v>697</v>
      </c>
    </row>
    <row r="29" spans="1:30" x14ac:dyDescent="0.3">
      <c r="U29" s="2">
        <v>41</v>
      </c>
      <c r="V29" s="2">
        <v>647</v>
      </c>
      <c r="W29" s="2">
        <v>46</v>
      </c>
      <c r="X29" s="2">
        <v>727</v>
      </c>
      <c r="Y29" s="2">
        <v>40</v>
      </c>
      <c r="Z29" s="2">
        <v>633</v>
      </c>
      <c r="AA29" s="2">
        <v>47</v>
      </c>
      <c r="AB29" s="2">
        <v>740</v>
      </c>
      <c r="AC29" s="2">
        <v>41</v>
      </c>
      <c r="AD29" s="2">
        <v>647</v>
      </c>
    </row>
    <row r="30" spans="1:30" x14ac:dyDescent="0.3">
      <c r="U30" s="2">
        <v>46</v>
      </c>
      <c r="V30" s="2">
        <v>735</v>
      </c>
      <c r="W30" s="2">
        <v>35</v>
      </c>
      <c r="X30" s="2">
        <v>560</v>
      </c>
      <c r="Y30" s="2">
        <v>47</v>
      </c>
      <c r="Z30" s="2">
        <v>739</v>
      </c>
      <c r="AA30" s="2">
        <v>40</v>
      </c>
      <c r="AB30" s="2">
        <v>640</v>
      </c>
      <c r="AC30" s="2">
        <v>41</v>
      </c>
      <c r="AD30" s="2">
        <v>641</v>
      </c>
    </row>
    <row r="31" spans="1:30" x14ac:dyDescent="0.3">
      <c r="U31" s="2">
        <v>34</v>
      </c>
      <c r="V31" s="2">
        <v>545</v>
      </c>
      <c r="W31" s="2">
        <v>47</v>
      </c>
      <c r="X31" s="2">
        <v>739</v>
      </c>
      <c r="Y31" s="2">
        <v>40</v>
      </c>
      <c r="Z31" s="2">
        <v>635</v>
      </c>
      <c r="AA31" s="2">
        <v>35</v>
      </c>
      <c r="AB31" s="2">
        <v>548</v>
      </c>
      <c r="AC31" s="2">
        <v>41</v>
      </c>
      <c r="AD31" s="2">
        <v>639</v>
      </c>
    </row>
    <row r="32" spans="1:30" x14ac:dyDescent="0.3">
      <c r="U32" s="2">
        <v>40</v>
      </c>
      <c r="V32" s="2">
        <v>635</v>
      </c>
      <c r="W32" s="2">
        <v>35</v>
      </c>
      <c r="X32" s="2">
        <v>561</v>
      </c>
      <c r="Y32" s="2">
        <v>39</v>
      </c>
      <c r="Z32" s="2">
        <v>617</v>
      </c>
      <c r="AA32" s="2">
        <v>46</v>
      </c>
      <c r="AB32" s="2">
        <v>726</v>
      </c>
      <c r="AC32" s="2">
        <v>47</v>
      </c>
      <c r="AD32" s="2">
        <v>727</v>
      </c>
    </row>
    <row r="33" spans="21:30" x14ac:dyDescent="0.3">
      <c r="U33" s="2">
        <v>41</v>
      </c>
      <c r="V33" s="2">
        <v>643</v>
      </c>
      <c r="W33" s="2">
        <v>47</v>
      </c>
      <c r="X33" s="2">
        <v>742</v>
      </c>
      <c r="Y33" s="2">
        <v>42</v>
      </c>
      <c r="Z33" s="2">
        <v>671</v>
      </c>
      <c r="AA33" s="2">
        <v>36</v>
      </c>
      <c r="AB33" s="2">
        <v>577</v>
      </c>
      <c r="AC33" s="2">
        <v>40</v>
      </c>
      <c r="AD33" s="2">
        <v>624</v>
      </c>
    </row>
    <row r="34" spans="21:30" x14ac:dyDescent="0.3">
      <c r="U34" s="2">
        <v>47</v>
      </c>
      <c r="V34" s="2">
        <v>742</v>
      </c>
      <c r="W34" s="2">
        <v>34</v>
      </c>
      <c r="X34" s="2">
        <v>541</v>
      </c>
      <c r="Y34" s="2">
        <v>42</v>
      </c>
      <c r="Z34" s="2">
        <v>668</v>
      </c>
      <c r="AA34" s="2">
        <v>41</v>
      </c>
      <c r="AB34" s="2">
        <v>654</v>
      </c>
      <c r="AC34" s="2">
        <v>34</v>
      </c>
      <c r="AD34" s="2">
        <v>537</v>
      </c>
    </row>
  </sheetData>
  <mergeCells count="27"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F15E-E790-4A2A-8534-F4113233141C}">
  <dimension ref="A1:AC164"/>
  <sheetViews>
    <sheetView tabSelected="1" topLeftCell="M25" zoomScale="115" zoomScaleNormal="115" workbookViewId="0">
      <selection activeCell="Z29" sqref="Z29"/>
    </sheetView>
  </sheetViews>
  <sheetFormatPr defaultRowHeight="14.4" x14ac:dyDescent="0.3"/>
  <cols>
    <col min="18" max="20" width="8.88671875" style="24"/>
    <col min="21" max="26" width="11.21875" customWidth="1"/>
    <col min="27" max="29" width="11.5546875" customWidth="1"/>
  </cols>
  <sheetData>
    <row r="1" spans="1:29" x14ac:dyDescent="0.3">
      <c r="A1" s="53" t="s">
        <v>113</v>
      </c>
      <c r="B1" s="53"/>
      <c r="C1" s="53" t="s">
        <v>114</v>
      </c>
      <c r="D1" s="53"/>
      <c r="E1" s="53"/>
      <c r="F1" s="53"/>
      <c r="G1" s="53"/>
      <c r="H1" s="53"/>
      <c r="I1" s="51" t="s">
        <v>118</v>
      </c>
      <c r="J1" s="53" t="s">
        <v>115</v>
      </c>
      <c r="L1" s="53" t="s">
        <v>113</v>
      </c>
      <c r="M1" s="53" t="s">
        <v>116</v>
      </c>
      <c r="N1" s="53" t="s">
        <v>117</v>
      </c>
      <c r="O1" s="53"/>
      <c r="P1" s="53"/>
      <c r="Q1" s="53"/>
      <c r="R1" s="51" t="s">
        <v>119</v>
      </c>
      <c r="S1" s="51" t="s">
        <v>120</v>
      </c>
      <c r="T1" s="51" t="s">
        <v>121</v>
      </c>
      <c r="U1" s="51" t="s">
        <v>125</v>
      </c>
      <c r="V1" s="51" t="s">
        <v>126</v>
      </c>
      <c r="W1" s="51" t="s">
        <v>127</v>
      </c>
      <c r="X1" s="51" t="s">
        <v>123</v>
      </c>
      <c r="Y1" s="51" t="s">
        <v>124</v>
      </c>
      <c r="Z1" s="51" t="s">
        <v>122</v>
      </c>
      <c r="AA1" s="51" t="s">
        <v>128</v>
      </c>
      <c r="AB1" s="51" t="s">
        <v>129</v>
      </c>
      <c r="AC1" s="51" t="s">
        <v>130</v>
      </c>
    </row>
    <row r="2" spans="1:29" x14ac:dyDescent="0.3">
      <c r="A2" s="53"/>
      <c r="B2" s="53"/>
      <c r="C2" s="25" t="s">
        <v>89</v>
      </c>
      <c r="D2" s="25" t="s">
        <v>90</v>
      </c>
      <c r="E2" s="25" t="s">
        <v>91</v>
      </c>
      <c r="F2" s="25" t="s">
        <v>92</v>
      </c>
      <c r="G2" s="25" t="s">
        <v>93</v>
      </c>
      <c r="H2" s="25" t="s">
        <v>94</v>
      </c>
      <c r="I2" s="52"/>
      <c r="J2" s="53"/>
      <c r="L2" s="53"/>
      <c r="M2" s="53"/>
      <c r="N2" s="25" t="s">
        <v>107</v>
      </c>
      <c r="O2" s="25" t="s">
        <v>108</v>
      </c>
      <c r="P2" s="25" t="s">
        <v>109</v>
      </c>
      <c r="Q2" s="25" t="s">
        <v>110</v>
      </c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</row>
    <row r="3" spans="1:29" x14ac:dyDescent="0.3">
      <c r="A3" s="54">
        <v>1</v>
      </c>
      <c r="B3" s="26" t="s">
        <v>89</v>
      </c>
      <c r="C3" s="26">
        <v>393</v>
      </c>
      <c r="D3" s="26">
        <v>0</v>
      </c>
      <c r="E3" s="26">
        <v>1</v>
      </c>
      <c r="F3" s="26">
        <v>9</v>
      </c>
      <c r="G3" s="26">
        <v>0</v>
      </c>
      <c r="H3" s="26">
        <v>0</v>
      </c>
      <c r="I3" s="26">
        <f>SUM($C3:$H3)</f>
        <v>403</v>
      </c>
      <c r="J3" s="53">
        <f>SUM($I3:$I8)</f>
        <v>2527</v>
      </c>
      <c r="L3" s="54">
        <v>1</v>
      </c>
      <c r="M3" s="26" t="s">
        <v>89</v>
      </c>
      <c r="N3" s="25">
        <f>$C3</f>
        <v>393</v>
      </c>
      <c r="O3" s="25">
        <f>SUM($D4:$H8)</f>
        <v>2115</v>
      </c>
      <c r="P3" s="25">
        <f>SUM($C4:$C8)</f>
        <v>9</v>
      </c>
      <c r="Q3" s="25">
        <f>SUM($D3:$H3)</f>
        <v>10</v>
      </c>
      <c r="R3" s="29">
        <f>$N3/($N3+$P3)</f>
        <v>0.97761194029850751</v>
      </c>
      <c r="S3" s="29">
        <f>$N3/($N3+$Q3)</f>
        <v>0.97518610421836227</v>
      </c>
      <c r="T3" s="29">
        <f>(2*$R3*$S3)/($R3+$S3)</f>
        <v>0.97639751552795029</v>
      </c>
      <c r="U3" s="50">
        <f>AVERAGE($R3:$R8)</f>
        <v>0.95143026813400011</v>
      </c>
      <c r="V3" s="50">
        <f>AVERAGE($S3:$S8)</f>
        <v>0.95089649609276716</v>
      </c>
      <c r="W3" s="50">
        <f>AVERAGE($T3:$T8)</f>
        <v>0.95113730156530796</v>
      </c>
      <c r="X3" s="28">
        <f t="shared" ref="X3:X8" si="0">$R3*($I3/$J$3)</f>
        <v>0.15590724651377069</v>
      </c>
      <c r="Y3" s="28">
        <f>$S3*($I3/$J$3)</f>
        <v>0.15552037989711121</v>
      </c>
      <c r="Z3" s="28">
        <f>$T3*($I3/$J$3)</f>
        <v>0.15571357291561691</v>
      </c>
      <c r="AA3" s="50">
        <f>SUM($X3:$X8)</f>
        <v>0.9573025010125954</v>
      </c>
      <c r="AB3" s="50">
        <f>SUM($Y3:$Y8)</f>
        <v>0.95726157499010678</v>
      </c>
      <c r="AC3" s="50">
        <f>SUM($Z3:$Z8)</f>
        <v>0.95725577305743148</v>
      </c>
    </row>
    <row r="4" spans="1:29" x14ac:dyDescent="0.3">
      <c r="A4" s="54"/>
      <c r="B4" s="26" t="s">
        <v>90</v>
      </c>
      <c r="C4" s="26">
        <v>1</v>
      </c>
      <c r="D4" s="26">
        <v>479</v>
      </c>
      <c r="E4" s="26">
        <v>8</v>
      </c>
      <c r="F4" s="26">
        <v>0</v>
      </c>
      <c r="G4" s="26">
        <v>13</v>
      </c>
      <c r="H4" s="26">
        <v>0</v>
      </c>
      <c r="I4" s="26">
        <f t="shared" ref="I4:I67" si="1">SUM($C4:$H4)</f>
        <v>501</v>
      </c>
      <c r="J4" s="53"/>
      <c r="L4" s="54"/>
      <c r="M4" s="26" t="s">
        <v>90</v>
      </c>
      <c r="N4" s="25">
        <f>$D4</f>
        <v>479</v>
      </c>
      <c r="O4" s="25">
        <f>SUM($C3,$E3:$H3,$C5:$C8,$E5:$H8)</f>
        <v>2001</v>
      </c>
      <c r="P4" s="25">
        <f>SUM($D3,$D5:$D8)</f>
        <v>25</v>
      </c>
      <c r="Q4" s="25">
        <f>SUM($C4,$E4:$H4)</f>
        <v>22</v>
      </c>
      <c r="R4" s="29">
        <f t="shared" ref="R4:R67" si="2">$N4/($N4+$P4)</f>
        <v>0.95039682539682535</v>
      </c>
      <c r="S4" s="29">
        <f t="shared" ref="S4:S67" si="3">$N4/($N4+$Q4)</f>
        <v>0.95608782435129736</v>
      </c>
      <c r="T4" s="29">
        <f>(2*$R4*$S4)/($R4+$S4)</f>
        <v>0.95323383084577118</v>
      </c>
      <c r="U4" s="50"/>
      <c r="V4" s="53"/>
      <c r="W4" s="53"/>
      <c r="X4" s="28">
        <f t="shared" si="0"/>
        <v>0.18842453879058546</v>
      </c>
      <c r="Y4" s="28">
        <f t="shared" ref="Y4:Y67" si="4">$S4*($I4/$J$3)</f>
        <v>0.18955282944202609</v>
      </c>
      <c r="Z4" s="28">
        <f t="shared" ref="Z4:Z67" si="5">$T4*($I4/$J$3)</f>
        <v>0.18898700010040811</v>
      </c>
      <c r="AA4" s="50"/>
      <c r="AB4" s="50"/>
      <c r="AC4" s="50"/>
    </row>
    <row r="5" spans="1:29" x14ac:dyDescent="0.3">
      <c r="A5" s="54"/>
      <c r="B5" s="26" t="s">
        <v>91</v>
      </c>
      <c r="C5" s="26">
        <v>1</v>
      </c>
      <c r="D5" s="26">
        <v>11</v>
      </c>
      <c r="E5" s="26">
        <v>392</v>
      </c>
      <c r="F5" s="26">
        <v>1</v>
      </c>
      <c r="G5" s="26">
        <v>5</v>
      </c>
      <c r="H5" s="26">
        <v>0</v>
      </c>
      <c r="I5" s="26">
        <f t="shared" si="1"/>
        <v>410</v>
      </c>
      <c r="J5" s="53"/>
      <c r="L5" s="54"/>
      <c r="M5" s="26" t="s">
        <v>91</v>
      </c>
      <c r="N5" s="25">
        <f>$E5</f>
        <v>392</v>
      </c>
      <c r="O5" s="25">
        <f>SUM($C3:$D4,$F3:$H4,$C6:$D8,$F6:$H8)</f>
        <v>2092</v>
      </c>
      <c r="P5" s="25">
        <f>SUM($E3:$E4,$E6:$E8)</f>
        <v>25</v>
      </c>
      <c r="Q5" s="25">
        <f>SUM($C5:$D5,$F5:$H5)</f>
        <v>18</v>
      </c>
      <c r="R5" s="29">
        <f t="shared" si="2"/>
        <v>0.94004796163069548</v>
      </c>
      <c r="S5" s="29">
        <f t="shared" si="3"/>
        <v>0.95609756097560972</v>
      </c>
      <c r="T5" s="29">
        <f t="shared" ref="T5:T67" si="6">(2*$R5*$S5)/($R5+$S5)</f>
        <v>0.94800483675937131</v>
      </c>
      <c r="U5" s="50"/>
      <c r="V5" s="53"/>
      <c r="W5" s="53"/>
      <c r="X5" s="28">
        <f t="shared" si="0"/>
        <v>0.15252064276556596</v>
      </c>
      <c r="Y5" s="28">
        <f t="shared" si="4"/>
        <v>0.15512465373961218</v>
      </c>
      <c r="Z5" s="28">
        <f t="shared" si="5"/>
        <v>0.15381162764991779</v>
      </c>
      <c r="AA5" s="50"/>
      <c r="AB5" s="50"/>
      <c r="AC5" s="50"/>
    </row>
    <row r="6" spans="1:29" x14ac:dyDescent="0.3">
      <c r="A6" s="54"/>
      <c r="B6" s="26" t="s">
        <v>92</v>
      </c>
      <c r="C6" s="26">
        <v>4</v>
      </c>
      <c r="D6" s="26">
        <v>0</v>
      </c>
      <c r="E6" s="26">
        <v>3</v>
      </c>
      <c r="F6" s="26">
        <v>578</v>
      </c>
      <c r="G6" s="26">
        <v>2</v>
      </c>
      <c r="H6" s="26">
        <v>7</v>
      </c>
      <c r="I6" s="26">
        <f t="shared" si="1"/>
        <v>594</v>
      </c>
      <c r="J6" s="53"/>
      <c r="L6" s="54"/>
      <c r="M6" s="26" t="s">
        <v>92</v>
      </c>
      <c r="N6" s="25">
        <f>$F6</f>
        <v>578</v>
      </c>
      <c r="O6" s="25">
        <f>SUM($C3:$E5,$G3:$H5,$C7:$E8,$G7:$H8)</f>
        <v>1917</v>
      </c>
      <c r="P6" s="25">
        <f>SUM($F3:$F5,$F7:$F8)</f>
        <v>16</v>
      </c>
      <c r="Q6" s="25">
        <f>SUM($C6:$E6,$G6:$H6)</f>
        <v>16</v>
      </c>
      <c r="R6" s="29">
        <f t="shared" si="2"/>
        <v>0.97306397306397308</v>
      </c>
      <c r="S6" s="29">
        <f t="shared" si="3"/>
        <v>0.97306397306397308</v>
      </c>
      <c r="T6" s="29">
        <f t="shared" si="6"/>
        <v>0.97306397306397308</v>
      </c>
      <c r="U6" s="50"/>
      <c r="V6" s="53"/>
      <c r="W6" s="53"/>
      <c r="X6" s="28">
        <f t="shared" si="0"/>
        <v>0.22872971903442818</v>
      </c>
      <c r="Y6" s="28">
        <f t="shared" si="4"/>
        <v>0.22872971903442818</v>
      </c>
      <c r="Z6" s="28">
        <f t="shared" si="5"/>
        <v>0.22872971903442818</v>
      </c>
      <c r="AA6" s="50"/>
      <c r="AB6" s="50"/>
      <c r="AC6" s="50"/>
    </row>
    <row r="7" spans="1:29" x14ac:dyDescent="0.3">
      <c r="A7" s="54"/>
      <c r="B7" s="26" t="s">
        <v>93</v>
      </c>
      <c r="C7" s="26">
        <v>1</v>
      </c>
      <c r="D7" s="26">
        <v>13</v>
      </c>
      <c r="E7" s="26">
        <v>9</v>
      </c>
      <c r="F7" s="26">
        <v>1</v>
      </c>
      <c r="G7" s="26">
        <v>453</v>
      </c>
      <c r="H7" s="26">
        <v>5</v>
      </c>
      <c r="I7" s="26">
        <f t="shared" si="1"/>
        <v>482</v>
      </c>
      <c r="J7" s="53"/>
      <c r="L7" s="54"/>
      <c r="M7" s="26" t="s">
        <v>93</v>
      </c>
      <c r="N7" s="25">
        <f>$G7</f>
        <v>453</v>
      </c>
      <c r="O7" s="25">
        <f>SUM($C3:$F6,$H3:$H6,$C8:$F8,$H8)</f>
        <v>2024</v>
      </c>
      <c r="P7" s="25">
        <f>SUM($G3:$G6,$G8)</f>
        <v>21</v>
      </c>
      <c r="Q7" s="25">
        <f>SUM($C7:$F7,$H7)</f>
        <v>29</v>
      </c>
      <c r="R7" s="29">
        <f t="shared" si="2"/>
        <v>0.95569620253164556</v>
      </c>
      <c r="S7" s="29">
        <f t="shared" si="3"/>
        <v>0.93983402489626555</v>
      </c>
      <c r="T7" s="29">
        <f t="shared" si="6"/>
        <v>0.94769874476987448</v>
      </c>
      <c r="U7" s="50"/>
      <c r="V7" s="53"/>
      <c r="W7" s="53"/>
      <c r="X7" s="28">
        <f t="shared" si="0"/>
        <v>0.18228950123476578</v>
      </c>
      <c r="Y7" s="28">
        <f t="shared" si="4"/>
        <v>0.17926394934705184</v>
      </c>
      <c r="Z7" s="28">
        <f t="shared" si="5"/>
        <v>0.1807640660779895</v>
      </c>
      <c r="AA7" s="50"/>
      <c r="AB7" s="50"/>
      <c r="AC7" s="50"/>
    </row>
    <row r="8" spans="1:29" x14ac:dyDescent="0.3">
      <c r="A8" s="54"/>
      <c r="B8" s="26" t="s">
        <v>94</v>
      </c>
      <c r="C8" s="26">
        <v>2</v>
      </c>
      <c r="D8" s="26">
        <v>1</v>
      </c>
      <c r="E8" s="26">
        <v>4</v>
      </c>
      <c r="F8" s="26">
        <v>5</v>
      </c>
      <c r="G8" s="26">
        <v>1</v>
      </c>
      <c r="H8" s="26">
        <v>124</v>
      </c>
      <c r="I8" s="26">
        <f t="shared" si="1"/>
        <v>137</v>
      </c>
      <c r="J8" s="53"/>
      <c r="L8" s="54"/>
      <c r="M8" s="26" t="s">
        <v>94</v>
      </c>
      <c r="N8" s="25">
        <f>$H8</f>
        <v>124</v>
      </c>
      <c r="O8" s="25">
        <f>SUM($C3:$G7)</f>
        <v>2378</v>
      </c>
      <c r="P8" s="25">
        <f>SUM($H3:$H7)</f>
        <v>12</v>
      </c>
      <c r="Q8" s="25">
        <f>SUM($C8:$G8)</f>
        <v>13</v>
      </c>
      <c r="R8" s="29">
        <f>$N8/($N8+$P8)</f>
        <v>0.91176470588235292</v>
      </c>
      <c r="S8" s="29">
        <f t="shared" si="3"/>
        <v>0.9051094890510949</v>
      </c>
      <c r="T8" s="29">
        <f>(2*$R8*$S8)/($R8+$S8)</f>
        <v>0.90842490842490831</v>
      </c>
      <c r="U8" s="50"/>
      <c r="V8" s="53"/>
      <c r="W8" s="53"/>
      <c r="X8" s="28">
        <f t="shared" si="0"/>
        <v>4.943085267347936E-2</v>
      </c>
      <c r="Y8" s="28">
        <f t="shared" si="4"/>
        <v>4.9070043529877323E-2</v>
      </c>
      <c r="Z8" s="28">
        <f t="shared" si="5"/>
        <v>4.9249787279071006E-2</v>
      </c>
      <c r="AA8" s="50"/>
      <c r="AB8" s="50"/>
      <c r="AC8" s="50"/>
    </row>
    <row r="9" spans="1:29" x14ac:dyDescent="0.3">
      <c r="A9" s="55">
        <v>2</v>
      </c>
      <c r="B9" s="27" t="s">
        <v>89</v>
      </c>
      <c r="C9" s="27">
        <v>388</v>
      </c>
      <c r="D9" s="27">
        <v>0</v>
      </c>
      <c r="E9" s="27">
        <v>3</v>
      </c>
      <c r="F9" s="27">
        <v>12</v>
      </c>
      <c r="G9" s="27">
        <v>0</v>
      </c>
      <c r="H9" s="27">
        <v>0</v>
      </c>
      <c r="I9" s="26">
        <f>SUM($C9:$H9)</f>
        <v>403</v>
      </c>
      <c r="J9" s="53">
        <f>SUM($I9:$I14)</f>
        <v>2527</v>
      </c>
      <c r="L9" s="55">
        <v>2</v>
      </c>
      <c r="M9" s="27" t="s">
        <v>89</v>
      </c>
      <c r="N9" s="25">
        <f>$C9</f>
        <v>388</v>
      </c>
      <c r="O9" s="25">
        <f>SUM($D10:$H14)</f>
        <v>2113</v>
      </c>
      <c r="P9" s="25">
        <f>SUM($C10:$C14)</f>
        <v>11</v>
      </c>
      <c r="Q9" s="25">
        <f>SUM($D9:$H9)</f>
        <v>15</v>
      </c>
      <c r="R9" s="29">
        <f>$N9/($N9+$P9)</f>
        <v>0.97243107769423553</v>
      </c>
      <c r="S9" s="29">
        <f>$N9/($N9+$Q9)</f>
        <v>0.96277915632754341</v>
      </c>
      <c r="T9" s="29">
        <f>(2*$R9*$S9)/($R9+$S9)</f>
        <v>0.96758104738154616</v>
      </c>
      <c r="U9" s="50">
        <f t="shared" ref="U9" si="7">AVERAGE($R9:$R14)</f>
        <v>0.94704508844772939</v>
      </c>
      <c r="V9" s="50">
        <f t="shared" ref="V9" si="8">AVERAGE($S9:$S14)</f>
        <v>0.94440153291508366</v>
      </c>
      <c r="W9" s="50">
        <f>AVERAGE($T9:$T14)</f>
        <v>0.94561631518325673</v>
      </c>
      <c r="X9" s="28">
        <f t="shared" ref="X9:X72" si="9">$R9*($I9/$J$3)</f>
        <v>0.15508101476485039</v>
      </c>
      <c r="Y9" s="28">
        <f t="shared" si="4"/>
        <v>0.15354174910961615</v>
      </c>
      <c r="Z9" s="28">
        <f t="shared" si="5"/>
        <v>0.15430754336951449</v>
      </c>
      <c r="AA9" s="50">
        <f t="shared" ref="AA9" si="10">SUM($X9:$X14)</f>
        <v>0.95192127368632029</v>
      </c>
      <c r="AB9" s="50">
        <f t="shared" ref="AB9" si="11">SUM($Y9:$Y14)</f>
        <v>0.95172140878512068</v>
      </c>
      <c r="AC9" s="50">
        <f t="shared" ref="AC9" si="12">SUM($Z9:$Z14)</f>
        <v>0.9517333864578077</v>
      </c>
    </row>
    <row r="10" spans="1:29" x14ac:dyDescent="0.3">
      <c r="A10" s="55"/>
      <c r="B10" s="27" t="s">
        <v>90</v>
      </c>
      <c r="C10" s="27">
        <v>2</v>
      </c>
      <c r="D10" s="27">
        <v>471</v>
      </c>
      <c r="E10" s="27">
        <v>12</v>
      </c>
      <c r="F10" s="27">
        <v>0</v>
      </c>
      <c r="G10" s="27">
        <v>16</v>
      </c>
      <c r="H10" s="27">
        <v>0</v>
      </c>
      <c r="I10" s="26">
        <f t="shared" si="1"/>
        <v>501</v>
      </c>
      <c r="J10" s="53"/>
      <c r="L10" s="55"/>
      <c r="M10" s="27" t="s">
        <v>90</v>
      </c>
      <c r="N10" s="25">
        <f>$D10</f>
        <v>471</v>
      </c>
      <c r="O10" s="25">
        <f>SUM($C9,$E9:$H9,$C11:$C14,$E11:$H14)</f>
        <v>2007</v>
      </c>
      <c r="P10" s="25">
        <f>SUM($D9,$D11:$D14)</f>
        <v>19</v>
      </c>
      <c r="Q10" s="25">
        <f>SUM($C10,$E10:$H10)</f>
        <v>30</v>
      </c>
      <c r="R10" s="29">
        <f>$N10/($N10+$P10)</f>
        <v>0.96122448979591835</v>
      </c>
      <c r="S10" s="29">
        <f t="shared" si="3"/>
        <v>0.94011976047904189</v>
      </c>
      <c r="T10" s="29">
        <f t="shared" si="6"/>
        <v>0.95055499495459128</v>
      </c>
      <c r="U10" s="50"/>
      <c r="V10" s="53"/>
      <c r="W10" s="53"/>
      <c r="X10" s="28">
        <f t="shared" si="9"/>
        <v>0.19057121859428378</v>
      </c>
      <c r="Y10" s="28">
        <f t="shared" si="4"/>
        <v>0.18638702018203401</v>
      </c>
      <c r="Z10" s="28">
        <f t="shared" si="5"/>
        <v>0.18845589729808082</v>
      </c>
      <c r="AA10" s="50"/>
      <c r="AB10" s="50"/>
      <c r="AC10" s="50"/>
    </row>
    <row r="11" spans="1:29" x14ac:dyDescent="0.3">
      <c r="A11" s="55"/>
      <c r="B11" s="27" t="s">
        <v>91</v>
      </c>
      <c r="C11" s="27">
        <v>0</v>
      </c>
      <c r="D11" s="27">
        <v>7</v>
      </c>
      <c r="E11" s="27">
        <v>393</v>
      </c>
      <c r="F11" s="27">
        <v>1</v>
      </c>
      <c r="G11" s="27">
        <v>6</v>
      </c>
      <c r="H11" s="27">
        <v>3</v>
      </c>
      <c r="I11" s="26">
        <f t="shared" si="1"/>
        <v>410</v>
      </c>
      <c r="J11" s="53"/>
      <c r="L11" s="55"/>
      <c r="M11" s="27" t="s">
        <v>91</v>
      </c>
      <c r="N11" s="25">
        <f>$E11</f>
        <v>393</v>
      </c>
      <c r="O11" s="25">
        <f>SUM($C9:$D10,$F9:$H10,$C12:$D14,$F12:$H14)</f>
        <v>2086</v>
      </c>
      <c r="P11" s="25">
        <f>SUM($E9:$E10,$E12:$E14)</f>
        <v>31</v>
      </c>
      <c r="Q11" s="25">
        <f>SUM($C11:$D11,$F11:$H11)</f>
        <v>17</v>
      </c>
      <c r="R11" s="29">
        <f>$N11/($N11+$P11)</f>
        <v>0.92688679245283023</v>
      </c>
      <c r="S11" s="29">
        <f t="shared" si="3"/>
        <v>0.95853658536585362</v>
      </c>
      <c r="T11" s="29">
        <f t="shared" si="6"/>
        <v>0.94244604316546776</v>
      </c>
      <c r="U11" s="50"/>
      <c r="V11" s="53"/>
      <c r="W11" s="53"/>
      <c r="X11" s="28">
        <f t="shared" si="9"/>
        <v>0.15038527301371601</v>
      </c>
      <c r="Y11" s="28">
        <f t="shared" si="4"/>
        <v>0.15552037989711121</v>
      </c>
      <c r="Z11" s="28">
        <f t="shared" si="5"/>
        <v>0.1529097260379271</v>
      </c>
      <c r="AA11" s="50"/>
      <c r="AB11" s="50"/>
      <c r="AC11" s="50"/>
    </row>
    <row r="12" spans="1:29" x14ac:dyDescent="0.3">
      <c r="A12" s="55"/>
      <c r="B12" s="27" t="s">
        <v>92</v>
      </c>
      <c r="C12" s="27">
        <v>7</v>
      </c>
      <c r="D12" s="27">
        <v>0</v>
      </c>
      <c r="E12" s="27">
        <v>7</v>
      </c>
      <c r="F12" s="27">
        <v>574</v>
      </c>
      <c r="G12" s="27">
        <v>4</v>
      </c>
      <c r="H12" s="27">
        <v>2</v>
      </c>
      <c r="I12" s="26">
        <f t="shared" si="1"/>
        <v>594</v>
      </c>
      <c r="J12" s="53"/>
      <c r="L12" s="55"/>
      <c r="M12" s="27" t="s">
        <v>92</v>
      </c>
      <c r="N12" s="25">
        <f>$F12</f>
        <v>574</v>
      </c>
      <c r="O12" s="25">
        <f>SUM($C9:$E11,$G9:$H11,$C13:$E14,$G13:$H14)</f>
        <v>1914</v>
      </c>
      <c r="P12" s="25">
        <f>SUM($F9:$F11,$F13:$F14)</f>
        <v>19</v>
      </c>
      <c r="Q12" s="25">
        <f>SUM($C12:$E12,$G12:$H12)</f>
        <v>20</v>
      </c>
      <c r="R12" s="29">
        <f t="shared" si="2"/>
        <v>0.96795952782462058</v>
      </c>
      <c r="S12" s="29">
        <f t="shared" si="3"/>
        <v>0.96632996632996637</v>
      </c>
      <c r="T12" s="29">
        <f t="shared" si="6"/>
        <v>0.96714406065711878</v>
      </c>
      <c r="U12" s="50"/>
      <c r="V12" s="53"/>
      <c r="W12" s="53"/>
      <c r="X12" s="28">
        <f t="shared" si="9"/>
        <v>0.22752986130899275</v>
      </c>
      <c r="Y12" s="28">
        <f t="shared" si="4"/>
        <v>0.22714681440443216</v>
      </c>
      <c r="Z12" s="28">
        <f t="shared" si="5"/>
        <v>0.22733817650586804</v>
      </c>
      <c r="AA12" s="50"/>
      <c r="AB12" s="50"/>
      <c r="AC12" s="50"/>
    </row>
    <row r="13" spans="1:29" x14ac:dyDescent="0.3">
      <c r="A13" s="55"/>
      <c r="B13" s="27" t="s">
        <v>93</v>
      </c>
      <c r="C13" s="27">
        <v>1</v>
      </c>
      <c r="D13" s="27">
        <v>12</v>
      </c>
      <c r="E13" s="27">
        <v>5</v>
      </c>
      <c r="F13" s="27">
        <v>1</v>
      </c>
      <c r="G13" s="27">
        <v>457</v>
      </c>
      <c r="H13" s="27">
        <v>6</v>
      </c>
      <c r="I13" s="26">
        <f t="shared" si="1"/>
        <v>482</v>
      </c>
      <c r="J13" s="53"/>
      <c r="L13" s="55"/>
      <c r="M13" s="27" t="s">
        <v>93</v>
      </c>
      <c r="N13" s="25">
        <f>$G13</f>
        <v>457</v>
      </c>
      <c r="O13" s="25">
        <f>SUM($C9:$F12,$H9:$H12,$C14:$F14,$H14)</f>
        <v>2014</v>
      </c>
      <c r="P13" s="25">
        <f>SUM($G9:$G12,$G14)</f>
        <v>31</v>
      </c>
      <c r="Q13" s="25">
        <f>SUM($C13:$F13,$H13)</f>
        <v>25</v>
      </c>
      <c r="R13" s="29">
        <f t="shared" si="2"/>
        <v>0.93647540983606559</v>
      </c>
      <c r="S13" s="29">
        <f t="shared" si="3"/>
        <v>0.94813278008298751</v>
      </c>
      <c r="T13" s="29">
        <f t="shared" si="6"/>
        <v>0.9422680412371135</v>
      </c>
      <c r="U13" s="50"/>
      <c r="V13" s="53"/>
      <c r="W13" s="53"/>
      <c r="X13" s="28">
        <f t="shared" si="9"/>
        <v>0.17862332708388745</v>
      </c>
      <c r="Y13" s="28">
        <f t="shared" si="4"/>
        <v>0.18084685397704786</v>
      </c>
      <c r="Z13" s="28">
        <f t="shared" si="5"/>
        <v>0.17972821364316924</v>
      </c>
      <c r="AA13" s="50"/>
      <c r="AB13" s="50"/>
      <c r="AC13" s="50"/>
    </row>
    <row r="14" spans="1:29" x14ac:dyDescent="0.3">
      <c r="A14" s="55"/>
      <c r="B14" s="27" t="s">
        <v>94</v>
      </c>
      <c r="C14" s="27">
        <v>1</v>
      </c>
      <c r="D14" s="27">
        <v>0</v>
      </c>
      <c r="E14" s="27">
        <v>4</v>
      </c>
      <c r="F14" s="27">
        <v>5</v>
      </c>
      <c r="G14" s="27">
        <v>5</v>
      </c>
      <c r="H14" s="27">
        <v>122</v>
      </c>
      <c r="I14" s="26">
        <f t="shared" si="1"/>
        <v>137</v>
      </c>
      <c r="J14" s="53"/>
      <c r="L14" s="55"/>
      <c r="M14" s="27" t="s">
        <v>94</v>
      </c>
      <c r="N14" s="25">
        <f>$H14</f>
        <v>122</v>
      </c>
      <c r="O14" s="25">
        <f>SUM($C9:$G13)</f>
        <v>2379</v>
      </c>
      <c r="P14" s="25">
        <f>SUM($H9:$H13)</f>
        <v>11</v>
      </c>
      <c r="Q14" s="25">
        <f>SUM($C14:$G14)</f>
        <v>15</v>
      </c>
      <c r="R14" s="29">
        <f t="shared" si="2"/>
        <v>0.91729323308270672</v>
      </c>
      <c r="S14" s="29">
        <f t="shared" si="3"/>
        <v>0.89051094890510951</v>
      </c>
      <c r="T14" s="29">
        <f t="shared" si="6"/>
        <v>0.90370370370370368</v>
      </c>
      <c r="U14" s="50"/>
      <c r="V14" s="53"/>
      <c r="W14" s="53"/>
      <c r="X14" s="28">
        <f t="shared" si="9"/>
        <v>4.9730578920589956E-2</v>
      </c>
      <c r="Y14" s="28">
        <f t="shared" si="4"/>
        <v>4.8278591214879304E-2</v>
      </c>
      <c r="Z14" s="28">
        <f t="shared" si="5"/>
        <v>4.8993829603247885E-2</v>
      </c>
      <c r="AA14" s="50"/>
      <c r="AB14" s="50"/>
      <c r="AC14" s="50"/>
    </row>
    <row r="15" spans="1:29" x14ac:dyDescent="0.3">
      <c r="A15" s="54">
        <v>3</v>
      </c>
      <c r="B15" s="26" t="s">
        <v>89</v>
      </c>
      <c r="C15" s="26">
        <v>380</v>
      </c>
      <c r="D15" s="26">
        <v>1</v>
      </c>
      <c r="E15" s="26">
        <v>4</v>
      </c>
      <c r="F15" s="26">
        <v>15</v>
      </c>
      <c r="G15" s="26">
        <v>0</v>
      </c>
      <c r="H15" s="26">
        <v>3</v>
      </c>
      <c r="I15" s="26">
        <f t="shared" si="1"/>
        <v>403</v>
      </c>
      <c r="J15" s="53">
        <f t="shared" ref="J15" si="13">SUM($I15:$I20)</f>
        <v>2527</v>
      </c>
      <c r="L15" s="54">
        <v>3</v>
      </c>
      <c r="M15" s="26" t="s">
        <v>89</v>
      </c>
      <c r="N15" s="25">
        <f t="shared" ref="N15" si="14">$C15</f>
        <v>380</v>
      </c>
      <c r="O15" s="25">
        <f>SUM($D16:$H20)</f>
        <v>2111</v>
      </c>
      <c r="P15" s="25">
        <f>SUM($C16:$C20)</f>
        <v>13</v>
      </c>
      <c r="Q15" s="25">
        <f t="shared" ref="Q15" si="15">SUM($D15:$H15)</f>
        <v>23</v>
      </c>
      <c r="R15" s="29">
        <f t="shared" si="2"/>
        <v>0.9669211195928753</v>
      </c>
      <c r="S15" s="29">
        <f t="shared" si="3"/>
        <v>0.94292803970223327</v>
      </c>
      <c r="T15" s="29">
        <f t="shared" si="6"/>
        <v>0.95477386934673369</v>
      </c>
      <c r="U15" s="50">
        <f t="shared" ref="U15" si="16">AVERAGE($R15:$R20)</f>
        <v>0.92330484768021615</v>
      </c>
      <c r="V15" s="50">
        <f t="shared" ref="V15" si="17">AVERAGE($S15:$S20)</f>
        <v>0.91703340507070263</v>
      </c>
      <c r="W15" s="50">
        <f>AVERAGE($T15:$T20)</f>
        <v>0.91996617462303021</v>
      </c>
      <c r="X15" s="28">
        <f t="shared" si="9"/>
        <v>0.15420229964223536</v>
      </c>
      <c r="Y15" s="28">
        <f t="shared" si="4"/>
        <v>0.15037593984962405</v>
      </c>
      <c r="Z15" s="28">
        <f t="shared" si="5"/>
        <v>0.15226508482260928</v>
      </c>
      <c r="AA15" s="50">
        <f t="shared" ref="AA15" si="18">SUM($X15:$X20)</f>
        <v>0.93144945293242443</v>
      </c>
      <c r="AB15" s="50">
        <f t="shared" ref="AB15" si="19">SUM($Y15:$Y20)</f>
        <v>0.93153937475267123</v>
      </c>
      <c r="AC15" s="50">
        <f t="shared" ref="AC15" si="20">SUM($Z15:$Z20)</f>
        <v>0.93137529662665841</v>
      </c>
    </row>
    <row r="16" spans="1:29" x14ac:dyDescent="0.3">
      <c r="A16" s="54"/>
      <c r="B16" s="26" t="s">
        <v>90</v>
      </c>
      <c r="C16" s="26">
        <v>0</v>
      </c>
      <c r="D16" s="26">
        <v>467</v>
      </c>
      <c r="E16" s="26">
        <v>11</v>
      </c>
      <c r="F16" s="26">
        <v>3</v>
      </c>
      <c r="G16" s="26">
        <v>20</v>
      </c>
      <c r="H16" s="26">
        <v>0</v>
      </c>
      <c r="I16" s="26">
        <f t="shared" si="1"/>
        <v>501</v>
      </c>
      <c r="J16" s="53"/>
      <c r="L16" s="54"/>
      <c r="M16" s="26" t="s">
        <v>90</v>
      </c>
      <c r="N16" s="25">
        <f t="shared" ref="N16" si="21">$D16</f>
        <v>467</v>
      </c>
      <c r="O16" s="25">
        <f>SUM($C15,$E15:$H15,$C17:$C20,$E17:$H20)</f>
        <v>1987</v>
      </c>
      <c r="P16" s="25">
        <f>SUM($D15,$D17:$D20)</f>
        <v>39</v>
      </c>
      <c r="Q16" s="25">
        <f t="shared" ref="Q16" si="22">SUM($C16,$E16:$H16)</f>
        <v>34</v>
      </c>
      <c r="R16" s="29">
        <f t="shared" si="2"/>
        <v>0.92292490118577075</v>
      </c>
      <c r="S16" s="29">
        <f t="shared" si="3"/>
        <v>0.93213572854291415</v>
      </c>
      <c r="T16" s="29">
        <f t="shared" si="6"/>
        <v>0.92750744786494543</v>
      </c>
      <c r="U16" s="50"/>
      <c r="V16" s="53"/>
      <c r="W16" s="53"/>
      <c r="X16" s="28">
        <f t="shared" si="9"/>
        <v>0.18297798792800599</v>
      </c>
      <c r="Y16" s="28">
        <f t="shared" si="4"/>
        <v>0.18480411555203799</v>
      </c>
      <c r="Z16" s="28">
        <f t="shared" si="5"/>
        <v>0.18388651815604973</v>
      </c>
      <c r="AA16" s="50"/>
      <c r="AB16" s="50"/>
      <c r="AC16" s="50"/>
    </row>
    <row r="17" spans="1:29" x14ac:dyDescent="0.3">
      <c r="A17" s="54"/>
      <c r="B17" s="26" t="s">
        <v>91</v>
      </c>
      <c r="C17" s="26">
        <v>0</v>
      </c>
      <c r="D17" s="26">
        <v>9</v>
      </c>
      <c r="E17" s="26">
        <v>391</v>
      </c>
      <c r="F17" s="26">
        <v>1</v>
      </c>
      <c r="G17" s="26">
        <v>6</v>
      </c>
      <c r="H17" s="26">
        <v>3</v>
      </c>
      <c r="I17" s="26">
        <f t="shared" si="1"/>
        <v>410</v>
      </c>
      <c r="J17" s="53"/>
      <c r="L17" s="54"/>
      <c r="M17" s="26" t="s">
        <v>91</v>
      </c>
      <c r="N17" s="25">
        <f t="shared" ref="N17" si="23">$E17</f>
        <v>391</v>
      </c>
      <c r="O17" s="25">
        <f t="shared" ref="O17" si="24">SUM($C15:$D16,$F15:$H16,$C18:$D20,$F18:$H20)</f>
        <v>2085</v>
      </c>
      <c r="P17" s="25">
        <f>SUM($E15:$E16,$E18:$E20)</f>
        <v>32</v>
      </c>
      <c r="Q17" s="25">
        <f t="shared" ref="Q17" si="25">SUM($C17:$D17,$F17:$H17)</f>
        <v>19</v>
      </c>
      <c r="R17" s="29">
        <f t="shared" si="2"/>
        <v>0.92434988179669031</v>
      </c>
      <c r="S17" s="29">
        <f t="shared" si="3"/>
        <v>0.95365853658536581</v>
      </c>
      <c r="T17" s="29">
        <f t="shared" si="6"/>
        <v>0.93877551020408168</v>
      </c>
      <c r="U17" s="50"/>
      <c r="V17" s="53"/>
      <c r="W17" s="53"/>
      <c r="X17" s="28">
        <f t="shared" si="9"/>
        <v>0.14997366503230827</v>
      </c>
      <c r="Y17" s="28">
        <f t="shared" si="4"/>
        <v>0.15472892758211318</v>
      </c>
      <c r="Z17" s="28">
        <f t="shared" si="5"/>
        <v>0.15231419041696617</v>
      </c>
      <c r="AA17" s="50"/>
      <c r="AB17" s="50"/>
      <c r="AC17" s="50"/>
    </row>
    <row r="18" spans="1:29" x14ac:dyDescent="0.3">
      <c r="A18" s="54"/>
      <c r="B18" s="26" t="s">
        <v>92</v>
      </c>
      <c r="C18" s="26">
        <v>10</v>
      </c>
      <c r="D18" s="26">
        <v>1</v>
      </c>
      <c r="E18" s="26">
        <v>3</v>
      </c>
      <c r="F18" s="26">
        <v>567</v>
      </c>
      <c r="G18" s="26">
        <v>4</v>
      </c>
      <c r="H18" s="26">
        <v>9</v>
      </c>
      <c r="I18" s="26">
        <f t="shared" si="1"/>
        <v>594</v>
      </c>
      <c r="J18" s="53"/>
      <c r="L18" s="54"/>
      <c r="M18" s="26" t="s">
        <v>92</v>
      </c>
      <c r="N18" s="25">
        <f t="shared" ref="N18" si="26">$F18</f>
        <v>567</v>
      </c>
      <c r="O18" s="25">
        <f t="shared" ref="O18" si="27">SUM($C15:$E17,$G15:$H17,$C19:$E20,$G19:$H20)</f>
        <v>1900</v>
      </c>
      <c r="P18" s="25">
        <f t="shared" ref="P18" si="28">SUM($F15:$F17,$F19:$F20)</f>
        <v>33</v>
      </c>
      <c r="Q18" s="25">
        <f t="shared" ref="Q18" si="29">SUM($C18:$E18,$G18:$H18)</f>
        <v>27</v>
      </c>
      <c r="R18" s="29">
        <f t="shared" si="2"/>
        <v>0.94499999999999995</v>
      </c>
      <c r="S18" s="29">
        <f t="shared" si="3"/>
        <v>0.95454545454545459</v>
      </c>
      <c r="T18" s="29">
        <f t="shared" si="6"/>
        <v>0.94974874371859297</v>
      </c>
      <c r="U18" s="50"/>
      <c r="V18" s="53"/>
      <c r="W18" s="53"/>
      <c r="X18" s="28">
        <f t="shared" si="9"/>
        <v>0.22213296398891966</v>
      </c>
      <c r="Y18" s="28">
        <f t="shared" si="4"/>
        <v>0.22437673130193908</v>
      </c>
      <c r="Z18" s="28">
        <f t="shared" si="5"/>
        <v>0.22324921003911524</v>
      </c>
      <c r="AA18" s="50"/>
      <c r="AB18" s="50"/>
      <c r="AC18" s="50"/>
    </row>
    <row r="19" spans="1:29" x14ac:dyDescent="0.3">
      <c r="A19" s="54"/>
      <c r="B19" s="26" t="s">
        <v>93</v>
      </c>
      <c r="C19" s="26">
        <v>0</v>
      </c>
      <c r="D19" s="26">
        <v>27</v>
      </c>
      <c r="E19" s="26">
        <v>11</v>
      </c>
      <c r="F19" s="26">
        <v>3</v>
      </c>
      <c r="G19" s="26">
        <v>438</v>
      </c>
      <c r="H19" s="26">
        <v>3</v>
      </c>
      <c r="I19" s="26">
        <f t="shared" si="1"/>
        <v>482</v>
      </c>
      <c r="J19" s="53"/>
      <c r="L19" s="54"/>
      <c r="M19" s="26" t="s">
        <v>93</v>
      </c>
      <c r="N19" s="25">
        <f t="shared" ref="N19" si="30">$G19</f>
        <v>438</v>
      </c>
      <c r="O19" s="25">
        <f t="shared" ref="O19" si="31">SUM($C15:$F18,$H15:$H18,$C20:$F20,$H20)</f>
        <v>2007</v>
      </c>
      <c r="P19" s="25">
        <f t="shared" ref="P19" si="32">SUM($G15:$G18,$G20)</f>
        <v>38</v>
      </c>
      <c r="Q19" s="25">
        <f t="shared" ref="Q19" si="33">SUM($C19:$F19,$H19)</f>
        <v>44</v>
      </c>
      <c r="R19" s="29">
        <f t="shared" si="2"/>
        <v>0.92016806722689071</v>
      </c>
      <c r="S19" s="29">
        <f t="shared" si="3"/>
        <v>0.90871369294605808</v>
      </c>
      <c r="T19" s="29">
        <f t="shared" si="6"/>
        <v>0.91440501043841327</v>
      </c>
      <c r="U19" s="50"/>
      <c r="V19" s="53"/>
      <c r="W19" s="53"/>
      <c r="X19" s="28">
        <f t="shared" si="9"/>
        <v>0.17551286442554859</v>
      </c>
      <c r="Y19" s="28">
        <f t="shared" si="4"/>
        <v>0.17332805698456666</v>
      </c>
      <c r="Z19" s="28">
        <f t="shared" si="5"/>
        <v>0.17441361892810256</v>
      </c>
      <c r="AA19" s="50"/>
      <c r="AB19" s="50"/>
      <c r="AC19" s="50"/>
    </row>
    <row r="20" spans="1:29" x14ac:dyDescent="0.3">
      <c r="A20" s="54"/>
      <c r="B20" s="26" t="s">
        <v>94</v>
      </c>
      <c r="C20" s="26">
        <v>3</v>
      </c>
      <c r="D20" s="26">
        <v>1</v>
      </c>
      <c r="E20" s="26">
        <v>3</v>
      </c>
      <c r="F20" s="26">
        <v>11</v>
      </c>
      <c r="G20" s="26">
        <v>8</v>
      </c>
      <c r="H20" s="26">
        <v>111</v>
      </c>
      <c r="I20" s="26">
        <f t="shared" si="1"/>
        <v>137</v>
      </c>
      <c r="J20" s="53"/>
      <c r="L20" s="54"/>
      <c r="M20" s="26" t="s">
        <v>94</v>
      </c>
      <c r="N20" s="25">
        <f t="shared" ref="N20" si="34">$H20</f>
        <v>111</v>
      </c>
      <c r="O20" s="25">
        <f t="shared" ref="O20" si="35">SUM($C15:$G19)</f>
        <v>2372</v>
      </c>
      <c r="P20" s="25">
        <f t="shared" ref="P20" si="36">SUM($H15:$H19)</f>
        <v>18</v>
      </c>
      <c r="Q20" s="25">
        <f t="shared" ref="Q20" si="37">SUM($C20:$G20)</f>
        <v>26</v>
      </c>
      <c r="R20" s="29">
        <f t="shared" si="2"/>
        <v>0.86046511627906974</v>
      </c>
      <c r="S20" s="29">
        <f t="shared" si="3"/>
        <v>0.81021897810218979</v>
      </c>
      <c r="T20" s="29">
        <f t="shared" si="6"/>
        <v>0.83458646616541354</v>
      </c>
      <c r="U20" s="50"/>
      <c r="V20" s="53"/>
      <c r="W20" s="53"/>
      <c r="X20" s="28">
        <f t="shared" si="9"/>
        <v>4.6649671915406629E-2</v>
      </c>
      <c r="Y20" s="28">
        <f t="shared" si="4"/>
        <v>4.3925603482390184E-2</v>
      </c>
      <c r="Z20" s="28">
        <f t="shared" si="5"/>
        <v>4.5246674263815456E-2</v>
      </c>
      <c r="AA20" s="50"/>
      <c r="AB20" s="50"/>
      <c r="AC20" s="50"/>
    </row>
    <row r="21" spans="1:29" x14ac:dyDescent="0.3">
      <c r="A21" s="55">
        <v>4</v>
      </c>
      <c r="B21" s="27" t="s">
        <v>89</v>
      </c>
      <c r="C21" s="27">
        <v>395</v>
      </c>
      <c r="D21" s="27">
        <v>0</v>
      </c>
      <c r="E21" s="27">
        <v>1</v>
      </c>
      <c r="F21" s="27">
        <v>7</v>
      </c>
      <c r="G21" s="27">
        <v>0</v>
      </c>
      <c r="H21" s="27">
        <v>0</v>
      </c>
      <c r="I21" s="26">
        <f t="shared" si="1"/>
        <v>403</v>
      </c>
      <c r="J21" s="53">
        <f t="shared" ref="J21" si="38">SUM($I21:$I26)</f>
        <v>2527</v>
      </c>
      <c r="L21" s="55">
        <v>4</v>
      </c>
      <c r="M21" s="27" t="s">
        <v>89</v>
      </c>
      <c r="N21" s="25">
        <f t="shared" ref="N21" si="39">$C21</f>
        <v>395</v>
      </c>
      <c r="O21" s="25">
        <f t="shared" ref="O21" si="40">SUM($D22:$H26)</f>
        <v>2111</v>
      </c>
      <c r="P21" s="25">
        <f t="shared" ref="P21" si="41">SUM($C22:$C26)</f>
        <v>13</v>
      </c>
      <c r="Q21" s="25">
        <f t="shared" ref="Q21" si="42">SUM($D21:$H21)</f>
        <v>8</v>
      </c>
      <c r="R21" s="29">
        <f t="shared" si="2"/>
        <v>0.96813725490196079</v>
      </c>
      <c r="S21" s="29">
        <f t="shared" si="3"/>
        <v>0.98014888337468986</v>
      </c>
      <c r="T21" s="29">
        <f t="shared" si="6"/>
        <v>0.97410604192355121</v>
      </c>
      <c r="U21" s="50">
        <f t="shared" ref="U21" si="43">AVERAGE($R21:$R26)</f>
        <v>0.94932384547413029</v>
      </c>
      <c r="V21" s="50">
        <f t="shared" ref="V21" si="44">AVERAGE($S21:$S26)</f>
        <v>0.946792393828368</v>
      </c>
      <c r="W21" s="50">
        <f>AVERAGE($T21:$T26)</f>
        <v>0.94794166609809982</v>
      </c>
      <c r="X21" s="28">
        <f t="shared" si="9"/>
        <v>0.15439624603303925</v>
      </c>
      <c r="Y21" s="28">
        <f t="shared" si="4"/>
        <v>0.15631183221210923</v>
      </c>
      <c r="Z21" s="28">
        <f t="shared" si="5"/>
        <v>0.15534813410969178</v>
      </c>
      <c r="AA21" s="50">
        <f t="shared" ref="AA21" si="45">SUM($X21:$X26)</f>
        <v>0.95298465159446233</v>
      </c>
      <c r="AB21" s="50">
        <f t="shared" ref="AB21" si="46">SUM($Y21:$Y26)</f>
        <v>0.95290858725761796</v>
      </c>
      <c r="AC21" s="50">
        <f t="shared" ref="AC21" si="47">SUM($Z21:$Z26)</f>
        <v>0.95284466154154179</v>
      </c>
    </row>
    <row r="22" spans="1:29" x14ac:dyDescent="0.3">
      <c r="A22" s="55"/>
      <c r="B22" s="27" t="s">
        <v>90</v>
      </c>
      <c r="C22" s="27">
        <v>0</v>
      </c>
      <c r="D22" s="27">
        <v>475</v>
      </c>
      <c r="E22" s="27">
        <v>12</v>
      </c>
      <c r="F22" s="27">
        <v>0</v>
      </c>
      <c r="G22" s="27">
        <v>13</v>
      </c>
      <c r="H22" s="27">
        <v>1</v>
      </c>
      <c r="I22" s="26">
        <f t="shared" si="1"/>
        <v>501</v>
      </c>
      <c r="J22" s="53"/>
      <c r="L22" s="55"/>
      <c r="M22" s="27" t="s">
        <v>90</v>
      </c>
      <c r="N22" s="25">
        <f t="shared" ref="N22" si="48">$D22</f>
        <v>475</v>
      </c>
      <c r="O22" s="25">
        <f t="shared" ref="O22" si="49">SUM($C21,$E21:$H21,$C23:$C26,$E23:$H26)</f>
        <v>1993</v>
      </c>
      <c r="P22" s="25">
        <f t="shared" ref="P22" si="50">SUM($D21,$D23:$D26)</f>
        <v>33</v>
      </c>
      <c r="Q22" s="25">
        <f t="shared" ref="Q22" si="51">SUM($C22,$E22:$H22)</f>
        <v>26</v>
      </c>
      <c r="R22" s="29">
        <f t="shared" si="2"/>
        <v>0.93503937007874016</v>
      </c>
      <c r="S22" s="29">
        <f t="shared" si="3"/>
        <v>0.94810379241516962</v>
      </c>
      <c r="T22" s="29">
        <f t="shared" si="6"/>
        <v>0.9415262636273537</v>
      </c>
      <c r="U22" s="50"/>
      <c r="V22" s="53"/>
      <c r="W22" s="53"/>
      <c r="X22" s="28">
        <f t="shared" si="9"/>
        <v>0.18537978805280919</v>
      </c>
      <c r="Y22" s="28">
        <f t="shared" si="4"/>
        <v>0.18796992481203006</v>
      </c>
      <c r="Z22" s="28">
        <f t="shared" si="5"/>
        <v>0.18666587181531627</v>
      </c>
      <c r="AA22" s="50"/>
      <c r="AB22" s="50"/>
      <c r="AC22" s="50"/>
    </row>
    <row r="23" spans="1:29" x14ac:dyDescent="0.3">
      <c r="A23" s="55"/>
      <c r="B23" s="27" t="s">
        <v>91</v>
      </c>
      <c r="C23" s="27">
        <v>1</v>
      </c>
      <c r="D23" s="27">
        <v>12</v>
      </c>
      <c r="E23" s="27">
        <v>394</v>
      </c>
      <c r="F23" s="27">
        <v>0</v>
      </c>
      <c r="G23" s="27">
        <v>2</v>
      </c>
      <c r="H23" s="27">
        <v>1</v>
      </c>
      <c r="I23" s="26">
        <f t="shared" si="1"/>
        <v>410</v>
      </c>
      <c r="J23" s="53"/>
      <c r="L23" s="55"/>
      <c r="M23" s="27" t="s">
        <v>91</v>
      </c>
      <c r="N23" s="25">
        <f t="shared" ref="N23" si="52">$E23</f>
        <v>394</v>
      </c>
      <c r="O23" s="25">
        <f t="shared" ref="O23" si="53">SUM($C21:$D22,$F21:$H22,$C24:$D26,$F24:$H26)</f>
        <v>2092</v>
      </c>
      <c r="P23" s="25">
        <f t="shared" ref="P23" si="54">SUM($E21:$E22,$E24:$E26)</f>
        <v>25</v>
      </c>
      <c r="Q23" s="25">
        <f t="shared" ref="Q23" si="55">SUM($C23:$D23,$F23:$H23)</f>
        <v>16</v>
      </c>
      <c r="R23" s="29">
        <f t="shared" si="2"/>
        <v>0.94033412887828161</v>
      </c>
      <c r="S23" s="29">
        <f t="shared" si="3"/>
        <v>0.96097560975609753</v>
      </c>
      <c r="T23" s="29">
        <f t="shared" si="6"/>
        <v>0.95054282267792523</v>
      </c>
      <c r="U23" s="50"/>
      <c r="V23" s="53"/>
      <c r="W23" s="53"/>
      <c r="X23" s="28">
        <f t="shared" si="9"/>
        <v>0.15256707275033457</v>
      </c>
      <c r="Y23" s="28">
        <f t="shared" si="4"/>
        <v>0.1559161060546102</v>
      </c>
      <c r="Z23" s="28">
        <f t="shared" si="5"/>
        <v>0.15422341009020551</v>
      </c>
      <c r="AA23" s="50"/>
      <c r="AB23" s="50"/>
      <c r="AC23" s="50"/>
    </row>
    <row r="24" spans="1:29" x14ac:dyDescent="0.3">
      <c r="A24" s="55"/>
      <c r="B24" s="27" t="s">
        <v>92</v>
      </c>
      <c r="C24" s="27">
        <v>9</v>
      </c>
      <c r="D24" s="27">
        <v>0</v>
      </c>
      <c r="E24" s="27">
        <v>2</v>
      </c>
      <c r="F24" s="27">
        <v>574</v>
      </c>
      <c r="G24" s="27">
        <v>2</v>
      </c>
      <c r="H24" s="27">
        <v>7</v>
      </c>
      <c r="I24" s="26">
        <f t="shared" si="1"/>
        <v>594</v>
      </c>
      <c r="J24" s="53"/>
      <c r="L24" s="55"/>
      <c r="M24" s="27" t="s">
        <v>92</v>
      </c>
      <c r="N24" s="25">
        <f t="shared" ref="N24" si="56">$F24</f>
        <v>574</v>
      </c>
      <c r="O24" s="25">
        <f t="shared" ref="O24" si="57">SUM($C21:$E23,$G21:$H23,$C25:$E26,$G25:$H26)</f>
        <v>1913</v>
      </c>
      <c r="P24" s="25">
        <f t="shared" ref="P24" si="58">SUM($F21:$F23,$F25:$F26)</f>
        <v>20</v>
      </c>
      <c r="Q24" s="25">
        <f t="shared" ref="Q24" si="59">SUM($C24:$E24,$G24:$H24)</f>
        <v>20</v>
      </c>
      <c r="R24" s="29">
        <f t="shared" si="2"/>
        <v>0.96632996632996637</v>
      </c>
      <c r="S24" s="29">
        <f t="shared" si="3"/>
        <v>0.96632996632996637</v>
      </c>
      <c r="T24" s="29">
        <f t="shared" si="6"/>
        <v>0.96632996632996637</v>
      </c>
      <c r="U24" s="50"/>
      <c r="V24" s="53"/>
      <c r="W24" s="53"/>
      <c r="X24" s="28">
        <f t="shared" si="9"/>
        <v>0.22714681440443216</v>
      </c>
      <c r="Y24" s="28">
        <f t="shared" si="4"/>
        <v>0.22714681440443216</v>
      </c>
      <c r="Z24" s="28">
        <f t="shared" si="5"/>
        <v>0.22714681440443216</v>
      </c>
      <c r="AA24" s="50"/>
      <c r="AB24" s="50"/>
      <c r="AC24" s="50"/>
    </row>
    <row r="25" spans="1:29" x14ac:dyDescent="0.3">
      <c r="A25" s="55"/>
      <c r="B25" s="27" t="s">
        <v>93</v>
      </c>
      <c r="C25" s="27">
        <v>0</v>
      </c>
      <c r="D25" s="27">
        <v>21</v>
      </c>
      <c r="E25" s="27">
        <v>4</v>
      </c>
      <c r="F25" s="27">
        <v>9</v>
      </c>
      <c r="G25" s="27">
        <v>447</v>
      </c>
      <c r="H25" s="27">
        <v>1</v>
      </c>
      <c r="I25" s="26">
        <f t="shared" si="1"/>
        <v>482</v>
      </c>
      <c r="J25" s="53"/>
      <c r="L25" s="55"/>
      <c r="M25" s="27" t="s">
        <v>93</v>
      </c>
      <c r="N25" s="25">
        <f t="shared" ref="N25" si="60">$G25</f>
        <v>447</v>
      </c>
      <c r="O25" s="25">
        <f t="shared" ref="O25" si="61">SUM($C21:$F24,$H21:$H24,$C26:$F26,$H26)</f>
        <v>2027</v>
      </c>
      <c r="P25" s="25">
        <f t="shared" ref="P25" si="62">SUM($G21:$G24,$G26)</f>
        <v>18</v>
      </c>
      <c r="Q25" s="25">
        <f t="shared" ref="Q25" si="63">SUM($C25:$F25,$H25)</f>
        <v>35</v>
      </c>
      <c r="R25" s="29">
        <f t="shared" si="2"/>
        <v>0.96129032258064517</v>
      </c>
      <c r="S25" s="29">
        <f t="shared" si="3"/>
        <v>0.92738589211618261</v>
      </c>
      <c r="T25" s="29">
        <f t="shared" si="6"/>
        <v>0.94403379091869066</v>
      </c>
      <c r="U25" s="50"/>
      <c r="V25" s="53"/>
      <c r="W25" s="53"/>
      <c r="X25" s="28">
        <f t="shared" si="9"/>
        <v>0.18335652373718678</v>
      </c>
      <c r="Y25" s="28">
        <f t="shared" si="4"/>
        <v>0.17688959240205779</v>
      </c>
      <c r="Z25" s="28">
        <f t="shared" si="5"/>
        <v>0.18006501275140835</v>
      </c>
      <c r="AA25" s="50"/>
      <c r="AB25" s="50"/>
      <c r="AC25" s="50"/>
    </row>
    <row r="26" spans="1:29" x14ac:dyDescent="0.3">
      <c r="A26" s="55"/>
      <c r="B26" s="27" t="s">
        <v>94</v>
      </c>
      <c r="C26" s="27">
        <v>3</v>
      </c>
      <c r="D26" s="27">
        <v>0</v>
      </c>
      <c r="E26" s="27">
        <v>6</v>
      </c>
      <c r="F26" s="27">
        <v>4</v>
      </c>
      <c r="G26" s="27">
        <v>1</v>
      </c>
      <c r="H26" s="27">
        <v>123</v>
      </c>
      <c r="I26" s="26">
        <f t="shared" si="1"/>
        <v>137</v>
      </c>
      <c r="J26" s="53"/>
      <c r="L26" s="55"/>
      <c r="M26" s="27" t="s">
        <v>94</v>
      </c>
      <c r="N26" s="25">
        <f t="shared" ref="N26" si="64">$H26</f>
        <v>123</v>
      </c>
      <c r="O26" s="25">
        <f t="shared" ref="O26" si="65">SUM($C21:$G25)</f>
        <v>2380</v>
      </c>
      <c r="P26" s="25">
        <f t="shared" ref="P26" si="66">SUM($H21:$H25)</f>
        <v>10</v>
      </c>
      <c r="Q26" s="25">
        <f t="shared" ref="Q26" si="67">SUM($C26:$G26)</f>
        <v>14</v>
      </c>
      <c r="R26" s="29">
        <f t="shared" si="2"/>
        <v>0.92481203007518797</v>
      </c>
      <c r="S26" s="29">
        <f t="shared" si="3"/>
        <v>0.8978102189781022</v>
      </c>
      <c r="T26" s="29">
        <f t="shared" si="6"/>
        <v>0.91111111111111109</v>
      </c>
      <c r="U26" s="50"/>
      <c r="V26" s="53"/>
      <c r="W26" s="53"/>
      <c r="X26" s="28">
        <f t="shared" si="9"/>
        <v>5.0138206616660366E-2</v>
      </c>
      <c r="Y26" s="28">
        <f t="shared" si="4"/>
        <v>4.8674317372378317E-2</v>
      </c>
      <c r="Z26" s="28">
        <f t="shared" si="5"/>
        <v>4.9395418370487623E-2</v>
      </c>
      <c r="AA26" s="50"/>
      <c r="AB26" s="50"/>
      <c r="AC26" s="50"/>
    </row>
    <row r="27" spans="1:29" x14ac:dyDescent="0.3">
      <c r="A27" s="54">
        <v>5</v>
      </c>
      <c r="B27" s="26" t="s">
        <v>89</v>
      </c>
      <c r="C27" s="26">
        <v>390</v>
      </c>
      <c r="D27" s="26">
        <v>0</v>
      </c>
      <c r="E27" s="26">
        <v>1</v>
      </c>
      <c r="F27" s="26">
        <v>11</v>
      </c>
      <c r="G27" s="26">
        <v>0</v>
      </c>
      <c r="H27" s="26">
        <v>1</v>
      </c>
      <c r="I27" s="26">
        <f t="shared" si="1"/>
        <v>403</v>
      </c>
      <c r="J27" s="53">
        <f t="shared" ref="J27" si="68">SUM($I27:$I32)</f>
        <v>2527</v>
      </c>
      <c r="L27" s="54">
        <v>5</v>
      </c>
      <c r="M27" s="26" t="s">
        <v>89</v>
      </c>
      <c r="N27" s="25">
        <f t="shared" ref="N27" si="69">$C27</f>
        <v>390</v>
      </c>
      <c r="O27" s="25">
        <f t="shared" ref="O27" si="70">SUM($D28:$H32)</f>
        <v>2116</v>
      </c>
      <c r="P27" s="25">
        <f t="shared" ref="P27" si="71">SUM($C28:$C32)</f>
        <v>8</v>
      </c>
      <c r="Q27" s="25">
        <f t="shared" ref="Q27" si="72">SUM($D27:$H27)</f>
        <v>13</v>
      </c>
      <c r="R27" s="29">
        <f t="shared" si="2"/>
        <v>0.97989949748743721</v>
      </c>
      <c r="S27" s="29">
        <f t="shared" si="3"/>
        <v>0.967741935483871</v>
      </c>
      <c r="T27" s="29">
        <f t="shared" si="6"/>
        <v>0.97378277153558068</v>
      </c>
      <c r="U27" s="50">
        <f t="shared" ref="U27" si="73">AVERAGE($R27:$R32)</f>
        <v>0.93339023159144474</v>
      </c>
      <c r="V27" s="50">
        <f t="shared" ref="V27" si="74">AVERAGE($S27:$S32)</f>
        <v>0.93393965389068601</v>
      </c>
      <c r="W27" s="50">
        <f>AVERAGE($T27:$T32)</f>
        <v>0.93364898127538065</v>
      </c>
      <c r="X27" s="28">
        <f t="shared" si="9"/>
        <v>0.15627206073899375</v>
      </c>
      <c r="Y27" s="28">
        <f t="shared" si="4"/>
        <v>0.15433320142461418</v>
      </c>
      <c r="Z27" s="28">
        <f t="shared" si="5"/>
        <v>0.15529657971066047</v>
      </c>
      <c r="AA27" s="50">
        <f t="shared" ref="AA27" si="75">SUM($X27:$X32)</f>
        <v>0.94395860949727639</v>
      </c>
      <c r="AB27" s="50">
        <f t="shared" ref="AB27" si="76">SUM($Y27:$Y32)</f>
        <v>0.94380688563514037</v>
      </c>
      <c r="AC27" s="50">
        <f t="shared" ref="AC27" si="77">SUM($Z27:$Z32)</f>
        <v>0.94386747650618219</v>
      </c>
    </row>
    <row r="28" spans="1:29" x14ac:dyDescent="0.3">
      <c r="A28" s="54"/>
      <c r="B28" s="26" t="s">
        <v>90</v>
      </c>
      <c r="C28" s="26">
        <v>1</v>
      </c>
      <c r="D28" s="26">
        <v>469</v>
      </c>
      <c r="E28" s="26">
        <v>14</v>
      </c>
      <c r="F28" s="26">
        <v>0</v>
      </c>
      <c r="G28" s="26">
        <v>16</v>
      </c>
      <c r="H28" s="26">
        <v>1</v>
      </c>
      <c r="I28" s="26">
        <f t="shared" si="1"/>
        <v>501</v>
      </c>
      <c r="J28" s="53"/>
      <c r="L28" s="54"/>
      <c r="M28" s="26" t="s">
        <v>90</v>
      </c>
      <c r="N28" s="25">
        <f t="shared" ref="N28" si="78">$D28</f>
        <v>469</v>
      </c>
      <c r="O28" s="25">
        <f t="shared" ref="O28" si="79">SUM($C27,$E27:$H27,$C29:$C32,$E29:$H32)</f>
        <v>1997</v>
      </c>
      <c r="P28" s="25">
        <f t="shared" ref="P28" si="80">SUM($D27,$D29:$D32)</f>
        <v>29</v>
      </c>
      <c r="Q28" s="25">
        <f t="shared" ref="Q28" si="81">SUM($C28,$E28:$H28)</f>
        <v>32</v>
      </c>
      <c r="R28" s="29">
        <f t="shared" si="2"/>
        <v>0.94176706827309242</v>
      </c>
      <c r="S28" s="29">
        <f t="shared" si="3"/>
        <v>0.93612774451097802</v>
      </c>
      <c r="T28" s="29">
        <f t="shared" si="6"/>
        <v>0.93893893893893887</v>
      </c>
      <c r="U28" s="50"/>
      <c r="V28" s="53"/>
      <c r="W28" s="53"/>
      <c r="X28" s="28">
        <f t="shared" si="9"/>
        <v>0.18671361345659648</v>
      </c>
      <c r="Y28" s="28">
        <f t="shared" si="4"/>
        <v>0.18559556786703599</v>
      </c>
      <c r="Z28" s="28">
        <f t="shared" si="5"/>
        <v>0.18615291191468475</v>
      </c>
      <c r="AA28" s="50"/>
      <c r="AB28" s="50"/>
      <c r="AC28" s="50"/>
    </row>
    <row r="29" spans="1:29" x14ac:dyDescent="0.3">
      <c r="A29" s="54"/>
      <c r="B29" s="26" t="s">
        <v>91</v>
      </c>
      <c r="C29" s="26">
        <v>3</v>
      </c>
      <c r="D29" s="26">
        <v>13</v>
      </c>
      <c r="E29" s="26">
        <v>385</v>
      </c>
      <c r="F29" s="26">
        <v>3</v>
      </c>
      <c r="G29" s="26">
        <v>6</v>
      </c>
      <c r="H29" s="26">
        <v>0</v>
      </c>
      <c r="I29" s="26">
        <f t="shared" si="1"/>
        <v>410</v>
      </c>
      <c r="J29" s="53"/>
      <c r="L29" s="54"/>
      <c r="M29" s="26" t="s">
        <v>91</v>
      </c>
      <c r="N29" s="25">
        <f t="shared" ref="N29" si="82">$E29</f>
        <v>385</v>
      </c>
      <c r="O29" s="25">
        <f t="shared" ref="O29" si="83">SUM($C27:$D28,$F27:$H28,$C30:$D32,$F30:$H32)</f>
        <v>2089</v>
      </c>
      <c r="P29" s="25">
        <f t="shared" ref="P29" si="84">SUM($E27:$E28,$E30:$E32)</f>
        <v>28</v>
      </c>
      <c r="Q29" s="25">
        <f t="shared" ref="Q29" si="85">SUM($C29:$D29,$F29:$H29)</f>
        <v>25</v>
      </c>
      <c r="R29" s="29">
        <f t="shared" si="2"/>
        <v>0.93220338983050843</v>
      </c>
      <c r="S29" s="29">
        <f t="shared" si="3"/>
        <v>0.93902439024390238</v>
      </c>
      <c r="T29" s="29">
        <f t="shared" si="6"/>
        <v>0.93560145808019435</v>
      </c>
      <c r="U29" s="50"/>
      <c r="V29" s="53"/>
      <c r="W29" s="53"/>
      <c r="X29" s="28">
        <f t="shared" si="9"/>
        <v>0.15124787884072358</v>
      </c>
      <c r="Y29" s="28">
        <f t="shared" si="4"/>
        <v>0.1523545706371191</v>
      </c>
      <c r="Z29" s="28">
        <f t="shared" si="5"/>
        <v>0.15179920768218427</v>
      </c>
      <c r="AA29" s="50"/>
      <c r="AB29" s="50"/>
      <c r="AC29" s="50"/>
    </row>
    <row r="30" spans="1:29" x14ac:dyDescent="0.3">
      <c r="A30" s="54"/>
      <c r="B30" s="26" t="s">
        <v>92</v>
      </c>
      <c r="C30" s="26">
        <v>2</v>
      </c>
      <c r="D30" s="26">
        <v>0</v>
      </c>
      <c r="E30" s="26">
        <v>5</v>
      </c>
      <c r="F30" s="26">
        <v>570</v>
      </c>
      <c r="G30" s="26">
        <v>4</v>
      </c>
      <c r="H30" s="26">
        <v>13</v>
      </c>
      <c r="I30" s="26">
        <f t="shared" si="1"/>
        <v>594</v>
      </c>
      <c r="J30" s="53"/>
      <c r="L30" s="54"/>
      <c r="M30" s="26" t="s">
        <v>92</v>
      </c>
      <c r="N30" s="25">
        <f t="shared" ref="N30" si="86">$F30</f>
        <v>570</v>
      </c>
      <c r="O30" s="25">
        <f>SUM($C27:$E29,$G27:$H29,$C31:$E32,$G31:$H32)</f>
        <v>1910</v>
      </c>
      <c r="P30" s="25">
        <f t="shared" ref="P30" si="87">SUM($F27:$F29,$F31:$F32)</f>
        <v>23</v>
      </c>
      <c r="Q30" s="25">
        <f t="shared" ref="Q30" si="88">SUM($C30:$E30,$G30:$H30)</f>
        <v>24</v>
      </c>
      <c r="R30" s="29">
        <f t="shared" si="2"/>
        <v>0.96121416526138281</v>
      </c>
      <c r="S30" s="29">
        <f t="shared" si="3"/>
        <v>0.95959595959595956</v>
      </c>
      <c r="T30" s="29">
        <f t="shared" si="6"/>
        <v>0.96040438079191237</v>
      </c>
      <c r="U30" s="50"/>
      <c r="V30" s="53"/>
      <c r="W30" s="53"/>
      <c r="X30" s="28">
        <f t="shared" si="9"/>
        <v>0.22594428736258862</v>
      </c>
      <c r="Y30" s="28">
        <f t="shared" si="4"/>
        <v>0.22556390977443611</v>
      </c>
      <c r="Z30" s="28">
        <f t="shared" si="5"/>
        <v>0.22575393834206409</v>
      </c>
      <c r="AA30" s="50"/>
      <c r="AB30" s="50"/>
      <c r="AC30" s="50"/>
    </row>
    <row r="31" spans="1:29" x14ac:dyDescent="0.3">
      <c r="A31" s="54"/>
      <c r="B31" s="26" t="s">
        <v>93</v>
      </c>
      <c r="C31" s="26">
        <v>1</v>
      </c>
      <c r="D31" s="26">
        <v>16</v>
      </c>
      <c r="E31" s="26">
        <v>3</v>
      </c>
      <c r="F31" s="26">
        <v>4</v>
      </c>
      <c r="G31" s="26">
        <v>453</v>
      </c>
      <c r="H31" s="26">
        <v>5</v>
      </c>
      <c r="I31" s="26">
        <f t="shared" si="1"/>
        <v>482</v>
      </c>
      <c r="J31" s="53"/>
      <c r="L31" s="54"/>
      <c r="M31" s="26" t="s">
        <v>93</v>
      </c>
      <c r="N31" s="25">
        <f t="shared" ref="N31" si="89">$G31</f>
        <v>453</v>
      </c>
      <c r="O31" s="25">
        <f t="shared" ref="O31" si="90">SUM($C27:$F30,$H27:$H30,$C32:$F32,$H32)</f>
        <v>2011</v>
      </c>
      <c r="P31" s="25">
        <f t="shared" ref="P31" si="91">SUM($G27:$G30,$G32)</f>
        <v>34</v>
      </c>
      <c r="Q31" s="25">
        <f t="shared" ref="Q31" si="92">SUM($C31:$F31,$H31)</f>
        <v>29</v>
      </c>
      <c r="R31" s="29">
        <f t="shared" si="2"/>
        <v>0.93018480492813138</v>
      </c>
      <c r="S31" s="29">
        <f t="shared" si="3"/>
        <v>0.93983402489626555</v>
      </c>
      <c r="T31" s="29">
        <f t="shared" si="6"/>
        <v>0.93498452012383892</v>
      </c>
      <c r="U31" s="50"/>
      <c r="V31" s="53"/>
      <c r="W31" s="53"/>
      <c r="X31" s="28">
        <f t="shared" si="9"/>
        <v>0.17742345705396095</v>
      </c>
      <c r="Y31" s="28">
        <f t="shared" si="4"/>
        <v>0.17926394934705184</v>
      </c>
      <c r="Z31" s="28">
        <f t="shared" si="5"/>
        <v>0.17833895476837766</v>
      </c>
      <c r="AA31" s="50"/>
      <c r="AB31" s="50"/>
      <c r="AC31" s="50"/>
    </row>
    <row r="32" spans="1:29" x14ac:dyDescent="0.3">
      <c r="A32" s="54"/>
      <c r="B32" s="26" t="s">
        <v>94</v>
      </c>
      <c r="C32" s="26">
        <v>1</v>
      </c>
      <c r="D32" s="26">
        <v>0</v>
      </c>
      <c r="E32" s="26">
        <v>5</v>
      </c>
      <c r="F32" s="26">
        <v>5</v>
      </c>
      <c r="G32" s="26">
        <v>8</v>
      </c>
      <c r="H32" s="26">
        <v>118</v>
      </c>
      <c r="I32" s="26">
        <f t="shared" si="1"/>
        <v>137</v>
      </c>
      <c r="J32" s="53"/>
      <c r="L32" s="54"/>
      <c r="M32" s="26" t="s">
        <v>94</v>
      </c>
      <c r="N32" s="25">
        <f t="shared" ref="N32" si="93">$H32</f>
        <v>118</v>
      </c>
      <c r="O32" s="25">
        <f t="shared" ref="O32" si="94">SUM($C27:$G31)</f>
        <v>2370</v>
      </c>
      <c r="P32" s="25">
        <f t="shared" ref="P32" si="95">SUM($H27:$H31)</f>
        <v>20</v>
      </c>
      <c r="Q32" s="25">
        <f t="shared" ref="Q32" si="96">SUM($C32:$G32)</f>
        <v>19</v>
      </c>
      <c r="R32" s="29">
        <f t="shared" si="2"/>
        <v>0.85507246376811596</v>
      </c>
      <c r="S32" s="29">
        <f t="shared" si="3"/>
        <v>0.86131386861313863</v>
      </c>
      <c r="T32" s="29">
        <f t="shared" si="6"/>
        <v>0.85818181818181827</v>
      </c>
      <c r="U32" s="50"/>
      <c r="V32" s="53"/>
      <c r="W32" s="53"/>
      <c r="X32" s="28">
        <f t="shared" si="9"/>
        <v>4.6357312044413089E-2</v>
      </c>
      <c r="Y32" s="28">
        <f t="shared" si="4"/>
        <v>4.669568658488326E-2</v>
      </c>
      <c r="Z32" s="28">
        <f t="shared" si="5"/>
        <v>4.6525884088210963E-2</v>
      </c>
      <c r="AA32" s="50"/>
      <c r="AB32" s="50"/>
      <c r="AC32" s="50"/>
    </row>
    <row r="33" spans="1:29" x14ac:dyDescent="0.3">
      <c r="A33" s="55">
        <v>6</v>
      </c>
      <c r="B33" s="27" t="s">
        <v>89</v>
      </c>
      <c r="C33" s="27">
        <v>392</v>
      </c>
      <c r="D33" s="27">
        <v>0</v>
      </c>
      <c r="E33" s="27">
        <v>2</v>
      </c>
      <c r="F33" s="27">
        <v>9</v>
      </c>
      <c r="G33" s="27">
        <v>0</v>
      </c>
      <c r="H33" s="27">
        <v>0</v>
      </c>
      <c r="I33" s="26">
        <f t="shared" si="1"/>
        <v>403</v>
      </c>
      <c r="J33" s="53">
        <f t="shared" ref="J33" si="97">SUM($I33:$I38)</f>
        <v>2527</v>
      </c>
      <c r="L33" s="55">
        <v>6</v>
      </c>
      <c r="M33" s="27" t="s">
        <v>89</v>
      </c>
      <c r="N33" s="25">
        <f t="shared" ref="N33" si="98">$C33</f>
        <v>392</v>
      </c>
      <c r="O33" s="25">
        <f t="shared" ref="O33" si="99">SUM($D34:$H38)</f>
        <v>2110</v>
      </c>
      <c r="P33" s="25">
        <f t="shared" ref="P33" si="100">SUM($C34:$C38)</f>
        <v>14</v>
      </c>
      <c r="Q33" s="25">
        <f t="shared" ref="Q33" si="101">SUM($D33:$H33)</f>
        <v>11</v>
      </c>
      <c r="R33" s="29">
        <f t="shared" si="2"/>
        <v>0.96551724137931039</v>
      </c>
      <c r="S33" s="29">
        <f t="shared" si="3"/>
        <v>0.97270471464019848</v>
      </c>
      <c r="T33" s="29">
        <f t="shared" si="6"/>
        <v>0.96909765142150806</v>
      </c>
      <c r="U33" s="50">
        <f t="shared" ref="U33" si="102">AVERAGE($R33:$R38)</f>
        <v>0.9308376177314841</v>
      </c>
      <c r="V33" s="50">
        <f t="shared" ref="V33" si="103">AVERAGE($S33:$S38)</f>
        <v>0.92352512890605187</v>
      </c>
      <c r="W33" s="50">
        <f>AVERAGE($T33:$T38)</f>
        <v>0.9269614933113518</v>
      </c>
      <c r="X33" s="28">
        <f t="shared" si="9"/>
        <v>0.15397841245582194</v>
      </c>
      <c r="Y33" s="28">
        <f t="shared" si="4"/>
        <v>0.15512465373961218</v>
      </c>
      <c r="Z33" s="28">
        <f t="shared" si="5"/>
        <v>0.15454940780485465</v>
      </c>
      <c r="AA33" s="50">
        <f t="shared" ref="AA33" si="104">SUM($X33:$X38)</f>
        <v>0.93569673335471704</v>
      </c>
      <c r="AB33" s="50">
        <f t="shared" ref="AB33" si="105">SUM($Y33:$Y38)</f>
        <v>0.93589236248516028</v>
      </c>
      <c r="AC33" s="50">
        <f t="shared" ref="AC33" si="106">SUM($Z33:$Z38)</f>
        <v>0.9357138638572966</v>
      </c>
    </row>
    <row r="34" spans="1:29" x14ac:dyDescent="0.3">
      <c r="A34" s="55"/>
      <c r="B34" s="27" t="s">
        <v>90</v>
      </c>
      <c r="C34" s="27">
        <v>3</v>
      </c>
      <c r="D34" s="27">
        <v>461</v>
      </c>
      <c r="E34" s="27">
        <v>15</v>
      </c>
      <c r="F34" s="27">
        <v>0</v>
      </c>
      <c r="G34" s="27">
        <v>22</v>
      </c>
      <c r="H34" s="27">
        <v>0</v>
      </c>
      <c r="I34" s="26">
        <f t="shared" si="1"/>
        <v>501</v>
      </c>
      <c r="J34" s="53"/>
      <c r="L34" s="55"/>
      <c r="M34" s="27" t="s">
        <v>90</v>
      </c>
      <c r="N34" s="25">
        <f t="shared" ref="N34" si="107">$D34</f>
        <v>461</v>
      </c>
      <c r="O34" s="25">
        <f t="shared" ref="O34" si="108">SUM($C33,$E33:$H33,$C35:$C38,$E35:$H38)</f>
        <v>1985</v>
      </c>
      <c r="P34" s="25">
        <f t="shared" ref="P34" si="109">SUM($D33,$D35:$D38)</f>
        <v>41</v>
      </c>
      <c r="Q34" s="25">
        <f t="shared" ref="Q34" si="110">SUM($C34,$E34:$H34)</f>
        <v>40</v>
      </c>
      <c r="R34" s="29">
        <f t="shared" si="2"/>
        <v>0.91832669322709159</v>
      </c>
      <c r="S34" s="29">
        <f t="shared" si="3"/>
        <v>0.92015968063872255</v>
      </c>
      <c r="T34" s="29">
        <f t="shared" si="6"/>
        <v>0.91924227318045859</v>
      </c>
      <c r="U34" s="50"/>
      <c r="V34" s="53"/>
      <c r="W34" s="53"/>
      <c r="X34" s="28">
        <f t="shared" si="9"/>
        <v>0.18206635271340438</v>
      </c>
      <c r="Y34" s="28">
        <f t="shared" si="4"/>
        <v>0.18242975860704391</v>
      </c>
      <c r="Z34" s="28">
        <f t="shared" si="5"/>
        <v>0.18224787450075572</v>
      </c>
      <c r="AA34" s="50"/>
      <c r="AB34" s="50"/>
      <c r="AC34" s="50"/>
    </row>
    <row r="35" spans="1:29" x14ac:dyDescent="0.3">
      <c r="A35" s="55"/>
      <c r="B35" s="27" t="s">
        <v>91</v>
      </c>
      <c r="C35" s="27">
        <v>1</v>
      </c>
      <c r="D35" s="27">
        <v>15</v>
      </c>
      <c r="E35" s="27">
        <v>384</v>
      </c>
      <c r="F35" s="27">
        <v>2</v>
      </c>
      <c r="G35" s="27">
        <v>6</v>
      </c>
      <c r="H35" s="27">
        <v>2</v>
      </c>
      <c r="I35" s="26">
        <f t="shared" si="1"/>
        <v>410</v>
      </c>
      <c r="J35" s="53"/>
      <c r="L35" s="55"/>
      <c r="M35" s="27" t="s">
        <v>91</v>
      </c>
      <c r="N35" s="25">
        <f t="shared" ref="N35" si="111">$E35</f>
        <v>384</v>
      </c>
      <c r="O35" s="25">
        <f t="shared" ref="O35" si="112">SUM($C33:$D34,$F33:$H34,$C36:$D38,$F36:$H38)</f>
        <v>2085</v>
      </c>
      <c r="P35" s="25">
        <f t="shared" ref="P35" si="113">SUM($E33:$E34,$E36:$E38)</f>
        <v>32</v>
      </c>
      <c r="Q35" s="25">
        <f t="shared" ref="Q35" si="114">SUM($C35:$D35,$F35:$H35)</f>
        <v>26</v>
      </c>
      <c r="R35" s="29">
        <f t="shared" si="2"/>
        <v>0.92307692307692313</v>
      </c>
      <c r="S35" s="29">
        <f t="shared" si="3"/>
        <v>0.93658536585365859</v>
      </c>
      <c r="T35" s="29">
        <f t="shared" si="6"/>
        <v>0.92978208232445525</v>
      </c>
      <c r="U35" s="50"/>
      <c r="V35" s="53"/>
      <c r="W35" s="53"/>
      <c r="X35" s="28">
        <f t="shared" si="9"/>
        <v>0.14976713037654868</v>
      </c>
      <c r="Y35" s="28">
        <f t="shared" si="4"/>
        <v>0.1519588444796201</v>
      </c>
      <c r="Z35" s="28">
        <f t="shared" si="5"/>
        <v>0.15085502720737107</v>
      </c>
      <c r="AA35" s="50"/>
      <c r="AB35" s="50"/>
      <c r="AC35" s="50"/>
    </row>
    <row r="36" spans="1:29" x14ac:dyDescent="0.3">
      <c r="A36" s="55"/>
      <c r="B36" s="27" t="s">
        <v>92</v>
      </c>
      <c r="C36" s="27">
        <v>7</v>
      </c>
      <c r="D36" s="27">
        <v>0</v>
      </c>
      <c r="E36" s="27">
        <v>6</v>
      </c>
      <c r="F36" s="27">
        <v>573</v>
      </c>
      <c r="G36" s="27">
        <v>4</v>
      </c>
      <c r="H36" s="27">
        <v>4</v>
      </c>
      <c r="I36" s="26">
        <f t="shared" si="1"/>
        <v>594</v>
      </c>
      <c r="J36" s="53"/>
      <c r="L36" s="55"/>
      <c r="M36" s="27" t="s">
        <v>92</v>
      </c>
      <c r="N36" s="25">
        <f t="shared" ref="N36" si="115">$F36</f>
        <v>573</v>
      </c>
      <c r="O36" s="25">
        <f t="shared" ref="O36" si="116">SUM($C33:$E35,$G33:$H35,$C37:$E38,$G37:$H38)</f>
        <v>1909</v>
      </c>
      <c r="P36" s="25">
        <f t="shared" ref="P36" si="117">SUM($F33:$F35,$F37:$F38)</f>
        <v>24</v>
      </c>
      <c r="Q36" s="25">
        <f t="shared" ref="Q36" si="118">SUM($C36:$E36,$G36:$H36)</f>
        <v>21</v>
      </c>
      <c r="R36" s="29">
        <f t="shared" si="2"/>
        <v>0.95979899497487442</v>
      </c>
      <c r="S36" s="29">
        <f t="shared" si="3"/>
        <v>0.96464646464646464</v>
      </c>
      <c r="T36" s="29">
        <f t="shared" si="6"/>
        <v>0.96221662468513858</v>
      </c>
      <c r="U36" s="50"/>
      <c r="V36" s="53"/>
      <c r="W36" s="53"/>
      <c r="X36" s="28">
        <f t="shared" si="9"/>
        <v>0.2256116355421747</v>
      </c>
      <c r="Y36" s="28">
        <f t="shared" si="4"/>
        <v>0.22675108824693313</v>
      </c>
      <c r="Z36" s="28">
        <f t="shared" si="5"/>
        <v>0.22617992681558066</v>
      </c>
      <c r="AA36" s="50"/>
      <c r="AB36" s="50"/>
      <c r="AC36" s="50"/>
    </row>
    <row r="37" spans="1:29" x14ac:dyDescent="0.3">
      <c r="A37" s="55"/>
      <c r="B37" s="27" t="s">
        <v>93</v>
      </c>
      <c r="C37" s="27">
        <v>1</v>
      </c>
      <c r="D37" s="27">
        <v>23</v>
      </c>
      <c r="E37" s="27">
        <v>5</v>
      </c>
      <c r="F37" s="27">
        <v>5</v>
      </c>
      <c r="G37" s="27">
        <v>441</v>
      </c>
      <c r="H37" s="27">
        <v>7</v>
      </c>
      <c r="I37" s="26">
        <f t="shared" si="1"/>
        <v>482</v>
      </c>
      <c r="J37" s="53"/>
      <c r="L37" s="55"/>
      <c r="M37" s="27" t="s">
        <v>93</v>
      </c>
      <c r="N37" s="25">
        <f t="shared" ref="N37" si="119">$G37</f>
        <v>441</v>
      </c>
      <c r="O37" s="25">
        <f t="shared" ref="O37" si="120">SUM($C33:$F36,$H33:$H36,$C38:$F38,$H38)</f>
        <v>2007</v>
      </c>
      <c r="P37" s="25">
        <f t="shared" ref="P37" si="121">SUM($G33:$G36,$G38)</f>
        <v>38</v>
      </c>
      <c r="Q37" s="25">
        <f t="shared" ref="Q37" si="122">SUM($C37:$F37,$H37)</f>
        <v>41</v>
      </c>
      <c r="R37" s="29">
        <f t="shared" si="2"/>
        <v>0.92066805845511479</v>
      </c>
      <c r="S37" s="29">
        <f t="shared" si="3"/>
        <v>0.91493775933609955</v>
      </c>
      <c r="T37" s="29">
        <f t="shared" si="6"/>
        <v>0.91779396462018725</v>
      </c>
      <c r="U37" s="50"/>
      <c r="V37" s="53"/>
      <c r="W37" s="53"/>
      <c r="X37" s="28">
        <f t="shared" si="9"/>
        <v>0.17560823275637724</v>
      </c>
      <c r="Y37" s="28">
        <f t="shared" si="4"/>
        <v>0.17451523545706371</v>
      </c>
      <c r="Z37" s="28">
        <f t="shared" si="5"/>
        <v>0.1750600280755561</v>
      </c>
      <c r="AA37" s="50"/>
      <c r="AB37" s="50"/>
      <c r="AC37" s="50"/>
    </row>
    <row r="38" spans="1:29" x14ac:dyDescent="0.3">
      <c r="A38" s="55"/>
      <c r="B38" s="27" t="s">
        <v>94</v>
      </c>
      <c r="C38" s="27">
        <v>2</v>
      </c>
      <c r="D38" s="27">
        <v>3</v>
      </c>
      <c r="E38" s="27">
        <v>4</v>
      </c>
      <c r="F38" s="27">
        <v>8</v>
      </c>
      <c r="G38" s="27">
        <v>6</v>
      </c>
      <c r="H38" s="27">
        <v>114</v>
      </c>
      <c r="I38" s="26">
        <f t="shared" si="1"/>
        <v>137</v>
      </c>
      <c r="J38" s="53"/>
      <c r="L38" s="55"/>
      <c r="M38" s="27" t="s">
        <v>94</v>
      </c>
      <c r="N38" s="25">
        <f t="shared" ref="N38" si="123">$H38</f>
        <v>114</v>
      </c>
      <c r="O38" s="25">
        <f t="shared" ref="O38" si="124">SUM($C33:$G37)</f>
        <v>2377</v>
      </c>
      <c r="P38" s="25">
        <f t="shared" ref="P38" si="125">SUM($H33:$H37)</f>
        <v>13</v>
      </c>
      <c r="Q38" s="25">
        <f t="shared" ref="Q38" si="126">SUM($C38:$G38)</f>
        <v>23</v>
      </c>
      <c r="R38" s="29">
        <f t="shared" si="2"/>
        <v>0.89763779527559051</v>
      </c>
      <c r="S38" s="29">
        <f t="shared" si="3"/>
        <v>0.83211678832116787</v>
      </c>
      <c r="T38" s="29">
        <f t="shared" si="6"/>
        <v>0.86363636363636365</v>
      </c>
      <c r="U38" s="50"/>
      <c r="V38" s="53"/>
      <c r="W38" s="53"/>
      <c r="X38" s="28">
        <f t="shared" si="9"/>
        <v>4.8664969510390142E-2</v>
      </c>
      <c r="Y38" s="28">
        <f t="shared" si="4"/>
        <v>4.5112781954887216E-2</v>
      </c>
      <c r="Z38" s="28">
        <f t="shared" si="5"/>
        <v>4.6821599453178403E-2</v>
      </c>
      <c r="AA38" s="50"/>
      <c r="AB38" s="50"/>
      <c r="AC38" s="50"/>
    </row>
    <row r="39" spans="1:29" x14ac:dyDescent="0.3">
      <c r="A39" s="54">
        <v>7</v>
      </c>
      <c r="B39" s="26" t="s">
        <v>89</v>
      </c>
      <c r="C39" s="26">
        <v>390</v>
      </c>
      <c r="D39" s="26">
        <v>0</v>
      </c>
      <c r="E39" s="26">
        <v>0</v>
      </c>
      <c r="F39" s="26">
        <v>12</v>
      </c>
      <c r="G39" s="26">
        <v>0</v>
      </c>
      <c r="H39" s="26">
        <v>1</v>
      </c>
      <c r="I39" s="26">
        <f t="shared" si="1"/>
        <v>403</v>
      </c>
      <c r="J39" s="53">
        <f t="shared" ref="J39" si="127">SUM($I39:$I44)</f>
        <v>2527</v>
      </c>
      <c r="L39" s="54">
        <v>7</v>
      </c>
      <c r="M39" s="26" t="s">
        <v>89</v>
      </c>
      <c r="N39" s="25">
        <f t="shared" ref="N39" si="128">$C39</f>
        <v>390</v>
      </c>
      <c r="O39" s="25">
        <f t="shared" ref="O39" si="129">SUM($D40:$H44)</f>
        <v>2111</v>
      </c>
      <c r="P39" s="25">
        <f t="shared" ref="P39" si="130">SUM($C40:$C44)</f>
        <v>13</v>
      </c>
      <c r="Q39" s="25">
        <f t="shared" ref="Q39" si="131">SUM($D39:$H39)</f>
        <v>13</v>
      </c>
      <c r="R39" s="29">
        <f t="shared" si="2"/>
        <v>0.967741935483871</v>
      </c>
      <c r="S39" s="29">
        <f t="shared" si="3"/>
        <v>0.967741935483871</v>
      </c>
      <c r="T39" s="29">
        <f t="shared" si="6"/>
        <v>0.967741935483871</v>
      </c>
      <c r="U39" s="50">
        <f t="shared" ref="U39" si="132">AVERAGE($R39:$R44)</f>
        <v>0.94359844447730568</v>
      </c>
      <c r="V39" s="50">
        <f t="shared" ref="V39" si="133">AVERAGE($S39:$S44)</f>
        <v>0.93715714845123221</v>
      </c>
      <c r="W39" s="50">
        <f>AVERAGE($T39:$T44)</f>
        <v>0.94011088188141834</v>
      </c>
      <c r="X39" s="28">
        <f t="shared" si="9"/>
        <v>0.15433320142461418</v>
      </c>
      <c r="Y39" s="28">
        <f t="shared" si="4"/>
        <v>0.15433320142461418</v>
      </c>
      <c r="Z39" s="28">
        <f t="shared" si="5"/>
        <v>0.15433320142461418</v>
      </c>
      <c r="AA39" s="50">
        <f t="shared" ref="AA39" si="134">SUM($X39:$X44)</f>
        <v>0.94549535059514944</v>
      </c>
      <c r="AB39" s="50">
        <f t="shared" ref="AB39" si="135">SUM($Y39:$Y44)</f>
        <v>0.94538979026513648</v>
      </c>
      <c r="AC39" s="50">
        <f t="shared" ref="AC39" si="136">SUM($Z39:$Z44)</f>
        <v>0.9452883571877343</v>
      </c>
    </row>
    <row r="40" spans="1:29" x14ac:dyDescent="0.3">
      <c r="A40" s="54"/>
      <c r="B40" s="26" t="s">
        <v>90</v>
      </c>
      <c r="C40" s="26">
        <v>0</v>
      </c>
      <c r="D40" s="26">
        <v>466</v>
      </c>
      <c r="E40" s="26">
        <v>13</v>
      </c>
      <c r="F40" s="26">
        <v>0</v>
      </c>
      <c r="G40" s="26">
        <v>21</v>
      </c>
      <c r="H40" s="26">
        <v>1</v>
      </c>
      <c r="I40" s="26">
        <f t="shared" si="1"/>
        <v>501</v>
      </c>
      <c r="J40" s="53"/>
      <c r="L40" s="54"/>
      <c r="M40" s="26" t="s">
        <v>90</v>
      </c>
      <c r="N40" s="25">
        <f t="shared" ref="N40" si="137">$D40</f>
        <v>466</v>
      </c>
      <c r="O40" s="25">
        <f t="shared" ref="O40" si="138">SUM($C39,$E39:$H39,$C41:$C44,$E41:$H44)</f>
        <v>2004</v>
      </c>
      <c r="P40" s="25">
        <f t="shared" ref="P40" si="139">SUM($D39,$D41:$D44)</f>
        <v>22</v>
      </c>
      <c r="Q40" s="25">
        <f t="shared" ref="Q40" si="140">SUM($C40,$E40:$H40)</f>
        <v>35</v>
      </c>
      <c r="R40" s="29">
        <f t="shared" si="2"/>
        <v>0.95491803278688525</v>
      </c>
      <c r="S40" s="29">
        <f t="shared" si="3"/>
        <v>0.93013972055888228</v>
      </c>
      <c r="T40" s="29">
        <f t="shared" si="6"/>
        <v>0.94236602628918098</v>
      </c>
      <c r="U40" s="50"/>
      <c r="V40" s="53"/>
      <c r="W40" s="53"/>
      <c r="X40" s="28">
        <f t="shared" si="9"/>
        <v>0.18932090796447545</v>
      </c>
      <c r="Y40" s="28">
        <f t="shared" si="4"/>
        <v>0.18440838939453899</v>
      </c>
      <c r="Z40" s="28">
        <f t="shared" si="5"/>
        <v>0.18683236215705565</v>
      </c>
      <c r="AA40" s="50"/>
      <c r="AB40" s="50"/>
      <c r="AC40" s="50"/>
    </row>
    <row r="41" spans="1:29" x14ac:dyDescent="0.3">
      <c r="A41" s="54"/>
      <c r="B41" s="26" t="s">
        <v>91</v>
      </c>
      <c r="C41" s="26">
        <v>0</v>
      </c>
      <c r="D41" s="26">
        <v>4</v>
      </c>
      <c r="E41" s="26">
        <v>397</v>
      </c>
      <c r="F41" s="26">
        <v>3</v>
      </c>
      <c r="G41" s="26">
        <v>4</v>
      </c>
      <c r="H41" s="26">
        <v>2</v>
      </c>
      <c r="I41" s="26">
        <f t="shared" si="1"/>
        <v>410</v>
      </c>
      <c r="J41" s="53"/>
      <c r="L41" s="54"/>
      <c r="M41" s="26" t="s">
        <v>91</v>
      </c>
      <c r="N41" s="25">
        <f t="shared" ref="N41" si="141">$E41</f>
        <v>397</v>
      </c>
      <c r="O41" s="25">
        <f t="shared" ref="O41" si="142">SUM($C39:$D40,$F39:$H40,$C42:$D44,$F42:$H44)</f>
        <v>2087</v>
      </c>
      <c r="P41" s="25">
        <f t="shared" ref="P41" si="143">SUM($E39:$E40,$E42:$E44)</f>
        <v>30</v>
      </c>
      <c r="Q41" s="25">
        <f t="shared" ref="Q41" si="144">SUM($C41:$D41,$F41:$H41)</f>
        <v>13</v>
      </c>
      <c r="R41" s="29">
        <f t="shared" si="2"/>
        <v>0.92974238875878223</v>
      </c>
      <c r="S41" s="29">
        <f t="shared" si="3"/>
        <v>0.96829268292682924</v>
      </c>
      <c r="T41" s="29">
        <f t="shared" si="6"/>
        <v>0.94862604540023898</v>
      </c>
      <c r="U41" s="50"/>
      <c r="V41" s="53"/>
      <c r="W41" s="53"/>
      <c r="X41" s="28">
        <f t="shared" si="9"/>
        <v>0.15084858701666035</v>
      </c>
      <c r="Y41" s="28">
        <f t="shared" si="4"/>
        <v>0.15710328452710723</v>
      </c>
      <c r="Z41" s="28">
        <f t="shared" si="5"/>
        <v>0.15391241733838465</v>
      </c>
      <c r="AA41" s="50"/>
      <c r="AB41" s="50"/>
      <c r="AC41" s="50"/>
    </row>
    <row r="42" spans="1:29" x14ac:dyDescent="0.3">
      <c r="A42" s="54"/>
      <c r="B42" s="26" t="s">
        <v>92</v>
      </c>
      <c r="C42" s="26">
        <v>9</v>
      </c>
      <c r="D42" s="26">
        <v>1</v>
      </c>
      <c r="E42" s="26">
        <v>6</v>
      </c>
      <c r="F42" s="26">
        <v>567</v>
      </c>
      <c r="G42" s="26">
        <v>7</v>
      </c>
      <c r="H42" s="26">
        <v>4</v>
      </c>
      <c r="I42" s="26">
        <f t="shared" si="1"/>
        <v>594</v>
      </c>
      <c r="J42" s="53"/>
      <c r="L42" s="54"/>
      <c r="M42" s="26" t="s">
        <v>92</v>
      </c>
      <c r="N42" s="25">
        <f t="shared" ref="N42" si="145">$F42</f>
        <v>567</v>
      </c>
      <c r="O42" s="25">
        <f t="shared" ref="O42" si="146">SUM($C39:$E41,$G39:$H41,$C43:$E44,$G43:$H44)</f>
        <v>1903</v>
      </c>
      <c r="P42" s="25">
        <f t="shared" ref="P42" si="147">SUM($F39:$F41,$F43:$F44)</f>
        <v>30</v>
      </c>
      <c r="Q42" s="25">
        <f t="shared" ref="Q42" si="148">SUM($C42:$E42,$G42:$H42)</f>
        <v>27</v>
      </c>
      <c r="R42" s="29">
        <f t="shared" si="2"/>
        <v>0.94974874371859297</v>
      </c>
      <c r="S42" s="29">
        <f t="shared" si="3"/>
        <v>0.95454545454545459</v>
      </c>
      <c r="T42" s="29">
        <f t="shared" si="6"/>
        <v>0.95214105793450876</v>
      </c>
      <c r="U42" s="50"/>
      <c r="V42" s="53"/>
      <c r="W42" s="53"/>
      <c r="X42" s="28">
        <f t="shared" si="9"/>
        <v>0.22324921003911524</v>
      </c>
      <c r="Y42" s="28">
        <f t="shared" si="4"/>
        <v>0.22437673130193908</v>
      </c>
      <c r="Z42" s="28">
        <f t="shared" si="5"/>
        <v>0.22381155061855887</v>
      </c>
      <c r="AA42" s="50"/>
      <c r="AB42" s="50"/>
      <c r="AC42" s="50"/>
    </row>
    <row r="43" spans="1:29" x14ac:dyDescent="0.3">
      <c r="A43" s="54"/>
      <c r="B43" s="26" t="s">
        <v>93</v>
      </c>
      <c r="C43" s="26">
        <v>1</v>
      </c>
      <c r="D43" s="26">
        <v>17</v>
      </c>
      <c r="E43" s="26">
        <v>7</v>
      </c>
      <c r="F43" s="26">
        <v>6</v>
      </c>
      <c r="G43" s="26">
        <v>450</v>
      </c>
      <c r="H43" s="26">
        <v>1</v>
      </c>
      <c r="I43" s="26">
        <f t="shared" si="1"/>
        <v>482</v>
      </c>
      <c r="J43" s="53"/>
      <c r="L43" s="54"/>
      <c r="M43" s="26" t="s">
        <v>93</v>
      </c>
      <c r="N43" s="25">
        <f t="shared" ref="N43" si="149">$G43</f>
        <v>450</v>
      </c>
      <c r="O43" s="25">
        <f t="shared" ref="O43" si="150">SUM($C39:$F42,$H39:$H42,$C44:$F44,$H44)</f>
        <v>2011</v>
      </c>
      <c r="P43" s="25">
        <f t="shared" ref="P43" si="151">SUM($G39:$G42,$G44)</f>
        <v>34</v>
      </c>
      <c r="Q43" s="25">
        <f t="shared" ref="Q43" si="152">SUM($C43:$F43,$H43)</f>
        <v>32</v>
      </c>
      <c r="R43" s="29">
        <f t="shared" si="2"/>
        <v>0.92975206611570249</v>
      </c>
      <c r="S43" s="29">
        <f t="shared" si="3"/>
        <v>0.93360995850622408</v>
      </c>
      <c r="T43" s="29">
        <f t="shared" si="6"/>
        <v>0.93167701863354024</v>
      </c>
      <c r="U43" s="50"/>
      <c r="V43" s="53"/>
      <c r="W43" s="53"/>
      <c r="X43" s="28">
        <f t="shared" si="9"/>
        <v>0.17734091644945332</v>
      </c>
      <c r="Y43" s="28">
        <f t="shared" si="4"/>
        <v>0.17807677087455481</v>
      </c>
      <c r="Z43" s="28">
        <f t="shared" si="5"/>
        <v>0.1777080819079408</v>
      </c>
      <c r="AA43" s="50"/>
      <c r="AB43" s="50"/>
      <c r="AC43" s="50"/>
    </row>
    <row r="44" spans="1:29" x14ac:dyDescent="0.3">
      <c r="A44" s="54"/>
      <c r="B44" s="26" t="s">
        <v>94</v>
      </c>
      <c r="C44" s="26">
        <v>3</v>
      </c>
      <c r="D44" s="26">
        <v>0</v>
      </c>
      <c r="E44" s="26">
        <v>4</v>
      </c>
      <c r="F44" s="26">
        <v>9</v>
      </c>
      <c r="G44" s="26">
        <v>2</v>
      </c>
      <c r="H44" s="26">
        <v>119</v>
      </c>
      <c r="I44" s="26">
        <f t="shared" si="1"/>
        <v>137</v>
      </c>
      <c r="J44" s="53"/>
      <c r="L44" s="54"/>
      <c r="M44" s="26" t="s">
        <v>94</v>
      </c>
      <c r="N44" s="25">
        <f t="shared" ref="N44" si="153">$H44</f>
        <v>119</v>
      </c>
      <c r="O44" s="25">
        <f t="shared" ref="O44" si="154">SUM($C39:$G43)</f>
        <v>2381</v>
      </c>
      <c r="P44" s="25">
        <f t="shared" ref="P44" si="155">SUM($H39:$H43)</f>
        <v>9</v>
      </c>
      <c r="Q44" s="25">
        <f t="shared" ref="Q44" si="156">SUM($C44:$G44)</f>
        <v>18</v>
      </c>
      <c r="R44" s="29">
        <f t="shared" si="2"/>
        <v>0.9296875</v>
      </c>
      <c r="S44" s="29">
        <f t="shared" si="3"/>
        <v>0.86861313868613144</v>
      </c>
      <c r="T44" s="29">
        <f t="shared" si="6"/>
        <v>0.89811320754716994</v>
      </c>
      <c r="U44" s="50"/>
      <c r="V44" s="53"/>
      <c r="W44" s="53"/>
      <c r="X44" s="28">
        <f t="shared" si="9"/>
        <v>5.0402527700831021E-2</v>
      </c>
      <c r="Y44" s="28">
        <f t="shared" si="4"/>
        <v>4.7091412742382273E-2</v>
      </c>
      <c r="Z44" s="28">
        <f t="shared" si="5"/>
        <v>4.8690743741180167E-2</v>
      </c>
      <c r="AA44" s="50"/>
      <c r="AB44" s="50"/>
      <c r="AC44" s="50"/>
    </row>
    <row r="45" spans="1:29" x14ac:dyDescent="0.3">
      <c r="A45" s="55">
        <v>8</v>
      </c>
      <c r="B45" s="27" t="s">
        <v>89</v>
      </c>
      <c r="C45" s="27">
        <v>389</v>
      </c>
      <c r="D45" s="27">
        <v>0</v>
      </c>
      <c r="E45" s="27">
        <v>2</v>
      </c>
      <c r="F45" s="27">
        <v>11</v>
      </c>
      <c r="G45" s="27">
        <v>0</v>
      </c>
      <c r="H45" s="27">
        <v>1</v>
      </c>
      <c r="I45" s="26">
        <f t="shared" si="1"/>
        <v>403</v>
      </c>
      <c r="J45" s="53">
        <f t="shared" ref="J45" si="157">SUM($I45:$I50)</f>
        <v>2527</v>
      </c>
      <c r="L45" s="55">
        <v>8</v>
      </c>
      <c r="M45" s="27" t="s">
        <v>89</v>
      </c>
      <c r="N45" s="25">
        <f t="shared" ref="N45" si="158">$C45</f>
        <v>389</v>
      </c>
      <c r="O45" s="25">
        <f t="shared" ref="O45" si="159">SUM($D46:$H50)</f>
        <v>2113</v>
      </c>
      <c r="P45" s="25">
        <f t="shared" ref="P45" si="160">SUM($C46:$C50)</f>
        <v>11</v>
      </c>
      <c r="Q45" s="25">
        <f t="shared" ref="Q45" si="161">SUM($D45:$H45)</f>
        <v>14</v>
      </c>
      <c r="R45" s="29">
        <f t="shared" si="2"/>
        <v>0.97250000000000003</v>
      </c>
      <c r="S45" s="29">
        <f t="shared" si="3"/>
        <v>0.9652605459057072</v>
      </c>
      <c r="T45" s="29">
        <f t="shared" si="6"/>
        <v>0.96886674968866748</v>
      </c>
      <c r="U45" s="50">
        <f t="shared" ref="U45" si="162">AVERAGE($R45:$R50)</f>
        <v>0.94614664876008681</v>
      </c>
      <c r="V45" s="50">
        <f t="shared" ref="V45" si="163">AVERAGE($S45:$S50)</f>
        <v>0.94430356181397856</v>
      </c>
      <c r="W45" s="50">
        <f>AVERAGE($T45:$T50)</f>
        <v>0.94515607133467017</v>
      </c>
      <c r="X45" s="28">
        <f t="shared" si="9"/>
        <v>0.15509200633161851</v>
      </c>
      <c r="Y45" s="28">
        <f t="shared" si="4"/>
        <v>0.15393747526711515</v>
      </c>
      <c r="Z45" s="28">
        <f t="shared" si="5"/>
        <v>0.15451258414108943</v>
      </c>
      <c r="AA45" s="50">
        <f t="shared" ref="AA45" si="164">SUM($X45:$X50)</f>
        <v>0.94983288897405993</v>
      </c>
      <c r="AB45" s="50">
        <f t="shared" ref="AB45" si="165">SUM($Y45:$Y50)</f>
        <v>0.94974277799762563</v>
      </c>
      <c r="AC45" s="50">
        <f t="shared" ref="AC45" si="166">SUM($Z45:$Z50)</f>
        <v>0.949716447697035</v>
      </c>
    </row>
    <row r="46" spans="1:29" x14ac:dyDescent="0.3">
      <c r="A46" s="55"/>
      <c r="B46" s="27" t="s">
        <v>90</v>
      </c>
      <c r="C46" s="27">
        <v>0</v>
      </c>
      <c r="D46" s="27">
        <v>475</v>
      </c>
      <c r="E46" s="27">
        <v>11</v>
      </c>
      <c r="F46" s="27">
        <v>4</v>
      </c>
      <c r="G46" s="27">
        <v>11</v>
      </c>
      <c r="H46" s="27">
        <v>0</v>
      </c>
      <c r="I46" s="26">
        <f t="shared" si="1"/>
        <v>501</v>
      </c>
      <c r="J46" s="53"/>
      <c r="L46" s="55"/>
      <c r="M46" s="27" t="s">
        <v>90</v>
      </c>
      <c r="N46" s="25">
        <f t="shared" ref="N46" si="167">$D46</f>
        <v>475</v>
      </c>
      <c r="O46" s="25">
        <f t="shared" ref="O46" si="168">SUM($C45,$E45:$H45,$C47:$C50,$E47:$H50)</f>
        <v>1990</v>
      </c>
      <c r="P46" s="25">
        <f t="shared" ref="P46" si="169">SUM($D45,$D47:$D50)</f>
        <v>36</v>
      </c>
      <c r="Q46" s="25">
        <f t="shared" ref="Q46" si="170">SUM($C46,$E46:$H46)</f>
        <v>26</v>
      </c>
      <c r="R46" s="29">
        <f t="shared" si="2"/>
        <v>0.92954990215264188</v>
      </c>
      <c r="S46" s="29">
        <f t="shared" si="3"/>
        <v>0.94810379241516962</v>
      </c>
      <c r="T46" s="29">
        <f t="shared" si="6"/>
        <v>0.93873517786561267</v>
      </c>
      <c r="U46" s="50"/>
      <c r="V46" s="53"/>
      <c r="W46" s="53"/>
      <c r="X46" s="28">
        <f t="shared" si="9"/>
        <v>0.18429145270220559</v>
      </c>
      <c r="Y46" s="28">
        <f t="shared" si="4"/>
        <v>0.18796992481203006</v>
      </c>
      <c r="Z46" s="28">
        <f t="shared" si="5"/>
        <v>0.18611251448780053</v>
      </c>
      <c r="AA46" s="50"/>
      <c r="AB46" s="50"/>
      <c r="AC46" s="50"/>
    </row>
    <row r="47" spans="1:29" x14ac:dyDescent="0.3">
      <c r="A47" s="55"/>
      <c r="B47" s="27" t="s">
        <v>91</v>
      </c>
      <c r="C47" s="27">
        <v>2</v>
      </c>
      <c r="D47" s="27">
        <v>8</v>
      </c>
      <c r="E47" s="27">
        <v>392</v>
      </c>
      <c r="F47" s="27">
        <v>0</v>
      </c>
      <c r="G47" s="27">
        <v>6</v>
      </c>
      <c r="H47" s="27">
        <v>2</v>
      </c>
      <c r="I47" s="26">
        <f t="shared" si="1"/>
        <v>410</v>
      </c>
      <c r="J47" s="53"/>
      <c r="L47" s="55"/>
      <c r="M47" s="27" t="s">
        <v>91</v>
      </c>
      <c r="N47" s="25">
        <f t="shared" ref="N47" si="171">$E47</f>
        <v>392</v>
      </c>
      <c r="O47" s="25">
        <f t="shared" ref="O47" si="172">SUM($C45:$D46,$F45:$H46,$C48:$D50,$F48:$H50)</f>
        <v>2093</v>
      </c>
      <c r="P47" s="25">
        <f t="shared" ref="P47" si="173">SUM($E45:$E46,$E48:$E50)</f>
        <v>24</v>
      </c>
      <c r="Q47" s="25">
        <f t="shared" ref="Q47" si="174">SUM($C47:$D47,$F47:$H47)</f>
        <v>18</v>
      </c>
      <c r="R47" s="29">
        <f t="shared" si="2"/>
        <v>0.94230769230769229</v>
      </c>
      <c r="S47" s="29">
        <f t="shared" si="3"/>
        <v>0.95609756097560972</v>
      </c>
      <c r="T47" s="29">
        <f t="shared" si="6"/>
        <v>0.94915254237288127</v>
      </c>
      <c r="U47" s="50"/>
      <c r="V47" s="53"/>
      <c r="W47" s="53"/>
      <c r="X47" s="28">
        <f t="shared" si="9"/>
        <v>0.15288727892606008</v>
      </c>
      <c r="Y47" s="28">
        <f t="shared" si="4"/>
        <v>0.15512465373961218</v>
      </c>
      <c r="Z47" s="28">
        <f t="shared" si="5"/>
        <v>0.15399784027419125</v>
      </c>
      <c r="AA47" s="50"/>
      <c r="AB47" s="50"/>
      <c r="AC47" s="50"/>
    </row>
    <row r="48" spans="1:29" x14ac:dyDescent="0.3">
      <c r="A48" s="55"/>
      <c r="B48" s="27" t="s">
        <v>92</v>
      </c>
      <c r="C48" s="27">
        <v>7</v>
      </c>
      <c r="D48" s="27">
        <v>1</v>
      </c>
      <c r="E48" s="27">
        <v>4</v>
      </c>
      <c r="F48" s="27">
        <v>575</v>
      </c>
      <c r="G48" s="27">
        <v>2</v>
      </c>
      <c r="H48" s="27">
        <v>5</v>
      </c>
      <c r="I48" s="26">
        <f t="shared" si="1"/>
        <v>594</v>
      </c>
      <c r="J48" s="53"/>
      <c r="L48" s="55"/>
      <c r="M48" s="27" t="s">
        <v>92</v>
      </c>
      <c r="N48" s="25">
        <f t="shared" ref="N48" si="175">$F48</f>
        <v>575</v>
      </c>
      <c r="O48" s="25">
        <f t="shared" ref="O48" si="176">SUM($C45:$E47,$G45:$H47,$C49:$E50,$G49:$H50)</f>
        <v>1911</v>
      </c>
      <c r="P48" s="25">
        <f t="shared" ref="P48" si="177">SUM($F45:$F47,$F49:$F50)</f>
        <v>22</v>
      </c>
      <c r="Q48" s="25">
        <f t="shared" ref="Q48" si="178">SUM($C48:$E48,$G48:$H48)</f>
        <v>19</v>
      </c>
      <c r="R48" s="29">
        <f t="shared" si="2"/>
        <v>0.9631490787269682</v>
      </c>
      <c r="S48" s="29">
        <f t="shared" si="3"/>
        <v>0.96801346801346799</v>
      </c>
      <c r="T48" s="29">
        <f t="shared" si="6"/>
        <v>0.96557514693534852</v>
      </c>
      <c r="U48" s="50"/>
      <c r="V48" s="53"/>
      <c r="W48" s="53"/>
      <c r="X48" s="28">
        <f t="shared" si="9"/>
        <v>0.22639911070986116</v>
      </c>
      <c r="Y48" s="28">
        <f t="shared" si="4"/>
        <v>0.22754254056193116</v>
      </c>
      <c r="Z48" s="28">
        <f t="shared" si="5"/>
        <v>0.22696938554792126</v>
      </c>
      <c r="AA48" s="50"/>
      <c r="AB48" s="50"/>
      <c r="AC48" s="50"/>
    </row>
    <row r="49" spans="1:29" x14ac:dyDescent="0.3">
      <c r="A49" s="55"/>
      <c r="B49" s="27" t="s">
        <v>93</v>
      </c>
      <c r="C49" s="27">
        <v>0</v>
      </c>
      <c r="D49" s="27">
        <v>27</v>
      </c>
      <c r="E49" s="27">
        <v>3</v>
      </c>
      <c r="F49" s="27">
        <v>4</v>
      </c>
      <c r="G49" s="27">
        <v>445</v>
      </c>
      <c r="H49" s="27">
        <v>3</v>
      </c>
      <c r="I49" s="26">
        <f t="shared" si="1"/>
        <v>482</v>
      </c>
      <c r="J49" s="53"/>
      <c r="L49" s="55"/>
      <c r="M49" s="27" t="s">
        <v>93</v>
      </c>
      <c r="N49" s="25">
        <f t="shared" ref="N49" si="179">$G49</f>
        <v>445</v>
      </c>
      <c r="O49" s="25">
        <f t="shared" ref="O49" si="180">SUM($C45:$F48,$H45:$H48,$C50:$F50,$H50)</f>
        <v>2022</v>
      </c>
      <c r="P49" s="25">
        <f t="shared" ref="P49" si="181">SUM($G45:$G48,$G50)</f>
        <v>23</v>
      </c>
      <c r="Q49" s="25">
        <f t="shared" ref="Q49" si="182">SUM($C49:$F49,$H49)</f>
        <v>37</v>
      </c>
      <c r="R49" s="29">
        <f t="shared" si="2"/>
        <v>0.95085470085470081</v>
      </c>
      <c r="S49" s="29">
        <f t="shared" si="3"/>
        <v>0.92323651452282163</v>
      </c>
      <c r="T49" s="29">
        <f t="shared" si="6"/>
        <v>0.93684210526315792</v>
      </c>
      <c r="U49" s="50"/>
      <c r="V49" s="53"/>
      <c r="W49" s="53"/>
      <c r="X49" s="28">
        <f t="shared" si="9"/>
        <v>0.18136603316658717</v>
      </c>
      <c r="Y49" s="28">
        <f t="shared" si="4"/>
        <v>0.17609814008705976</v>
      </c>
      <c r="Z49" s="28">
        <f t="shared" si="5"/>
        <v>0.17869327057255327</v>
      </c>
      <c r="AA49" s="50"/>
      <c r="AB49" s="50"/>
      <c r="AC49" s="50"/>
    </row>
    <row r="50" spans="1:29" x14ac:dyDescent="0.3">
      <c r="A50" s="55"/>
      <c r="B50" s="27" t="s">
        <v>94</v>
      </c>
      <c r="C50" s="27">
        <v>2</v>
      </c>
      <c r="D50" s="27">
        <v>0</v>
      </c>
      <c r="E50" s="27">
        <v>4</v>
      </c>
      <c r="F50" s="27">
        <v>3</v>
      </c>
      <c r="G50" s="27">
        <v>4</v>
      </c>
      <c r="H50" s="27">
        <v>124</v>
      </c>
      <c r="I50" s="26">
        <f t="shared" si="1"/>
        <v>137</v>
      </c>
      <c r="J50" s="53"/>
      <c r="L50" s="55"/>
      <c r="M50" s="27" t="s">
        <v>94</v>
      </c>
      <c r="N50" s="25">
        <f t="shared" ref="N50" si="183">$H50</f>
        <v>124</v>
      </c>
      <c r="O50" s="25">
        <f t="shared" ref="O50" si="184">SUM($C45:$G49)</f>
        <v>2379</v>
      </c>
      <c r="P50" s="25">
        <f t="shared" ref="P50" si="185">SUM($H45:$H49)</f>
        <v>11</v>
      </c>
      <c r="Q50" s="25">
        <f t="shared" ref="Q50" si="186">SUM($C50:$G50)</f>
        <v>13</v>
      </c>
      <c r="R50" s="29">
        <f t="shared" si="2"/>
        <v>0.91851851851851851</v>
      </c>
      <c r="S50" s="29">
        <f t="shared" si="3"/>
        <v>0.9051094890510949</v>
      </c>
      <c r="T50" s="29">
        <f t="shared" si="6"/>
        <v>0.91176470588235292</v>
      </c>
      <c r="U50" s="50"/>
      <c r="V50" s="53"/>
      <c r="W50" s="53"/>
      <c r="X50" s="28">
        <f t="shared" si="9"/>
        <v>4.9797007137727355E-2</v>
      </c>
      <c r="Y50" s="28">
        <f t="shared" si="4"/>
        <v>4.9070043529877323E-2</v>
      </c>
      <c r="Z50" s="28">
        <f t="shared" si="5"/>
        <v>4.943085267347936E-2</v>
      </c>
      <c r="AA50" s="50"/>
      <c r="AB50" s="50"/>
      <c r="AC50" s="50"/>
    </row>
    <row r="51" spans="1:29" x14ac:dyDescent="0.3">
      <c r="A51" s="54">
        <v>9</v>
      </c>
      <c r="B51" s="26" t="s">
        <v>89</v>
      </c>
      <c r="C51" s="26">
        <v>387</v>
      </c>
      <c r="D51" s="26">
        <v>1</v>
      </c>
      <c r="E51" s="26">
        <v>1</v>
      </c>
      <c r="F51" s="26">
        <v>13</v>
      </c>
      <c r="G51" s="26">
        <v>1</v>
      </c>
      <c r="H51" s="26">
        <v>0</v>
      </c>
      <c r="I51" s="26">
        <f t="shared" si="1"/>
        <v>403</v>
      </c>
      <c r="J51" s="53">
        <f t="shared" ref="J51" si="187">SUM($I51:$I56)</f>
        <v>2527</v>
      </c>
      <c r="L51" s="54">
        <v>9</v>
      </c>
      <c r="M51" s="26" t="s">
        <v>89</v>
      </c>
      <c r="N51" s="25">
        <f t="shared" ref="N51" si="188">$C51</f>
        <v>387</v>
      </c>
      <c r="O51" s="25">
        <f t="shared" ref="O51" si="189">SUM($D52:$H56)</f>
        <v>2113</v>
      </c>
      <c r="P51" s="25">
        <f t="shared" ref="P51" si="190">SUM($C52:$C56)</f>
        <v>11</v>
      </c>
      <c r="Q51" s="25">
        <f t="shared" ref="Q51" si="191">SUM($D51:$H51)</f>
        <v>16</v>
      </c>
      <c r="R51" s="29">
        <f t="shared" si="2"/>
        <v>0.97236180904522618</v>
      </c>
      <c r="S51" s="29">
        <f t="shared" si="3"/>
        <v>0.96029776674937961</v>
      </c>
      <c r="T51" s="29">
        <f t="shared" si="6"/>
        <v>0.9662921348314607</v>
      </c>
      <c r="U51" s="50">
        <f t="shared" ref="U51" si="192">AVERAGE($R51:$R56)</f>
        <v>0.92868768007931513</v>
      </c>
      <c r="V51" s="50">
        <f t="shared" ref="V51" si="193">AVERAGE($S51:$S56)</f>
        <v>0.92042127985408217</v>
      </c>
      <c r="W51" s="50">
        <f>AVERAGE($T51:$T56)</f>
        <v>0.92430221970371251</v>
      </c>
      <c r="X51" s="28">
        <f t="shared" si="9"/>
        <v>0.1550699679640784</v>
      </c>
      <c r="Y51" s="28">
        <f t="shared" si="4"/>
        <v>0.15314602295211713</v>
      </c>
      <c r="Z51" s="28">
        <f t="shared" si="5"/>
        <v>0.15410199063596305</v>
      </c>
      <c r="AA51" s="50">
        <f t="shared" ref="AA51" si="194">SUM($X51:$X56)</f>
        <v>0.93380568849985668</v>
      </c>
      <c r="AB51" s="50">
        <f t="shared" ref="AB51" si="195">SUM($Y51:$Y56)</f>
        <v>0.93391373169766523</v>
      </c>
      <c r="AC51" s="50">
        <f t="shared" ref="AC51" si="196">SUM($Z51:$Z56)</f>
        <v>0.93373890185183694</v>
      </c>
    </row>
    <row r="52" spans="1:29" x14ac:dyDescent="0.3">
      <c r="A52" s="54"/>
      <c r="B52" s="26" t="s">
        <v>90</v>
      </c>
      <c r="C52" s="26">
        <v>0</v>
      </c>
      <c r="D52" s="26">
        <v>464</v>
      </c>
      <c r="E52" s="26">
        <v>17</v>
      </c>
      <c r="F52" s="26">
        <v>1</v>
      </c>
      <c r="G52" s="26">
        <v>18</v>
      </c>
      <c r="H52" s="26">
        <v>1</v>
      </c>
      <c r="I52" s="26">
        <f t="shared" si="1"/>
        <v>501</v>
      </c>
      <c r="J52" s="53"/>
      <c r="L52" s="54"/>
      <c r="M52" s="26" t="s">
        <v>90</v>
      </c>
      <c r="N52" s="25">
        <f t="shared" ref="N52" si="197">$D52</f>
        <v>464</v>
      </c>
      <c r="O52" s="25">
        <f t="shared" ref="O52" si="198">SUM($C51,$E51:$H51,$C53:$C56,$E53:$H56)</f>
        <v>1985</v>
      </c>
      <c r="P52" s="25">
        <f t="shared" ref="P52" si="199">SUM($D51,$D53:$D56)</f>
        <v>41</v>
      </c>
      <c r="Q52" s="25">
        <f t="shared" ref="Q52" si="200">SUM($C52,$E52:$H52)</f>
        <v>37</v>
      </c>
      <c r="R52" s="29">
        <f t="shared" si="2"/>
        <v>0.91881188118811885</v>
      </c>
      <c r="S52" s="29">
        <f t="shared" si="3"/>
        <v>0.92614770459081841</v>
      </c>
      <c r="T52" s="29">
        <f t="shared" si="6"/>
        <v>0.92246520874751492</v>
      </c>
      <c r="U52" s="50"/>
      <c r="V52" s="53"/>
      <c r="W52" s="53"/>
      <c r="X52" s="28">
        <f t="shared" si="9"/>
        <v>0.18216254549871291</v>
      </c>
      <c r="Y52" s="28">
        <f t="shared" si="4"/>
        <v>0.18361693707954096</v>
      </c>
      <c r="Z52" s="28">
        <f t="shared" si="5"/>
        <v>0.1828868498545726</v>
      </c>
      <c r="AA52" s="50"/>
      <c r="AB52" s="50"/>
      <c r="AC52" s="50"/>
    </row>
    <row r="53" spans="1:29" x14ac:dyDescent="0.3">
      <c r="A53" s="54"/>
      <c r="B53" s="26" t="s">
        <v>91</v>
      </c>
      <c r="C53" s="26">
        <v>0</v>
      </c>
      <c r="D53" s="26">
        <v>15</v>
      </c>
      <c r="E53" s="26">
        <v>383</v>
      </c>
      <c r="F53" s="26">
        <v>3</v>
      </c>
      <c r="G53" s="26">
        <v>7</v>
      </c>
      <c r="H53" s="26">
        <v>2</v>
      </c>
      <c r="I53" s="26">
        <f t="shared" si="1"/>
        <v>410</v>
      </c>
      <c r="J53" s="53"/>
      <c r="L53" s="54"/>
      <c r="M53" s="26" t="s">
        <v>91</v>
      </c>
      <c r="N53" s="25">
        <f t="shared" ref="N53" si="201">$E53</f>
        <v>383</v>
      </c>
      <c r="O53" s="25">
        <f t="shared" ref="O53" si="202">SUM($C51:$D52,$F51:$H52,$C54:$D56,$F54:$H56)</f>
        <v>2082</v>
      </c>
      <c r="P53" s="25">
        <f t="shared" ref="P53" si="203">SUM($E51:$E52,$E54:$E56)</f>
        <v>35</v>
      </c>
      <c r="Q53" s="25">
        <f t="shared" ref="Q53" si="204">SUM($C53:$D53,$F53:$H53)</f>
        <v>27</v>
      </c>
      <c r="R53" s="29">
        <f t="shared" si="2"/>
        <v>0.91626794258373201</v>
      </c>
      <c r="S53" s="29">
        <f t="shared" si="3"/>
        <v>0.93414634146341469</v>
      </c>
      <c r="T53" s="29">
        <f t="shared" si="6"/>
        <v>0.92512077294686001</v>
      </c>
      <c r="U53" s="50"/>
      <c r="V53" s="53"/>
      <c r="W53" s="53"/>
      <c r="X53" s="28">
        <f t="shared" si="9"/>
        <v>0.1486623887848556</v>
      </c>
      <c r="Y53" s="28">
        <f t="shared" si="4"/>
        <v>0.1515631183221211</v>
      </c>
      <c r="Z53" s="28">
        <f t="shared" si="5"/>
        <v>0.15009874036731802</v>
      </c>
      <c r="AA53" s="50"/>
      <c r="AB53" s="50"/>
      <c r="AC53" s="50"/>
    </row>
    <row r="54" spans="1:29" x14ac:dyDescent="0.3">
      <c r="A54" s="54"/>
      <c r="B54" s="26" t="s">
        <v>92</v>
      </c>
      <c r="C54" s="26">
        <v>9</v>
      </c>
      <c r="D54" s="26">
        <v>0</v>
      </c>
      <c r="E54" s="26">
        <v>3</v>
      </c>
      <c r="F54" s="26">
        <v>574</v>
      </c>
      <c r="G54" s="26">
        <v>3</v>
      </c>
      <c r="H54" s="26">
        <v>5</v>
      </c>
      <c r="I54" s="26">
        <f t="shared" si="1"/>
        <v>594</v>
      </c>
      <c r="J54" s="53"/>
      <c r="L54" s="54"/>
      <c r="M54" s="26" t="s">
        <v>92</v>
      </c>
      <c r="N54" s="25">
        <f t="shared" ref="N54" si="205">$F54</f>
        <v>574</v>
      </c>
      <c r="O54" s="25">
        <f t="shared" ref="O54" si="206">SUM($C51:$E53,$G51:$H53,$C55:$E56,$G55:$H56)</f>
        <v>1902</v>
      </c>
      <c r="P54" s="25">
        <f t="shared" ref="P54" si="207">SUM($F51:$F53,$F55:$F56)</f>
        <v>31</v>
      </c>
      <c r="Q54" s="25">
        <f t="shared" ref="Q54" si="208">SUM($C54:$E54,$G54:$H54)</f>
        <v>20</v>
      </c>
      <c r="R54" s="29">
        <f t="shared" si="2"/>
        <v>0.94876033057851239</v>
      </c>
      <c r="S54" s="29">
        <f t="shared" si="3"/>
        <v>0.96632996632996637</v>
      </c>
      <c r="T54" s="29">
        <f t="shared" si="6"/>
        <v>0.95746455379482898</v>
      </c>
      <c r="U54" s="50"/>
      <c r="V54" s="53"/>
      <c r="W54" s="53"/>
      <c r="X54" s="28">
        <f t="shared" si="9"/>
        <v>0.22301687232435155</v>
      </c>
      <c r="Y54" s="28">
        <f t="shared" si="4"/>
        <v>0.22714681440443216</v>
      </c>
      <c r="Z54" s="28">
        <f t="shared" si="5"/>
        <v>0.22506289867595111</v>
      </c>
      <c r="AA54" s="50"/>
      <c r="AB54" s="50"/>
      <c r="AC54" s="50"/>
    </row>
    <row r="55" spans="1:29" x14ac:dyDescent="0.3">
      <c r="A55" s="54"/>
      <c r="B55" s="26" t="s">
        <v>93</v>
      </c>
      <c r="C55" s="26">
        <v>0</v>
      </c>
      <c r="D55" s="26">
        <v>24</v>
      </c>
      <c r="E55" s="26">
        <v>7</v>
      </c>
      <c r="F55" s="26">
        <v>6</v>
      </c>
      <c r="G55" s="26">
        <v>439</v>
      </c>
      <c r="H55" s="26">
        <v>6</v>
      </c>
      <c r="I55" s="26">
        <f t="shared" si="1"/>
        <v>482</v>
      </c>
      <c r="J55" s="53"/>
      <c r="L55" s="54"/>
      <c r="M55" s="26" t="s">
        <v>93</v>
      </c>
      <c r="N55" s="25">
        <f t="shared" ref="N55" si="209">$G55</f>
        <v>439</v>
      </c>
      <c r="O55" s="25">
        <f t="shared" ref="O55" si="210">SUM($C51:$F54,$H51:$H54,$C56:$F56,$H56)</f>
        <v>2010</v>
      </c>
      <c r="P55" s="25">
        <f t="shared" ref="P55" si="211">SUM($G51:$G54,$G56)</f>
        <v>35</v>
      </c>
      <c r="Q55" s="25">
        <f t="shared" ref="Q55" si="212">SUM($C55:$F55,$H55)</f>
        <v>43</v>
      </c>
      <c r="R55" s="29">
        <f t="shared" si="2"/>
        <v>0.92616033755274263</v>
      </c>
      <c r="S55" s="29">
        <f t="shared" si="3"/>
        <v>0.91078838174273857</v>
      </c>
      <c r="T55" s="29">
        <f t="shared" si="6"/>
        <v>0.91841004184100417</v>
      </c>
      <c r="U55" s="50"/>
      <c r="V55" s="53"/>
      <c r="W55" s="53"/>
      <c r="X55" s="28">
        <f t="shared" si="9"/>
        <v>0.17665583011492755</v>
      </c>
      <c r="Y55" s="28">
        <f t="shared" si="4"/>
        <v>0.17372378314206569</v>
      </c>
      <c r="Z55" s="28">
        <f t="shared" si="5"/>
        <v>0.17517753864953067</v>
      </c>
      <c r="AA55" s="50"/>
      <c r="AB55" s="50"/>
      <c r="AC55" s="50"/>
    </row>
    <row r="56" spans="1:29" x14ac:dyDescent="0.3">
      <c r="A56" s="54"/>
      <c r="B56" s="26" t="s">
        <v>94</v>
      </c>
      <c r="C56" s="26">
        <v>2</v>
      </c>
      <c r="D56" s="26">
        <v>1</v>
      </c>
      <c r="E56" s="26">
        <v>7</v>
      </c>
      <c r="F56" s="26">
        <v>8</v>
      </c>
      <c r="G56" s="26">
        <v>6</v>
      </c>
      <c r="H56" s="26">
        <v>113</v>
      </c>
      <c r="I56" s="26">
        <f t="shared" si="1"/>
        <v>137</v>
      </c>
      <c r="J56" s="53"/>
      <c r="L56" s="54"/>
      <c r="M56" s="26" t="s">
        <v>94</v>
      </c>
      <c r="N56" s="25">
        <f t="shared" ref="N56" si="213">$H56</f>
        <v>113</v>
      </c>
      <c r="O56" s="25">
        <f t="shared" ref="O56" si="214">SUM($C51:$G55)</f>
        <v>2376</v>
      </c>
      <c r="P56" s="25">
        <f t="shared" ref="P56" si="215">SUM($H51:$H55)</f>
        <v>14</v>
      </c>
      <c r="Q56" s="25">
        <f t="shared" ref="Q56" si="216">SUM($C56:$G56)</f>
        <v>24</v>
      </c>
      <c r="R56" s="29">
        <f t="shared" si="2"/>
        <v>0.88976377952755903</v>
      </c>
      <c r="S56" s="29">
        <f t="shared" si="3"/>
        <v>0.82481751824817517</v>
      </c>
      <c r="T56" s="29">
        <f t="shared" si="6"/>
        <v>0.85606060606060608</v>
      </c>
      <c r="U56" s="50"/>
      <c r="V56" s="53"/>
      <c r="W56" s="53"/>
      <c r="X56" s="28">
        <f t="shared" si="9"/>
        <v>4.8238083812930585E-2</v>
      </c>
      <c r="Y56" s="28">
        <f t="shared" si="4"/>
        <v>4.4717055797388203E-2</v>
      </c>
      <c r="Z56" s="28">
        <f t="shared" si="5"/>
        <v>4.64108836685014E-2</v>
      </c>
      <c r="AA56" s="50"/>
      <c r="AB56" s="50"/>
      <c r="AC56" s="50"/>
    </row>
    <row r="57" spans="1:29" x14ac:dyDescent="0.3">
      <c r="A57" s="55">
        <v>10</v>
      </c>
      <c r="B57" s="27" t="s">
        <v>89</v>
      </c>
      <c r="C57" s="27">
        <v>378</v>
      </c>
      <c r="D57" s="27">
        <v>0</v>
      </c>
      <c r="E57" s="27">
        <v>4</v>
      </c>
      <c r="F57" s="27">
        <v>19</v>
      </c>
      <c r="G57" s="27">
        <v>2</v>
      </c>
      <c r="H57" s="27">
        <v>0</v>
      </c>
      <c r="I57" s="26">
        <f t="shared" si="1"/>
        <v>403</v>
      </c>
      <c r="J57" s="53">
        <f t="shared" ref="J57" si="217">SUM($I57:$I62)</f>
        <v>2527</v>
      </c>
      <c r="L57" s="55">
        <v>10</v>
      </c>
      <c r="M57" s="27" t="s">
        <v>89</v>
      </c>
      <c r="N57" s="25">
        <f t="shared" ref="N57" si="218">$C57</f>
        <v>378</v>
      </c>
      <c r="O57" s="25">
        <f t="shared" ref="O57" si="219">SUM($D58:$H62)</f>
        <v>2113</v>
      </c>
      <c r="P57" s="25">
        <f t="shared" ref="P57" si="220">SUM($C58:$C62)</f>
        <v>11</v>
      </c>
      <c r="Q57" s="25">
        <f t="shared" ref="Q57" si="221">SUM($D57:$H57)</f>
        <v>25</v>
      </c>
      <c r="R57" s="29">
        <f t="shared" si="2"/>
        <v>0.97172236503856046</v>
      </c>
      <c r="S57" s="29">
        <f t="shared" si="3"/>
        <v>0.93796526054590568</v>
      </c>
      <c r="T57" s="29">
        <f t="shared" si="6"/>
        <v>0.95454545454545459</v>
      </c>
      <c r="U57" s="50">
        <f t="shared" ref="U57" si="222">AVERAGE($R57:$R62)</f>
        <v>0.88577653218076924</v>
      </c>
      <c r="V57" s="50">
        <f t="shared" ref="V57" si="223">AVERAGE($S57:$S62)</f>
        <v>0.86836096279985586</v>
      </c>
      <c r="W57" s="50">
        <f>AVERAGE($T57:$T62)</f>
        <v>0.8758545678800701</v>
      </c>
      <c r="X57" s="28">
        <f t="shared" si="9"/>
        <v>0.15496799094204189</v>
      </c>
      <c r="Y57" s="28">
        <f t="shared" si="4"/>
        <v>0.14958448753462603</v>
      </c>
      <c r="Z57" s="28">
        <f t="shared" si="5"/>
        <v>0.15222865776882399</v>
      </c>
      <c r="AA57" s="50">
        <f t="shared" ref="AA57" si="224">SUM($X57:$X62)</f>
        <v>0.89334760783722733</v>
      </c>
      <c r="AB57" s="50">
        <f t="shared" ref="AB57" si="225">SUM($Y57:$Y62)</f>
        <v>0.89354966363276611</v>
      </c>
      <c r="AC57" s="50">
        <f t="shared" ref="AC57" si="226">SUM($Z57:$Z62)</f>
        <v>0.89283287484875196</v>
      </c>
    </row>
    <row r="58" spans="1:29" x14ac:dyDescent="0.3">
      <c r="A58" s="55"/>
      <c r="B58" s="27" t="s">
        <v>90</v>
      </c>
      <c r="C58" s="27">
        <v>1</v>
      </c>
      <c r="D58" s="27">
        <v>440</v>
      </c>
      <c r="E58" s="27">
        <v>25</v>
      </c>
      <c r="F58" s="27">
        <v>4</v>
      </c>
      <c r="G58" s="27">
        <v>29</v>
      </c>
      <c r="H58" s="27">
        <v>2</v>
      </c>
      <c r="I58" s="26">
        <f t="shared" si="1"/>
        <v>501</v>
      </c>
      <c r="J58" s="53"/>
      <c r="L58" s="55"/>
      <c r="M58" s="27" t="s">
        <v>90</v>
      </c>
      <c r="N58" s="25">
        <f t="shared" ref="N58" si="227">$D58</f>
        <v>440</v>
      </c>
      <c r="O58" s="25">
        <f t="shared" ref="O58" si="228">SUM($C57,$E57:$H57,$C59:$C62,$E59:$H62)</f>
        <v>1962</v>
      </c>
      <c r="P58" s="25">
        <f t="shared" ref="P58" si="229">SUM($D57,$D59:$D62)</f>
        <v>64</v>
      </c>
      <c r="Q58" s="25">
        <f t="shared" ref="Q58" si="230">SUM($C58,$E58:$H58)</f>
        <v>61</v>
      </c>
      <c r="R58" s="29">
        <f t="shared" si="2"/>
        <v>0.87301587301587302</v>
      </c>
      <c r="S58" s="29">
        <f t="shared" si="3"/>
        <v>0.8782435129740519</v>
      </c>
      <c r="T58" s="29">
        <f t="shared" si="6"/>
        <v>0.87562189054726369</v>
      </c>
      <c r="U58" s="50"/>
      <c r="V58" s="53"/>
      <c r="W58" s="53"/>
      <c r="X58" s="28">
        <f t="shared" si="9"/>
        <v>0.17308308364897204</v>
      </c>
      <c r="Y58" s="28">
        <f t="shared" si="4"/>
        <v>0.17411950929956468</v>
      </c>
      <c r="Z58" s="28">
        <f t="shared" si="5"/>
        <v>0.17359974957031227</v>
      </c>
      <c r="AA58" s="50"/>
      <c r="AB58" s="50"/>
      <c r="AC58" s="50"/>
    </row>
    <row r="59" spans="1:29" x14ac:dyDescent="0.3">
      <c r="A59" s="55"/>
      <c r="B59" s="27" t="s">
        <v>91</v>
      </c>
      <c r="C59" s="27">
        <v>2</v>
      </c>
      <c r="D59" s="27">
        <v>19</v>
      </c>
      <c r="E59" s="27">
        <v>372</v>
      </c>
      <c r="F59" s="27">
        <v>5</v>
      </c>
      <c r="G59" s="27">
        <v>10</v>
      </c>
      <c r="H59" s="27">
        <v>2</v>
      </c>
      <c r="I59" s="26">
        <f t="shared" si="1"/>
        <v>410</v>
      </c>
      <c r="J59" s="53"/>
      <c r="L59" s="55"/>
      <c r="M59" s="27" t="s">
        <v>91</v>
      </c>
      <c r="N59" s="25">
        <f t="shared" ref="N59" si="231">$E59</f>
        <v>372</v>
      </c>
      <c r="O59" s="25">
        <f t="shared" ref="O59" si="232">SUM($C57:$D58,$F57:$H58,$C60:$D62,$F60:$H62)</f>
        <v>2062</v>
      </c>
      <c r="P59" s="25">
        <f t="shared" ref="P59" si="233">SUM($E57:$E58,$E60:$E62)</f>
        <v>55</v>
      </c>
      <c r="Q59" s="25">
        <f t="shared" ref="Q59" si="234">SUM($C59:$D59,$F59:$H59)</f>
        <v>38</v>
      </c>
      <c r="R59" s="29">
        <f t="shared" si="2"/>
        <v>0.87119437939110067</v>
      </c>
      <c r="S59" s="29">
        <f t="shared" si="3"/>
        <v>0.90731707317073174</v>
      </c>
      <c r="T59" s="29">
        <f t="shared" si="6"/>
        <v>0.88888888888888895</v>
      </c>
      <c r="U59" s="50"/>
      <c r="V59" s="53"/>
      <c r="W59" s="53"/>
      <c r="X59" s="28">
        <f t="shared" si="9"/>
        <v>0.14134930571838197</v>
      </c>
      <c r="Y59" s="28">
        <f t="shared" si="4"/>
        <v>0.14721013058963198</v>
      </c>
      <c r="Z59" s="28">
        <f t="shared" si="5"/>
        <v>0.14422019962186169</v>
      </c>
      <c r="AA59" s="50"/>
      <c r="AB59" s="50"/>
      <c r="AC59" s="50"/>
    </row>
    <row r="60" spans="1:29" x14ac:dyDescent="0.3">
      <c r="A60" s="55"/>
      <c r="B60" s="27" t="s">
        <v>92</v>
      </c>
      <c r="C60" s="27">
        <v>5</v>
      </c>
      <c r="D60" s="27">
        <v>4</v>
      </c>
      <c r="E60" s="27">
        <v>5</v>
      </c>
      <c r="F60" s="27">
        <v>563</v>
      </c>
      <c r="G60" s="27">
        <v>6</v>
      </c>
      <c r="H60" s="27">
        <v>11</v>
      </c>
      <c r="I60" s="26">
        <f t="shared" si="1"/>
        <v>594</v>
      </c>
      <c r="J60" s="53"/>
      <c r="L60" s="55"/>
      <c r="M60" s="27" t="s">
        <v>92</v>
      </c>
      <c r="N60" s="25">
        <f t="shared" ref="N60" si="235">$F60</f>
        <v>563</v>
      </c>
      <c r="O60" s="25">
        <f t="shared" ref="O60" si="236">SUM($C57:$E59,$G57:$H59,$C61:$E62,$G61:$H62)</f>
        <v>1870</v>
      </c>
      <c r="P60" s="25">
        <f t="shared" ref="P60" si="237">SUM($F57:$F59,$F61:$F62)</f>
        <v>63</v>
      </c>
      <c r="Q60" s="25">
        <f t="shared" ref="Q60" si="238">SUM($C60:$E60,$G60:$H60)</f>
        <v>31</v>
      </c>
      <c r="R60" s="29">
        <f t="shared" si="2"/>
        <v>0.89936102236421722</v>
      </c>
      <c r="S60" s="29">
        <f t="shared" si="3"/>
        <v>0.94781144781144777</v>
      </c>
      <c r="T60" s="29">
        <f t="shared" si="6"/>
        <v>0.922950819672131</v>
      </c>
      <c r="U60" s="50"/>
      <c r="V60" s="53"/>
      <c r="W60" s="53"/>
      <c r="X60" s="28">
        <f t="shared" si="9"/>
        <v>0.21140500486123667</v>
      </c>
      <c r="Y60" s="28">
        <f t="shared" si="4"/>
        <v>0.22279382667194303</v>
      </c>
      <c r="Z60" s="28">
        <f t="shared" si="5"/>
        <v>0.21695005416907234</v>
      </c>
      <c r="AA60" s="50"/>
      <c r="AB60" s="50"/>
      <c r="AC60" s="50"/>
    </row>
    <row r="61" spans="1:29" x14ac:dyDescent="0.3">
      <c r="A61" s="55"/>
      <c r="B61" s="27" t="s">
        <v>93</v>
      </c>
      <c r="C61" s="27">
        <v>1</v>
      </c>
      <c r="D61" s="27">
        <v>34</v>
      </c>
      <c r="E61" s="27">
        <v>15</v>
      </c>
      <c r="F61" s="27">
        <v>15</v>
      </c>
      <c r="G61" s="27">
        <v>411</v>
      </c>
      <c r="H61" s="27">
        <v>6</v>
      </c>
      <c r="I61" s="26">
        <f t="shared" si="1"/>
        <v>482</v>
      </c>
      <c r="J61" s="53"/>
      <c r="L61" s="55"/>
      <c r="M61" s="27" t="s">
        <v>93</v>
      </c>
      <c r="N61" s="25">
        <f t="shared" ref="N61" si="239">$G61</f>
        <v>411</v>
      </c>
      <c r="O61" s="25">
        <f t="shared" ref="O61" si="240">SUM($C57:$F60,$H57:$H60,$C62:$F62,$H62)</f>
        <v>1990</v>
      </c>
      <c r="P61" s="25">
        <f t="shared" ref="P61" si="241">SUM($G57:$G60,$G62)</f>
        <v>55</v>
      </c>
      <c r="Q61" s="25">
        <f t="shared" ref="Q61" si="242">SUM($C61:$F61,$H61)</f>
        <v>71</v>
      </c>
      <c r="R61" s="29">
        <f t="shared" si="2"/>
        <v>0.88197424892703857</v>
      </c>
      <c r="S61" s="29">
        <f t="shared" si="3"/>
        <v>0.85269709543568462</v>
      </c>
      <c r="T61" s="29">
        <f t="shared" si="6"/>
        <v>0.86708860759493667</v>
      </c>
      <c r="U61" s="50"/>
      <c r="V61" s="53"/>
      <c r="W61" s="53"/>
      <c r="X61" s="28">
        <f t="shared" si="9"/>
        <v>0.16822777522074894</v>
      </c>
      <c r="Y61" s="28">
        <f t="shared" si="4"/>
        <v>0.16264345073209338</v>
      </c>
      <c r="Z61" s="28">
        <f t="shared" si="5"/>
        <v>0.16538848787525107</v>
      </c>
      <c r="AA61" s="50"/>
      <c r="AB61" s="50"/>
      <c r="AC61" s="50"/>
    </row>
    <row r="62" spans="1:29" x14ac:dyDescent="0.3">
      <c r="A62" s="55"/>
      <c r="B62" s="27" t="s">
        <v>94</v>
      </c>
      <c r="C62" s="27">
        <v>2</v>
      </c>
      <c r="D62" s="27">
        <v>7</v>
      </c>
      <c r="E62" s="27">
        <v>6</v>
      </c>
      <c r="F62" s="27">
        <v>20</v>
      </c>
      <c r="G62" s="27">
        <v>8</v>
      </c>
      <c r="H62" s="27">
        <v>94</v>
      </c>
      <c r="I62" s="26">
        <f t="shared" si="1"/>
        <v>137</v>
      </c>
      <c r="J62" s="53"/>
      <c r="L62" s="55"/>
      <c r="M62" s="27" t="s">
        <v>94</v>
      </c>
      <c r="N62" s="25">
        <f t="shared" ref="N62" si="243">$H62</f>
        <v>94</v>
      </c>
      <c r="O62" s="25">
        <f t="shared" ref="O62" si="244">SUM($C57:$G61)</f>
        <v>2369</v>
      </c>
      <c r="P62" s="25">
        <f t="shared" ref="P62" si="245">SUM($H57:$H61)</f>
        <v>21</v>
      </c>
      <c r="Q62" s="25">
        <f t="shared" ref="Q62" si="246">SUM($C62:$G62)</f>
        <v>43</v>
      </c>
      <c r="R62" s="29">
        <f t="shared" si="2"/>
        <v>0.81739130434782614</v>
      </c>
      <c r="S62" s="29">
        <f t="shared" si="3"/>
        <v>0.68613138686131392</v>
      </c>
      <c r="T62" s="29">
        <f t="shared" si="6"/>
        <v>0.74603174603174616</v>
      </c>
      <c r="U62" s="50"/>
      <c r="V62" s="53"/>
      <c r="W62" s="53"/>
      <c r="X62" s="28">
        <f t="shared" si="9"/>
        <v>4.4314447445845735E-2</v>
      </c>
      <c r="Y62" s="28">
        <f t="shared" si="4"/>
        <v>3.7198258804907007E-2</v>
      </c>
      <c r="Z62" s="28">
        <f t="shared" si="5"/>
        <v>4.044572584343064E-2</v>
      </c>
      <c r="AA62" s="50"/>
      <c r="AB62" s="50"/>
      <c r="AC62" s="50"/>
    </row>
    <row r="63" spans="1:29" x14ac:dyDescent="0.3">
      <c r="A63" s="54">
        <v>11</v>
      </c>
      <c r="B63" s="26" t="s">
        <v>89</v>
      </c>
      <c r="C63" s="26">
        <v>382</v>
      </c>
      <c r="D63" s="26">
        <v>0</v>
      </c>
      <c r="E63" s="26">
        <v>1</v>
      </c>
      <c r="F63" s="26">
        <v>17</v>
      </c>
      <c r="G63" s="26">
        <v>0</v>
      </c>
      <c r="H63" s="26">
        <v>3</v>
      </c>
      <c r="I63" s="26">
        <f t="shared" si="1"/>
        <v>403</v>
      </c>
      <c r="J63" s="53">
        <f t="shared" ref="J63" si="247">SUM($I63:$I68)</f>
        <v>2527</v>
      </c>
      <c r="L63" s="54">
        <v>11</v>
      </c>
      <c r="M63" s="26" t="s">
        <v>89</v>
      </c>
      <c r="N63" s="25">
        <f t="shared" ref="N63" si="248">$C63</f>
        <v>382</v>
      </c>
      <c r="O63" s="25">
        <f t="shared" ref="O63" si="249">SUM($D64:$H68)</f>
        <v>2106</v>
      </c>
      <c r="P63" s="25">
        <f t="shared" ref="P63" si="250">SUM($C64:$C68)</f>
        <v>18</v>
      </c>
      <c r="Q63" s="25">
        <f t="shared" ref="Q63" si="251">SUM($D63:$H63)</f>
        <v>21</v>
      </c>
      <c r="R63" s="29">
        <f t="shared" si="2"/>
        <v>0.95499999999999996</v>
      </c>
      <c r="S63" s="29">
        <f t="shared" si="3"/>
        <v>0.94789081885856075</v>
      </c>
      <c r="T63" s="29">
        <f t="shared" si="6"/>
        <v>0.95143212951432121</v>
      </c>
      <c r="U63" s="50">
        <f t="shared" ref="U63" si="252">AVERAGE($R63:$R68)</f>
        <v>0.87555301090152915</v>
      </c>
      <c r="V63" s="50">
        <f t="shared" ref="V63" si="253">AVERAGE($S63:$S68)</f>
        <v>0.85487176581476909</v>
      </c>
      <c r="W63" s="50">
        <f>AVERAGE($T63:$T68)</f>
        <v>0.86352573982709124</v>
      </c>
      <c r="X63" s="28">
        <f t="shared" si="9"/>
        <v>0.15230114760585675</v>
      </c>
      <c r="Y63" s="28">
        <f t="shared" si="4"/>
        <v>0.15116739216462208</v>
      </c>
      <c r="Z63" s="28">
        <f t="shared" si="5"/>
        <v>0.15173215203572277</v>
      </c>
      <c r="AA63" s="50">
        <f t="shared" ref="AA63" si="254">SUM($X63:$X68)</f>
        <v>0.88307303233139423</v>
      </c>
      <c r="AB63" s="50">
        <f t="shared" ref="AB63" si="255">SUM($Y63:$Y68)</f>
        <v>0.8840522358527898</v>
      </c>
      <c r="AC63" s="50">
        <f t="shared" ref="AC63" si="256">SUM($Z63:$Z68)</f>
        <v>0.88288542453619423</v>
      </c>
    </row>
    <row r="64" spans="1:29" x14ac:dyDescent="0.3">
      <c r="A64" s="54"/>
      <c r="B64" s="26" t="s">
        <v>90</v>
      </c>
      <c r="C64" s="26">
        <v>2</v>
      </c>
      <c r="D64" s="26">
        <v>426</v>
      </c>
      <c r="E64" s="26">
        <v>25</v>
      </c>
      <c r="F64" s="26">
        <v>5</v>
      </c>
      <c r="G64" s="26">
        <v>41</v>
      </c>
      <c r="H64" s="26">
        <v>2</v>
      </c>
      <c r="I64" s="26">
        <f t="shared" si="1"/>
        <v>501</v>
      </c>
      <c r="J64" s="53"/>
      <c r="L64" s="54"/>
      <c r="M64" s="26" t="s">
        <v>90</v>
      </c>
      <c r="N64" s="25">
        <f t="shared" ref="N64" si="257">$D64</f>
        <v>426</v>
      </c>
      <c r="O64" s="25">
        <f t="shared" ref="O64" si="258">SUM($C63,$E63:$H63,$C65:$C68,$E65:$H68)</f>
        <v>1956</v>
      </c>
      <c r="P64" s="25">
        <f t="shared" ref="P64" si="259">SUM($D63,$D65:$D68)</f>
        <v>70</v>
      </c>
      <c r="Q64" s="25">
        <f t="shared" ref="Q64" si="260">SUM($C64,$E64:$H64)</f>
        <v>75</v>
      </c>
      <c r="R64" s="29">
        <f t="shared" si="2"/>
        <v>0.8588709677419355</v>
      </c>
      <c r="S64" s="29">
        <f t="shared" si="3"/>
        <v>0.85029940119760483</v>
      </c>
      <c r="T64" s="29">
        <f t="shared" si="6"/>
        <v>0.85456369107321972</v>
      </c>
      <c r="U64" s="50"/>
      <c r="V64" s="53"/>
      <c r="W64" s="53"/>
      <c r="X64" s="28">
        <f t="shared" si="9"/>
        <v>0.17027873163383841</v>
      </c>
      <c r="Y64" s="28">
        <f t="shared" si="4"/>
        <v>0.16857934309457856</v>
      </c>
      <c r="Z64" s="28">
        <f t="shared" si="5"/>
        <v>0.16942477610909501</v>
      </c>
      <c r="AA64" s="50"/>
      <c r="AB64" s="50"/>
      <c r="AC64" s="50"/>
    </row>
    <row r="65" spans="1:29" x14ac:dyDescent="0.3">
      <c r="A65" s="54"/>
      <c r="B65" s="26" t="s">
        <v>91</v>
      </c>
      <c r="C65" s="26">
        <v>2</v>
      </c>
      <c r="D65" s="26">
        <v>26</v>
      </c>
      <c r="E65" s="26">
        <v>364</v>
      </c>
      <c r="F65" s="26">
        <v>7</v>
      </c>
      <c r="G65" s="26">
        <v>8</v>
      </c>
      <c r="H65" s="26">
        <v>3</v>
      </c>
      <c r="I65" s="26">
        <f t="shared" si="1"/>
        <v>410</v>
      </c>
      <c r="J65" s="53"/>
      <c r="L65" s="54"/>
      <c r="M65" s="26" t="s">
        <v>91</v>
      </c>
      <c r="N65" s="25">
        <f t="shared" ref="N65" si="261">$E65</f>
        <v>364</v>
      </c>
      <c r="O65" s="25">
        <f t="shared" ref="O65" si="262">SUM($C63:$D64,$F63:$H64,$C66:$D68,$F66:$H68)</f>
        <v>2067</v>
      </c>
      <c r="P65" s="25">
        <f t="shared" ref="P65" si="263">SUM($E63:$E64,$E66:$E68)</f>
        <v>50</v>
      </c>
      <c r="Q65" s="25">
        <f t="shared" ref="Q65" si="264">SUM($C65:$D65,$F65:$H65)</f>
        <v>46</v>
      </c>
      <c r="R65" s="29">
        <f t="shared" si="2"/>
        <v>0.87922705314009664</v>
      </c>
      <c r="S65" s="29">
        <f t="shared" si="3"/>
        <v>0.8878048780487805</v>
      </c>
      <c r="T65" s="29">
        <f t="shared" si="6"/>
        <v>0.8834951456310679</v>
      </c>
      <c r="U65" s="50"/>
      <c r="V65" s="53"/>
      <c r="W65" s="53"/>
      <c r="X65" s="28">
        <f t="shared" si="9"/>
        <v>0.14265258875640666</v>
      </c>
      <c r="Y65" s="28">
        <f t="shared" si="4"/>
        <v>0.1440443213296399</v>
      </c>
      <c r="Z65" s="28">
        <f t="shared" si="5"/>
        <v>0.14334507705134067</v>
      </c>
      <c r="AA65" s="50"/>
      <c r="AB65" s="50"/>
      <c r="AC65" s="50"/>
    </row>
    <row r="66" spans="1:29" x14ac:dyDescent="0.3">
      <c r="A66" s="54"/>
      <c r="B66" s="26" t="s">
        <v>92</v>
      </c>
      <c r="C66" s="26">
        <v>10</v>
      </c>
      <c r="D66" s="26">
        <v>1</v>
      </c>
      <c r="E66" s="26">
        <v>6</v>
      </c>
      <c r="F66" s="26">
        <v>562</v>
      </c>
      <c r="G66" s="26">
        <v>7</v>
      </c>
      <c r="H66" s="26">
        <v>8</v>
      </c>
      <c r="I66" s="26">
        <f t="shared" si="1"/>
        <v>594</v>
      </c>
      <c r="J66" s="53"/>
      <c r="L66" s="54"/>
      <c r="M66" s="26" t="s">
        <v>92</v>
      </c>
      <c r="N66" s="25">
        <f t="shared" ref="N66" si="265">$F66</f>
        <v>562</v>
      </c>
      <c r="O66" s="25">
        <f t="shared" ref="O66" si="266">SUM($C63:$E65,$G63:$H65,$C67:$E68,$G67:$H68)</f>
        <v>1868</v>
      </c>
      <c r="P66" s="25">
        <f t="shared" ref="P66" si="267">SUM($F63:$F65,$F67:$F68)</f>
        <v>65</v>
      </c>
      <c r="Q66" s="25">
        <f t="shared" ref="Q66" si="268">SUM($C66:$E66,$G66:$H66)</f>
        <v>32</v>
      </c>
      <c r="R66" s="29">
        <f t="shared" si="2"/>
        <v>0.89633173843700165</v>
      </c>
      <c r="S66" s="29">
        <f t="shared" si="3"/>
        <v>0.94612794612794615</v>
      </c>
      <c r="T66" s="29">
        <f t="shared" si="6"/>
        <v>0.92055692055692073</v>
      </c>
      <c r="U66" s="50"/>
      <c r="V66" s="53"/>
      <c r="W66" s="53"/>
      <c r="X66" s="28">
        <f t="shared" si="9"/>
        <v>0.21069293732947328</v>
      </c>
      <c r="Y66" s="28">
        <f t="shared" si="4"/>
        <v>0.22239810051444403</v>
      </c>
      <c r="Z66" s="28">
        <f t="shared" si="5"/>
        <v>0.21638734104108071</v>
      </c>
      <c r="AA66" s="50"/>
      <c r="AB66" s="50"/>
      <c r="AC66" s="50"/>
    </row>
    <row r="67" spans="1:29" x14ac:dyDescent="0.3">
      <c r="A67" s="54"/>
      <c r="B67" s="26" t="s">
        <v>93</v>
      </c>
      <c r="C67" s="26">
        <v>0</v>
      </c>
      <c r="D67" s="26">
        <v>39</v>
      </c>
      <c r="E67" s="26">
        <v>11</v>
      </c>
      <c r="F67" s="26">
        <v>15</v>
      </c>
      <c r="G67" s="26">
        <v>412</v>
      </c>
      <c r="H67" s="26">
        <v>5</v>
      </c>
      <c r="I67" s="26">
        <f t="shared" si="1"/>
        <v>482</v>
      </c>
      <c r="J67" s="53"/>
      <c r="L67" s="54"/>
      <c r="M67" s="26" t="s">
        <v>93</v>
      </c>
      <c r="N67" s="25">
        <f t="shared" ref="N67" si="269">$G67</f>
        <v>412</v>
      </c>
      <c r="O67" s="25">
        <f t="shared" ref="O67" si="270">SUM($C63:$F66,$H63:$H66,$C68:$F68,$H68)</f>
        <v>1976</v>
      </c>
      <c r="P67" s="25">
        <f t="shared" ref="P67" si="271">SUM($G63:$G66,$G68)</f>
        <v>69</v>
      </c>
      <c r="Q67" s="25">
        <f t="shared" ref="Q67" si="272">SUM($C67:$F67,$H67)</f>
        <v>70</v>
      </c>
      <c r="R67" s="29">
        <f t="shared" si="2"/>
        <v>0.8565488565488566</v>
      </c>
      <c r="S67" s="29">
        <f t="shared" si="3"/>
        <v>0.85477178423236511</v>
      </c>
      <c r="T67" s="29">
        <f t="shared" si="6"/>
        <v>0.8556593977154725</v>
      </c>
      <c r="U67" s="50"/>
      <c r="V67" s="53"/>
      <c r="W67" s="53"/>
      <c r="X67" s="28">
        <f t="shared" si="9"/>
        <v>0.16337813567730466</v>
      </c>
      <c r="Y67" s="28">
        <f t="shared" si="4"/>
        <v>0.16303917688959238</v>
      </c>
      <c r="Z67" s="28">
        <f t="shared" si="5"/>
        <v>0.16320848029238533</v>
      </c>
      <c r="AA67" s="50"/>
      <c r="AB67" s="50"/>
      <c r="AC67" s="50"/>
    </row>
    <row r="68" spans="1:29" x14ac:dyDescent="0.3">
      <c r="A68" s="54"/>
      <c r="B68" s="26" t="s">
        <v>94</v>
      </c>
      <c r="C68" s="26">
        <v>4</v>
      </c>
      <c r="D68" s="26">
        <v>4</v>
      </c>
      <c r="E68" s="26">
        <v>7</v>
      </c>
      <c r="F68" s="26">
        <v>21</v>
      </c>
      <c r="G68" s="26">
        <v>13</v>
      </c>
      <c r="H68" s="26">
        <v>88</v>
      </c>
      <c r="I68" s="26">
        <f t="shared" ref="I68:I131" si="273">SUM($C68:$H68)</f>
        <v>137</v>
      </c>
      <c r="J68" s="53"/>
      <c r="L68" s="54"/>
      <c r="M68" s="26" t="s">
        <v>94</v>
      </c>
      <c r="N68" s="25">
        <f t="shared" ref="N68" si="274">$H68</f>
        <v>88</v>
      </c>
      <c r="O68" s="25">
        <f t="shared" ref="O68" si="275">SUM($C63:$G67)</f>
        <v>2369</v>
      </c>
      <c r="P68" s="25">
        <f t="shared" ref="P68" si="276">SUM($H63:$H67)</f>
        <v>21</v>
      </c>
      <c r="Q68" s="25">
        <f t="shared" ref="Q68" si="277">SUM($C68:$G68)</f>
        <v>49</v>
      </c>
      <c r="R68" s="29">
        <f t="shared" ref="R68:R131" si="278">$N68/($N68+$P68)</f>
        <v>0.80733944954128445</v>
      </c>
      <c r="S68" s="29">
        <f t="shared" ref="S68:S131" si="279">$N68/($N68+$Q68)</f>
        <v>0.64233576642335766</v>
      </c>
      <c r="T68" s="29">
        <f t="shared" ref="T68:T131" si="280">(2*$R68*$S68)/($R68+$S68)</f>
        <v>0.71544715447154472</v>
      </c>
      <c r="U68" s="50"/>
      <c r="V68" s="53"/>
      <c r="W68" s="53"/>
      <c r="X68" s="28">
        <f t="shared" si="9"/>
        <v>4.3769491328514432E-2</v>
      </c>
      <c r="Y68" s="28">
        <f t="shared" ref="Y68:Y131" si="281">$S68*($I68/$J$3)</f>
        <v>3.4823901859912937E-2</v>
      </c>
      <c r="Z68" s="28">
        <f t="shared" ref="Z68:Z131" si="282">$T68*($I68/$J$3)</f>
        <v>3.8787598006569696E-2</v>
      </c>
      <c r="AA68" s="50"/>
      <c r="AB68" s="50"/>
      <c r="AC68" s="50"/>
    </row>
    <row r="69" spans="1:29" x14ac:dyDescent="0.3">
      <c r="A69" s="55">
        <v>12</v>
      </c>
      <c r="B69" s="27" t="s">
        <v>89</v>
      </c>
      <c r="C69" s="27">
        <v>372</v>
      </c>
      <c r="D69" s="27">
        <v>0</v>
      </c>
      <c r="E69" s="27">
        <v>1</v>
      </c>
      <c r="F69" s="27">
        <v>27</v>
      </c>
      <c r="G69" s="27">
        <v>0</v>
      </c>
      <c r="H69" s="27">
        <v>3</v>
      </c>
      <c r="I69" s="26">
        <f t="shared" si="273"/>
        <v>403</v>
      </c>
      <c r="J69" s="53">
        <f t="shared" ref="J69" si="283">SUM($I69:$I74)</f>
        <v>2527</v>
      </c>
      <c r="L69" s="55">
        <v>12</v>
      </c>
      <c r="M69" s="27" t="s">
        <v>89</v>
      </c>
      <c r="N69" s="25">
        <f t="shared" ref="N69" si="284">$C69</f>
        <v>372</v>
      </c>
      <c r="O69" s="25">
        <f t="shared" ref="O69" si="285">SUM($D70:$H74)</f>
        <v>2107</v>
      </c>
      <c r="P69" s="25">
        <f t="shared" ref="P69" si="286">SUM($C70:$C74)</f>
        <v>17</v>
      </c>
      <c r="Q69" s="25">
        <f t="shared" ref="Q69" si="287">SUM($D69:$H69)</f>
        <v>31</v>
      </c>
      <c r="R69" s="29">
        <f t="shared" si="278"/>
        <v>0.95629820051413883</v>
      </c>
      <c r="S69" s="29">
        <f t="shared" si="279"/>
        <v>0.92307692307692313</v>
      </c>
      <c r="T69" s="29">
        <f t="shared" si="280"/>
        <v>0.93939393939393945</v>
      </c>
      <c r="U69" s="50">
        <f t="shared" ref="U69" si="288">AVERAGE($R69:$R74)</f>
        <v>0.84963739276374461</v>
      </c>
      <c r="V69" s="50">
        <f t="shared" ref="V69" si="289">AVERAGE($S69:$S74)</f>
        <v>0.82082074125086535</v>
      </c>
      <c r="W69" s="50">
        <f>AVERAGE($T69:$T74)</f>
        <v>0.83187673476480473</v>
      </c>
      <c r="X69" s="28">
        <f t="shared" si="9"/>
        <v>0.15250818156200949</v>
      </c>
      <c r="Y69" s="28">
        <f t="shared" si="281"/>
        <v>0.14721013058963198</v>
      </c>
      <c r="Z69" s="28">
        <f t="shared" si="282"/>
        <v>0.14981232986773155</v>
      </c>
      <c r="AA69" s="50">
        <f t="shared" ref="AA69" si="290">SUM($X69:$X74)</f>
        <v>0.85849910808044849</v>
      </c>
      <c r="AB69" s="50">
        <f t="shared" ref="AB69" si="291">SUM($Y69:$Y74)</f>
        <v>0.85951721408785109</v>
      </c>
      <c r="AC69" s="50">
        <f t="shared" ref="AC69" si="292">SUM($Z69:$Z74)</f>
        <v>0.85757862709813537</v>
      </c>
    </row>
    <row r="70" spans="1:29" x14ac:dyDescent="0.3">
      <c r="A70" s="55"/>
      <c r="B70" s="27" t="s">
        <v>90</v>
      </c>
      <c r="C70" s="27">
        <v>0</v>
      </c>
      <c r="D70" s="27">
        <v>418</v>
      </c>
      <c r="E70" s="27">
        <v>33</v>
      </c>
      <c r="F70" s="27">
        <v>7</v>
      </c>
      <c r="G70" s="27">
        <v>41</v>
      </c>
      <c r="H70" s="27">
        <v>2</v>
      </c>
      <c r="I70" s="26">
        <f t="shared" si="273"/>
        <v>501</v>
      </c>
      <c r="J70" s="53"/>
      <c r="L70" s="55"/>
      <c r="M70" s="27" t="s">
        <v>90</v>
      </c>
      <c r="N70" s="25">
        <f t="shared" ref="N70" si="293">$D70</f>
        <v>418</v>
      </c>
      <c r="O70" s="25">
        <f t="shared" ref="O70" si="294">SUM($C69,$E69:$H69,$C71:$C74,$E71:$H74)</f>
        <v>1936</v>
      </c>
      <c r="P70" s="25">
        <f t="shared" ref="P70" si="295">SUM($D69,$D71:$D74)</f>
        <v>90</v>
      </c>
      <c r="Q70" s="25">
        <f t="shared" ref="Q70" si="296">SUM($C70,$E70:$H70)</f>
        <v>83</v>
      </c>
      <c r="R70" s="29">
        <f t="shared" si="278"/>
        <v>0.82283464566929132</v>
      </c>
      <c r="S70" s="29">
        <f t="shared" si="279"/>
        <v>0.83433133732534925</v>
      </c>
      <c r="T70" s="29">
        <f t="shared" si="280"/>
        <v>0.82854311199207131</v>
      </c>
      <c r="U70" s="50"/>
      <c r="V70" s="53"/>
      <c r="W70" s="53"/>
      <c r="X70" s="28">
        <f t="shared" si="9"/>
        <v>0.16313421348647208</v>
      </c>
      <c r="Y70" s="28">
        <f t="shared" si="281"/>
        <v>0.16541353383458646</v>
      </c>
      <c r="Z70" s="28">
        <f t="shared" si="282"/>
        <v>0.16426596719747832</v>
      </c>
      <c r="AA70" s="50"/>
      <c r="AB70" s="50"/>
      <c r="AC70" s="50"/>
    </row>
    <row r="71" spans="1:29" x14ac:dyDescent="0.3">
      <c r="A71" s="55"/>
      <c r="B71" s="27" t="s">
        <v>91</v>
      </c>
      <c r="C71" s="27">
        <v>2</v>
      </c>
      <c r="D71" s="27">
        <v>34</v>
      </c>
      <c r="E71" s="27">
        <v>350</v>
      </c>
      <c r="F71" s="27">
        <v>5</v>
      </c>
      <c r="G71" s="27">
        <v>15</v>
      </c>
      <c r="H71" s="27">
        <v>4</v>
      </c>
      <c r="I71" s="26">
        <f t="shared" si="273"/>
        <v>410</v>
      </c>
      <c r="J71" s="53"/>
      <c r="L71" s="55"/>
      <c r="M71" s="27" t="s">
        <v>91</v>
      </c>
      <c r="N71" s="25">
        <f t="shared" ref="N71" si="297">$E71</f>
        <v>350</v>
      </c>
      <c r="O71" s="25">
        <f t="shared" ref="O71" si="298">SUM($C69:$D70,$F69:$H70,$C72:$D74,$F72:$H74)</f>
        <v>2053</v>
      </c>
      <c r="P71" s="25">
        <f t="shared" ref="P71" si="299">SUM($E69:$E70,$E72:$E74)</f>
        <v>64</v>
      </c>
      <c r="Q71" s="25">
        <f t="shared" ref="Q71" si="300">SUM($C71:$D71,$F71:$H71)</f>
        <v>60</v>
      </c>
      <c r="R71" s="29">
        <f t="shared" si="278"/>
        <v>0.84541062801932365</v>
      </c>
      <c r="S71" s="29">
        <f t="shared" si="279"/>
        <v>0.85365853658536583</v>
      </c>
      <c r="T71" s="29">
        <f t="shared" si="280"/>
        <v>0.84951456310679607</v>
      </c>
      <c r="U71" s="50"/>
      <c r="V71" s="53"/>
      <c r="W71" s="53"/>
      <c r="X71" s="28">
        <f t="shared" si="9"/>
        <v>0.13716595072731408</v>
      </c>
      <c r="Y71" s="28">
        <f t="shared" si="281"/>
        <v>0.13850415512465375</v>
      </c>
      <c r="Z71" s="28">
        <f t="shared" si="282"/>
        <v>0.13783180485705832</v>
      </c>
      <c r="AA71" s="50"/>
      <c r="AB71" s="50"/>
      <c r="AC71" s="50"/>
    </row>
    <row r="72" spans="1:29" x14ac:dyDescent="0.3">
      <c r="A72" s="55"/>
      <c r="B72" s="27" t="s">
        <v>92</v>
      </c>
      <c r="C72" s="27">
        <v>8</v>
      </c>
      <c r="D72" s="27">
        <v>3</v>
      </c>
      <c r="E72" s="27">
        <v>7</v>
      </c>
      <c r="F72" s="27">
        <v>560</v>
      </c>
      <c r="G72" s="27">
        <v>5</v>
      </c>
      <c r="H72" s="27">
        <v>11</v>
      </c>
      <c r="I72" s="26">
        <f t="shared" si="273"/>
        <v>594</v>
      </c>
      <c r="J72" s="53"/>
      <c r="L72" s="55"/>
      <c r="M72" s="27" t="s">
        <v>92</v>
      </c>
      <c r="N72" s="25">
        <f t="shared" ref="N72" si="301">$F72</f>
        <v>560</v>
      </c>
      <c r="O72" s="25">
        <f t="shared" ref="O72" si="302">SUM($C69:$E71,$G69:$H71,$C73:$E74,$G73:$H74)</f>
        <v>1847</v>
      </c>
      <c r="P72" s="25">
        <f t="shared" ref="P72" si="303">SUM($F69:$F71,$F73:$F74)</f>
        <v>86</v>
      </c>
      <c r="Q72" s="25">
        <f t="shared" ref="Q72" si="304">SUM($C72:$E72,$G72:$H72)</f>
        <v>34</v>
      </c>
      <c r="R72" s="29">
        <f t="shared" si="278"/>
        <v>0.86687306501547989</v>
      </c>
      <c r="S72" s="29">
        <f t="shared" si="279"/>
        <v>0.9427609427609428</v>
      </c>
      <c r="T72" s="29">
        <f t="shared" si="280"/>
        <v>0.90322580645161299</v>
      </c>
      <c r="U72" s="50"/>
      <c r="V72" s="53"/>
      <c r="W72" s="53"/>
      <c r="X72" s="28">
        <f t="shared" si="9"/>
        <v>0.20376834215243178</v>
      </c>
      <c r="Y72" s="28">
        <f t="shared" si="281"/>
        <v>0.221606648199446</v>
      </c>
      <c r="Z72" s="28">
        <f t="shared" si="282"/>
        <v>0.21231346617817892</v>
      </c>
      <c r="AA72" s="50"/>
      <c r="AB72" s="50"/>
      <c r="AC72" s="50"/>
    </row>
    <row r="73" spans="1:29" x14ac:dyDescent="0.3">
      <c r="A73" s="55"/>
      <c r="B73" s="27" t="s">
        <v>93</v>
      </c>
      <c r="C73" s="27">
        <v>1</v>
      </c>
      <c r="D73" s="27">
        <v>48</v>
      </c>
      <c r="E73" s="27">
        <v>12</v>
      </c>
      <c r="F73" s="27">
        <v>21</v>
      </c>
      <c r="G73" s="27">
        <v>397</v>
      </c>
      <c r="H73" s="27">
        <v>3</v>
      </c>
      <c r="I73" s="26">
        <f t="shared" si="273"/>
        <v>482</v>
      </c>
      <c r="J73" s="53"/>
      <c r="L73" s="55"/>
      <c r="M73" s="27" t="s">
        <v>93</v>
      </c>
      <c r="N73" s="25">
        <f t="shared" ref="N73" si="305">$G73</f>
        <v>397</v>
      </c>
      <c r="O73" s="25">
        <f t="shared" ref="O73" si="306">SUM($C69:$F72,$H69:$H72,$C74:$F74,$H74)</f>
        <v>1970</v>
      </c>
      <c r="P73" s="25">
        <f t="shared" ref="P73" si="307">SUM($G69:$G72,$G74)</f>
        <v>75</v>
      </c>
      <c r="Q73" s="25">
        <f t="shared" ref="Q73" si="308">SUM($C73:$F73,$H73)</f>
        <v>85</v>
      </c>
      <c r="R73" s="29">
        <f t="shared" si="278"/>
        <v>0.84110169491525422</v>
      </c>
      <c r="S73" s="29">
        <f t="shared" si="279"/>
        <v>0.82365145228215764</v>
      </c>
      <c r="T73" s="29">
        <f t="shared" si="280"/>
        <v>0.8322851153039833</v>
      </c>
      <c r="U73" s="50"/>
      <c r="V73" s="53"/>
      <c r="W73" s="53"/>
      <c r="X73" s="28">
        <f t="shared" ref="X73:X136" si="309">$R73*($I73/$J$3)</f>
        <v>0.16043174394505441</v>
      </c>
      <c r="Y73" s="28">
        <f t="shared" si="281"/>
        <v>0.15710328452710723</v>
      </c>
      <c r="Z73" s="28">
        <f t="shared" si="282"/>
        <v>0.15875006948022158</v>
      </c>
      <c r="AA73" s="50"/>
      <c r="AB73" s="50"/>
      <c r="AC73" s="50"/>
    </row>
    <row r="74" spans="1:29" x14ac:dyDescent="0.3">
      <c r="A74" s="55"/>
      <c r="B74" s="27" t="s">
        <v>94</v>
      </c>
      <c r="C74" s="27">
        <v>6</v>
      </c>
      <c r="D74" s="27">
        <v>5</v>
      </c>
      <c r="E74" s="27">
        <v>11</v>
      </c>
      <c r="F74" s="27">
        <v>26</v>
      </c>
      <c r="G74" s="27">
        <v>14</v>
      </c>
      <c r="H74" s="27">
        <v>75</v>
      </c>
      <c r="I74" s="26">
        <f t="shared" si="273"/>
        <v>137</v>
      </c>
      <c r="J74" s="53"/>
      <c r="L74" s="55"/>
      <c r="M74" s="27" t="s">
        <v>94</v>
      </c>
      <c r="N74" s="25">
        <f t="shared" ref="N74" si="310">$H74</f>
        <v>75</v>
      </c>
      <c r="O74" s="25">
        <f t="shared" ref="O74" si="311">SUM($C69:$G73)</f>
        <v>2367</v>
      </c>
      <c r="P74" s="25">
        <f t="shared" ref="P74" si="312">SUM($H69:$H73)</f>
        <v>23</v>
      </c>
      <c r="Q74" s="25">
        <f t="shared" ref="Q74" si="313">SUM($C74:$G74)</f>
        <v>62</v>
      </c>
      <c r="R74" s="29">
        <f t="shared" si="278"/>
        <v>0.76530612244897955</v>
      </c>
      <c r="S74" s="29">
        <f t="shared" si="279"/>
        <v>0.54744525547445255</v>
      </c>
      <c r="T74" s="29">
        <f t="shared" si="280"/>
        <v>0.63829787234042545</v>
      </c>
      <c r="U74" s="50"/>
      <c r="V74" s="53"/>
      <c r="W74" s="53"/>
      <c r="X74" s="28">
        <f t="shared" si="309"/>
        <v>4.1490676207166677E-2</v>
      </c>
      <c r="Y74" s="28">
        <f t="shared" si="281"/>
        <v>2.9679461812425801E-2</v>
      </c>
      <c r="Z74" s="28">
        <f t="shared" si="282"/>
        <v>3.4604989517466676E-2</v>
      </c>
      <c r="AA74" s="50"/>
      <c r="AB74" s="50"/>
      <c r="AC74" s="50"/>
    </row>
    <row r="75" spans="1:29" x14ac:dyDescent="0.3">
      <c r="A75" s="54">
        <v>13</v>
      </c>
      <c r="B75" s="26" t="s">
        <v>89</v>
      </c>
      <c r="C75" s="26">
        <v>374</v>
      </c>
      <c r="D75" s="26">
        <v>0</v>
      </c>
      <c r="E75" s="26">
        <v>4</v>
      </c>
      <c r="F75" s="26">
        <v>18</v>
      </c>
      <c r="G75" s="26">
        <v>4</v>
      </c>
      <c r="H75" s="26">
        <v>3</v>
      </c>
      <c r="I75" s="26">
        <f>SUM($C75:$H75)</f>
        <v>403</v>
      </c>
      <c r="J75" s="53">
        <f t="shared" ref="J75" si="314">SUM($I75:$I80)</f>
        <v>2527</v>
      </c>
      <c r="L75" s="54">
        <v>13</v>
      </c>
      <c r="M75" s="26" t="s">
        <v>89</v>
      </c>
      <c r="N75" s="25">
        <f t="shared" ref="N75" si="315">$C75</f>
        <v>374</v>
      </c>
      <c r="O75" s="25">
        <f t="shared" ref="O75" si="316">SUM($D76:$H80)</f>
        <v>2105</v>
      </c>
      <c r="P75" s="25">
        <f t="shared" ref="P75" si="317">SUM($C76:$C80)</f>
        <v>19</v>
      </c>
      <c r="Q75" s="25">
        <f t="shared" ref="Q75" si="318">SUM($D75:$H75)</f>
        <v>29</v>
      </c>
      <c r="R75" s="29">
        <f t="shared" si="278"/>
        <v>0.95165394402035619</v>
      </c>
      <c r="S75" s="29">
        <f t="shared" si="279"/>
        <v>0.92803970223325061</v>
      </c>
      <c r="T75" s="29">
        <f t="shared" si="280"/>
        <v>0.93969849246231152</v>
      </c>
      <c r="U75" s="50">
        <f t="shared" ref="U75" si="319">AVERAGE($R75:$R80)</f>
        <v>0.86805372073658493</v>
      </c>
      <c r="V75" s="50">
        <f t="shared" ref="V75" si="320">AVERAGE($S75:$S80)</f>
        <v>0.8523816230630864</v>
      </c>
      <c r="W75" s="50">
        <f>AVERAGE($T75:$T80)</f>
        <v>0.85920352782770892</v>
      </c>
      <c r="X75" s="28">
        <f t="shared" si="309"/>
        <v>0.15176752648998953</v>
      </c>
      <c r="Y75" s="28">
        <f t="shared" si="281"/>
        <v>0.14800158290463</v>
      </c>
      <c r="Z75" s="28">
        <f t="shared" si="282"/>
        <v>0.1498608992727786</v>
      </c>
      <c r="AA75" s="50">
        <f t="shared" ref="AA75" si="321">SUM($X75:$X80)</f>
        <v>0.88203048283958374</v>
      </c>
      <c r="AB75" s="50">
        <f t="shared" ref="AB75" si="322">SUM($Y75:$Y80)</f>
        <v>0.88286505738029286</v>
      </c>
      <c r="AC75" s="50">
        <f t="shared" ref="AC75" si="323">SUM($Z75:$Z80)</f>
        <v>0.88200125377841299</v>
      </c>
    </row>
    <row r="76" spans="1:29" x14ac:dyDescent="0.3">
      <c r="A76" s="54"/>
      <c r="B76" s="26" t="s">
        <v>90</v>
      </c>
      <c r="C76" s="26">
        <v>2</v>
      </c>
      <c r="D76" s="26">
        <v>440</v>
      </c>
      <c r="E76" s="26">
        <v>21</v>
      </c>
      <c r="F76" s="26">
        <v>2</v>
      </c>
      <c r="G76" s="26">
        <v>35</v>
      </c>
      <c r="H76" s="26">
        <v>1</v>
      </c>
      <c r="I76" s="26">
        <f>SUM($C76:$H76)</f>
        <v>501</v>
      </c>
      <c r="J76" s="53"/>
      <c r="L76" s="54"/>
      <c r="M76" s="26" t="s">
        <v>90</v>
      </c>
      <c r="N76" s="25">
        <f t="shared" ref="N76" si="324">$D76</f>
        <v>440</v>
      </c>
      <c r="O76" s="25">
        <f t="shared" ref="O76" si="325">SUM($C75,$E75:$H75,$C77:$C80,$E77:$H80)</f>
        <v>1949</v>
      </c>
      <c r="P76" s="25">
        <f t="shared" ref="P76" si="326">SUM($D75,$D77:$D80)</f>
        <v>77</v>
      </c>
      <c r="Q76" s="25">
        <f t="shared" ref="Q76" si="327">SUM($C76,$E76:$H76)</f>
        <v>61</v>
      </c>
      <c r="R76" s="29">
        <f t="shared" si="278"/>
        <v>0.85106382978723405</v>
      </c>
      <c r="S76" s="29">
        <f t="shared" si="279"/>
        <v>0.8782435129740519</v>
      </c>
      <c r="T76" s="29">
        <f t="shared" si="280"/>
        <v>0.86444007858546168</v>
      </c>
      <c r="U76" s="50"/>
      <c r="V76" s="53"/>
      <c r="W76" s="53"/>
      <c r="X76" s="28">
        <f t="shared" si="309"/>
        <v>0.16873089779319519</v>
      </c>
      <c r="Y76" s="28">
        <f t="shared" si="281"/>
        <v>0.17411950929956468</v>
      </c>
      <c r="Z76" s="28">
        <f t="shared" si="282"/>
        <v>0.17138285689407054</v>
      </c>
      <c r="AA76" s="50"/>
      <c r="AB76" s="50"/>
      <c r="AC76" s="50"/>
    </row>
    <row r="77" spans="1:29" x14ac:dyDescent="0.3">
      <c r="A77" s="54"/>
      <c r="B77" s="26" t="s">
        <v>91</v>
      </c>
      <c r="C77" s="26">
        <v>0</v>
      </c>
      <c r="D77" s="26">
        <v>30</v>
      </c>
      <c r="E77" s="26">
        <v>361</v>
      </c>
      <c r="F77" s="26">
        <v>5</v>
      </c>
      <c r="G77" s="26">
        <v>8</v>
      </c>
      <c r="H77" s="26">
        <v>6</v>
      </c>
      <c r="I77" s="26">
        <f>SUM($C77:$H77)</f>
        <v>410</v>
      </c>
      <c r="J77" s="53"/>
      <c r="L77" s="54"/>
      <c r="M77" s="26" t="s">
        <v>91</v>
      </c>
      <c r="N77" s="25">
        <f t="shared" ref="N77" si="328">$E77</f>
        <v>361</v>
      </c>
      <c r="O77" s="25">
        <f t="shared" ref="O77" si="329">SUM($C75:$D76,$F75:$H76,$C78:$D80,$F78:$H80)</f>
        <v>2064</v>
      </c>
      <c r="P77" s="25">
        <f t="shared" ref="P77" si="330">SUM($E75:$E76,$E78:$E80)</f>
        <v>53</v>
      </c>
      <c r="Q77" s="25">
        <f t="shared" ref="Q77" si="331">SUM($C77:$D77,$F77:$H77)</f>
        <v>49</v>
      </c>
      <c r="R77" s="29">
        <f t="shared" si="278"/>
        <v>0.8719806763285024</v>
      </c>
      <c r="S77" s="29">
        <f t="shared" si="279"/>
        <v>0.88048780487804879</v>
      </c>
      <c r="T77" s="29">
        <f t="shared" si="280"/>
        <v>0.87621359223300965</v>
      </c>
      <c r="U77" s="50"/>
      <c r="V77" s="53"/>
      <c r="W77" s="53"/>
      <c r="X77" s="28">
        <f t="shared" si="309"/>
        <v>0.14147688060731539</v>
      </c>
      <c r="Y77" s="28">
        <f t="shared" si="281"/>
        <v>0.14285714285714285</v>
      </c>
      <c r="Z77" s="28">
        <f t="shared" si="282"/>
        <v>0.1421636615811373</v>
      </c>
      <c r="AA77" s="50"/>
      <c r="AB77" s="50"/>
      <c r="AC77" s="50"/>
    </row>
    <row r="78" spans="1:29" x14ac:dyDescent="0.3">
      <c r="A78" s="54"/>
      <c r="B78" s="26" t="s">
        <v>92</v>
      </c>
      <c r="C78" s="26">
        <v>12</v>
      </c>
      <c r="D78" s="26">
        <v>7</v>
      </c>
      <c r="E78" s="26">
        <v>5</v>
      </c>
      <c r="F78" s="26">
        <v>557</v>
      </c>
      <c r="G78" s="26">
        <v>4</v>
      </c>
      <c r="H78" s="26">
        <v>9</v>
      </c>
      <c r="I78" s="26">
        <f>SUM($C78:$H78)</f>
        <v>594</v>
      </c>
      <c r="J78" s="53"/>
      <c r="L78" s="54"/>
      <c r="M78" s="26" t="s">
        <v>92</v>
      </c>
      <c r="N78" s="25">
        <f t="shared" ref="N78" si="332">$F78</f>
        <v>557</v>
      </c>
      <c r="O78" s="25">
        <f t="shared" ref="O78" si="333">SUM($C75:$E77,$G75:$H77,$C79:$E80,$G79:$H80)</f>
        <v>1874</v>
      </c>
      <c r="P78" s="25">
        <f t="shared" ref="P78" si="334">SUM($F75:$F77,$F79:$F80)</f>
        <v>59</v>
      </c>
      <c r="Q78" s="25">
        <f t="shared" ref="Q78" si="335">SUM($C78:$E78,$G78:$H78)</f>
        <v>37</v>
      </c>
      <c r="R78" s="29">
        <f t="shared" si="278"/>
        <v>0.90422077922077926</v>
      </c>
      <c r="S78" s="29">
        <f t="shared" si="279"/>
        <v>0.93771043771043772</v>
      </c>
      <c r="T78" s="29">
        <f t="shared" si="280"/>
        <v>0.92066115702479345</v>
      </c>
      <c r="U78" s="50"/>
      <c r="V78" s="53"/>
      <c r="W78" s="53"/>
      <c r="X78" s="28">
        <f t="shared" si="309"/>
        <v>0.21254734580812937</v>
      </c>
      <c r="Y78" s="28">
        <f t="shared" si="281"/>
        <v>0.22041946972694895</v>
      </c>
      <c r="Z78" s="28">
        <f t="shared" si="282"/>
        <v>0.21641184300464081</v>
      </c>
      <c r="AA78" s="50"/>
      <c r="AB78" s="50"/>
      <c r="AC78" s="50"/>
    </row>
    <row r="79" spans="1:29" x14ac:dyDescent="0.3">
      <c r="A79" s="54"/>
      <c r="B79" s="26" t="s">
        <v>93</v>
      </c>
      <c r="C79" s="26">
        <v>1</v>
      </c>
      <c r="D79" s="26">
        <v>35</v>
      </c>
      <c r="E79" s="26">
        <v>14</v>
      </c>
      <c r="F79" s="26">
        <v>11</v>
      </c>
      <c r="G79" s="26">
        <v>412</v>
      </c>
      <c r="H79" s="26">
        <v>9</v>
      </c>
      <c r="I79" s="26">
        <f>SUM($C79:$H79)</f>
        <v>482</v>
      </c>
      <c r="J79" s="53"/>
      <c r="L79" s="54"/>
      <c r="M79" s="26" t="s">
        <v>93</v>
      </c>
      <c r="N79" s="25">
        <f t="shared" ref="N79" si="336">$G79</f>
        <v>412</v>
      </c>
      <c r="O79" s="25">
        <f t="shared" ref="O79" si="337">SUM($C75:$F78,$H75:$H78,$C80:$F80,$H80)</f>
        <v>1985</v>
      </c>
      <c r="P79" s="25">
        <f t="shared" ref="P79" si="338">SUM($G75:$G78,$G80)</f>
        <v>60</v>
      </c>
      <c r="Q79" s="25">
        <f t="shared" ref="Q79" si="339">SUM($C79:$F79,$H79)</f>
        <v>70</v>
      </c>
      <c r="R79" s="29">
        <f t="shared" si="278"/>
        <v>0.8728813559322034</v>
      </c>
      <c r="S79" s="29">
        <f t="shared" si="279"/>
        <v>0.85477178423236511</v>
      </c>
      <c r="T79" s="29">
        <f t="shared" si="280"/>
        <v>0.86373165618448644</v>
      </c>
      <c r="U79" s="50"/>
      <c r="V79" s="53"/>
      <c r="W79" s="53"/>
      <c r="X79" s="28">
        <f t="shared" si="309"/>
        <v>0.16649339673894817</v>
      </c>
      <c r="Y79" s="28">
        <f t="shared" si="281"/>
        <v>0.16303917688959238</v>
      </c>
      <c r="Z79" s="28">
        <f t="shared" si="282"/>
        <v>0.16474818293665314</v>
      </c>
      <c r="AA79" s="50"/>
      <c r="AB79" s="50"/>
      <c r="AC79" s="50"/>
    </row>
    <row r="80" spans="1:29" x14ac:dyDescent="0.3">
      <c r="A80" s="54"/>
      <c r="B80" s="26" t="s">
        <v>94</v>
      </c>
      <c r="C80" s="26">
        <v>4</v>
      </c>
      <c r="D80" s="26">
        <v>5</v>
      </c>
      <c r="E80" s="26">
        <v>9</v>
      </c>
      <c r="F80" s="26">
        <v>23</v>
      </c>
      <c r="G80" s="26">
        <v>9</v>
      </c>
      <c r="H80" s="26">
        <v>87</v>
      </c>
      <c r="I80" s="26">
        <f t="shared" si="273"/>
        <v>137</v>
      </c>
      <c r="J80" s="53"/>
      <c r="L80" s="54"/>
      <c r="M80" s="26" t="s">
        <v>94</v>
      </c>
      <c r="N80" s="25">
        <f t="shared" ref="N80" si="340">$H80</f>
        <v>87</v>
      </c>
      <c r="O80" s="25">
        <f t="shared" ref="O80" si="341">SUM($C75:$G79)</f>
        <v>2362</v>
      </c>
      <c r="P80" s="25">
        <f t="shared" ref="P80" si="342">SUM($H75:$H79)</f>
        <v>28</v>
      </c>
      <c r="Q80" s="25">
        <f t="shared" ref="Q80" si="343">SUM($C80:$G80)</f>
        <v>50</v>
      </c>
      <c r="R80" s="29">
        <f t="shared" si="278"/>
        <v>0.75652173913043474</v>
      </c>
      <c r="S80" s="29">
        <f t="shared" si="279"/>
        <v>0.63503649635036497</v>
      </c>
      <c r="T80" s="29">
        <f t="shared" si="280"/>
        <v>0.69047619047619058</v>
      </c>
      <c r="U80" s="50"/>
      <c r="V80" s="53"/>
      <c r="W80" s="53"/>
      <c r="X80" s="28">
        <f t="shared" si="309"/>
        <v>4.1014435402006159E-2</v>
      </c>
      <c r="Y80" s="28">
        <f t="shared" si="281"/>
        <v>3.4428175702413931E-2</v>
      </c>
      <c r="Z80" s="28">
        <f t="shared" si="282"/>
        <v>3.7433810089132609E-2</v>
      </c>
      <c r="AA80" s="50"/>
      <c r="AB80" s="50"/>
      <c r="AC80" s="50"/>
    </row>
    <row r="81" spans="1:29" x14ac:dyDescent="0.3">
      <c r="A81" s="55">
        <v>14</v>
      </c>
      <c r="B81" s="27" t="s">
        <v>89</v>
      </c>
      <c r="C81" s="27">
        <v>376</v>
      </c>
      <c r="D81" s="27">
        <v>0</v>
      </c>
      <c r="E81" s="27">
        <v>4</v>
      </c>
      <c r="F81" s="27">
        <v>21</v>
      </c>
      <c r="G81" s="27">
        <v>2</v>
      </c>
      <c r="H81" s="27">
        <v>0</v>
      </c>
      <c r="I81" s="26">
        <f t="shared" ref="I81:I88" si="344">SUM($C81:$H81)</f>
        <v>403</v>
      </c>
      <c r="J81" s="53">
        <f t="shared" ref="J81" si="345">SUM($I81:$I86)</f>
        <v>2527</v>
      </c>
      <c r="L81" s="55">
        <v>14</v>
      </c>
      <c r="M81" s="27" t="s">
        <v>89</v>
      </c>
      <c r="N81" s="25">
        <f t="shared" ref="N81" si="346">$C81</f>
        <v>376</v>
      </c>
      <c r="O81" s="25">
        <f t="shared" ref="O81" si="347">SUM($D82:$H86)</f>
        <v>2095</v>
      </c>
      <c r="P81" s="25">
        <f t="shared" ref="P81" si="348">SUM($C82:$C86)</f>
        <v>29</v>
      </c>
      <c r="Q81" s="25">
        <f t="shared" ref="Q81" si="349">SUM($D81:$H81)</f>
        <v>27</v>
      </c>
      <c r="R81" s="29">
        <f t="shared" si="278"/>
        <v>0.92839506172839503</v>
      </c>
      <c r="S81" s="29">
        <f t="shared" si="279"/>
        <v>0.9330024813895782</v>
      </c>
      <c r="T81" s="29">
        <f t="shared" si="280"/>
        <v>0.93069306930693074</v>
      </c>
      <c r="U81" s="50">
        <f t="shared" ref="U81" si="350">AVERAGE($R81:$R86)</f>
        <v>0.87226467245596062</v>
      </c>
      <c r="V81" s="50">
        <f t="shared" ref="V81" si="351">AVERAGE($S81:$S86)</f>
        <v>0.85046441671216577</v>
      </c>
      <c r="W81" s="50">
        <f>AVERAGE($T81:$T86)</f>
        <v>0.85886313323474173</v>
      </c>
      <c r="X81" s="28">
        <f t="shared" si="309"/>
        <v>0.14805825479879034</v>
      </c>
      <c r="Y81" s="28">
        <f t="shared" si="281"/>
        <v>0.14879303521962803</v>
      </c>
      <c r="Z81" s="28">
        <f t="shared" si="282"/>
        <v>0.14842473562750022</v>
      </c>
      <c r="AA81" s="50">
        <f t="shared" ref="AA81" si="352">SUM($X81:$X86)</f>
        <v>0.880892958895658</v>
      </c>
      <c r="AB81" s="50">
        <f t="shared" ref="AB81" si="353">SUM($Y81:$Y86)</f>
        <v>0.88128215275029675</v>
      </c>
      <c r="AC81" s="50">
        <f t="shared" ref="AC81" si="354">SUM($Z81:$Z86)</f>
        <v>0.87994966463300162</v>
      </c>
    </row>
    <row r="82" spans="1:29" x14ac:dyDescent="0.3">
      <c r="A82" s="55"/>
      <c r="B82" s="27" t="s">
        <v>90</v>
      </c>
      <c r="C82" s="27">
        <v>2</v>
      </c>
      <c r="D82" s="27">
        <v>444</v>
      </c>
      <c r="E82" s="27">
        <v>23</v>
      </c>
      <c r="F82" s="27">
        <v>4</v>
      </c>
      <c r="G82" s="27">
        <v>26</v>
      </c>
      <c r="H82" s="27">
        <v>2</v>
      </c>
      <c r="I82" s="26">
        <f t="shared" si="344"/>
        <v>501</v>
      </c>
      <c r="J82" s="53"/>
      <c r="L82" s="55"/>
      <c r="M82" s="27" t="s">
        <v>90</v>
      </c>
      <c r="N82" s="25">
        <f t="shared" ref="N82" si="355">$D82</f>
        <v>444</v>
      </c>
      <c r="O82" s="25">
        <f t="shared" ref="O82" si="356">SUM($C81,$E81:$H81,$C83:$C86,$E83:$H86)</f>
        <v>1950</v>
      </c>
      <c r="P82" s="25">
        <f t="shared" ref="P82" si="357">SUM($D81,$D83:$D86)</f>
        <v>76</v>
      </c>
      <c r="Q82" s="25">
        <f t="shared" ref="Q82" si="358">SUM($C82,$E82:$H82)</f>
        <v>57</v>
      </c>
      <c r="R82" s="29">
        <f t="shared" si="278"/>
        <v>0.85384615384615381</v>
      </c>
      <c r="S82" s="29">
        <f t="shared" si="279"/>
        <v>0.88622754491017963</v>
      </c>
      <c r="T82" s="29">
        <f t="shared" si="280"/>
        <v>0.86973555337904018</v>
      </c>
      <c r="U82" s="50"/>
      <c r="V82" s="53"/>
      <c r="W82" s="53"/>
      <c r="X82" s="28">
        <f t="shared" si="309"/>
        <v>0.16928251803598063</v>
      </c>
      <c r="Y82" s="28">
        <f t="shared" si="281"/>
        <v>0.17570241392956074</v>
      </c>
      <c r="Z82" s="28">
        <f t="shared" si="282"/>
        <v>0.17243273139806059</v>
      </c>
      <c r="AA82" s="50"/>
      <c r="AB82" s="50"/>
      <c r="AC82" s="50"/>
    </row>
    <row r="83" spans="1:29" x14ac:dyDescent="0.3">
      <c r="A83" s="55"/>
      <c r="B83" s="27" t="s">
        <v>91</v>
      </c>
      <c r="C83" s="27">
        <v>1</v>
      </c>
      <c r="D83" s="27">
        <v>25</v>
      </c>
      <c r="E83" s="27">
        <v>372</v>
      </c>
      <c r="F83" s="27">
        <v>4</v>
      </c>
      <c r="G83" s="27">
        <v>4</v>
      </c>
      <c r="H83" s="27">
        <v>4</v>
      </c>
      <c r="I83" s="26">
        <f t="shared" si="344"/>
        <v>410</v>
      </c>
      <c r="J83" s="53"/>
      <c r="L83" s="55"/>
      <c r="M83" s="27" t="s">
        <v>91</v>
      </c>
      <c r="N83" s="25">
        <f t="shared" ref="N83" si="359">$E83</f>
        <v>372</v>
      </c>
      <c r="O83" s="25">
        <f t="shared" ref="O83" si="360">SUM($C81:$D82,$F81:$H82,$C84:$D86,$F84:$H86)</f>
        <v>2051</v>
      </c>
      <c r="P83" s="25">
        <f t="shared" ref="P83" si="361">SUM($E81:$E82,$E84:$E86)</f>
        <v>66</v>
      </c>
      <c r="Q83" s="25">
        <f t="shared" ref="Q83" si="362">SUM($C83:$D83,$F83:$H83)</f>
        <v>38</v>
      </c>
      <c r="R83" s="29">
        <f t="shared" si="278"/>
        <v>0.84931506849315064</v>
      </c>
      <c r="S83" s="29">
        <f t="shared" si="279"/>
        <v>0.90731707317073174</v>
      </c>
      <c r="T83" s="29">
        <f t="shared" si="280"/>
        <v>0.87735849056603776</v>
      </c>
      <c r="U83" s="50"/>
      <c r="V83" s="53"/>
      <c r="W83" s="53"/>
      <c r="X83" s="28">
        <f t="shared" si="309"/>
        <v>0.13779943730992947</v>
      </c>
      <c r="Y83" s="28">
        <f t="shared" si="281"/>
        <v>0.14721013058963198</v>
      </c>
      <c r="Z83" s="28">
        <f t="shared" si="282"/>
        <v>0.14234941873054036</v>
      </c>
      <c r="AA83" s="50"/>
      <c r="AB83" s="50"/>
      <c r="AC83" s="50"/>
    </row>
    <row r="84" spans="1:29" x14ac:dyDescent="0.3">
      <c r="A84" s="55"/>
      <c r="B84" s="27" t="s">
        <v>92</v>
      </c>
      <c r="C84" s="27">
        <v>19</v>
      </c>
      <c r="D84" s="27">
        <v>5</v>
      </c>
      <c r="E84" s="27">
        <v>6</v>
      </c>
      <c r="F84" s="27">
        <v>550</v>
      </c>
      <c r="G84" s="27">
        <v>6</v>
      </c>
      <c r="H84" s="27">
        <v>8</v>
      </c>
      <c r="I84" s="26">
        <f t="shared" si="344"/>
        <v>594</v>
      </c>
      <c r="J84" s="53"/>
      <c r="L84" s="55"/>
      <c r="M84" s="27" t="s">
        <v>92</v>
      </c>
      <c r="N84" s="25">
        <f t="shared" ref="N84" si="363">$F84</f>
        <v>550</v>
      </c>
      <c r="O84" s="25">
        <f t="shared" ref="O84" si="364">SUM($C81:$E83,$G81:$H83,$C85:$E86,$G85:$H86)</f>
        <v>1873</v>
      </c>
      <c r="P84" s="25">
        <f t="shared" ref="P84" si="365">SUM($F81:$F83,$F85:$F86)</f>
        <v>60</v>
      </c>
      <c r="Q84" s="25">
        <f t="shared" ref="Q84" si="366">SUM($C84:$E84,$G84:$H84)</f>
        <v>44</v>
      </c>
      <c r="R84" s="29">
        <f t="shared" si="278"/>
        <v>0.90163934426229508</v>
      </c>
      <c r="S84" s="29">
        <f t="shared" si="279"/>
        <v>0.92592592592592593</v>
      </c>
      <c r="T84" s="29">
        <f t="shared" si="280"/>
        <v>0.91362126245847186</v>
      </c>
      <c r="U84" s="50"/>
      <c r="V84" s="53"/>
      <c r="W84" s="53"/>
      <c r="X84" s="28">
        <f t="shared" si="309"/>
        <v>0.21194055025397834</v>
      </c>
      <c r="Y84" s="28">
        <f t="shared" si="281"/>
        <v>0.21764938662445588</v>
      </c>
      <c r="Z84" s="28">
        <f t="shared" si="282"/>
        <v>0.21475703597163923</v>
      </c>
      <c r="AA84" s="50"/>
      <c r="AB84" s="50"/>
      <c r="AC84" s="50"/>
    </row>
    <row r="85" spans="1:29" x14ac:dyDescent="0.3">
      <c r="A85" s="55"/>
      <c r="B85" s="27" t="s">
        <v>93</v>
      </c>
      <c r="C85" s="27">
        <v>3</v>
      </c>
      <c r="D85" s="27">
        <v>41</v>
      </c>
      <c r="E85" s="27">
        <v>21</v>
      </c>
      <c r="F85" s="27">
        <v>11</v>
      </c>
      <c r="G85" s="27">
        <v>400</v>
      </c>
      <c r="H85" s="27">
        <v>6</v>
      </c>
      <c r="I85" s="26">
        <f t="shared" si="344"/>
        <v>482</v>
      </c>
      <c r="J85" s="53"/>
      <c r="L85" s="55"/>
      <c r="M85" s="27" t="s">
        <v>93</v>
      </c>
      <c r="N85" s="25">
        <f t="shared" ref="N85" si="367">$G85</f>
        <v>400</v>
      </c>
      <c r="O85" s="25">
        <f t="shared" ref="O85" si="368">SUM($C81:$F84,$H81:$H84,$C86:$F86,$H86)</f>
        <v>1996</v>
      </c>
      <c r="P85" s="25">
        <f t="shared" ref="P85" si="369">SUM($G81:$G84,$G86)</f>
        <v>49</v>
      </c>
      <c r="Q85" s="25">
        <f t="shared" ref="Q85" si="370">SUM($C85:$F85,$H85)</f>
        <v>82</v>
      </c>
      <c r="R85" s="29">
        <f t="shared" si="278"/>
        <v>0.89086859688195996</v>
      </c>
      <c r="S85" s="29">
        <f t="shared" si="279"/>
        <v>0.82987551867219922</v>
      </c>
      <c r="T85" s="29">
        <f t="shared" si="280"/>
        <v>0.85929108485499461</v>
      </c>
      <c r="U85" s="50"/>
      <c r="V85" s="53"/>
      <c r="W85" s="53"/>
      <c r="X85" s="28">
        <f t="shared" si="309"/>
        <v>0.16992428322006517</v>
      </c>
      <c r="Y85" s="28">
        <f t="shared" si="281"/>
        <v>0.15829046299960428</v>
      </c>
      <c r="Z85" s="28">
        <f t="shared" si="282"/>
        <v>0.16390118832612086</v>
      </c>
      <c r="AA85" s="50"/>
      <c r="AB85" s="50"/>
      <c r="AC85" s="50"/>
    </row>
    <row r="86" spans="1:29" x14ac:dyDescent="0.3">
      <c r="A86" s="55"/>
      <c r="B86" s="27" t="s">
        <v>94</v>
      </c>
      <c r="C86" s="27">
        <v>4</v>
      </c>
      <c r="D86" s="27">
        <v>5</v>
      </c>
      <c r="E86" s="27">
        <v>12</v>
      </c>
      <c r="F86" s="27">
        <v>20</v>
      </c>
      <c r="G86" s="27">
        <v>11</v>
      </c>
      <c r="H86" s="27">
        <v>85</v>
      </c>
      <c r="I86" s="26">
        <f t="shared" si="344"/>
        <v>137</v>
      </c>
      <c r="J86" s="53"/>
      <c r="L86" s="55"/>
      <c r="M86" s="27" t="s">
        <v>94</v>
      </c>
      <c r="N86" s="25">
        <f t="shared" ref="N86" si="371">$H86</f>
        <v>85</v>
      </c>
      <c r="O86" s="25">
        <f t="shared" ref="O86" si="372">SUM($C81:$G85)</f>
        <v>2370</v>
      </c>
      <c r="P86" s="25">
        <f t="shared" ref="P86" si="373">SUM($H81:$H85)</f>
        <v>20</v>
      </c>
      <c r="Q86" s="25">
        <f t="shared" ref="Q86" si="374">SUM($C86:$G86)</f>
        <v>52</v>
      </c>
      <c r="R86" s="29">
        <f t="shared" si="278"/>
        <v>0.80952380952380953</v>
      </c>
      <c r="S86" s="29">
        <f t="shared" si="279"/>
        <v>0.62043795620437958</v>
      </c>
      <c r="T86" s="29">
        <f t="shared" si="280"/>
        <v>0.70247933884297531</v>
      </c>
      <c r="U86" s="50"/>
      <c r="V86" s="53"/>
      <c r="W86" s="53"/>
      <c r="X86" s="28">
        <f t="shared" si="309"/>
        <v>4.3887915276914088E-2</v>
      </c>
      <c r="Y86" s="28">
        <f t="shared" si="281"/>
        <v>3.3636723387415905E-2</v>
      </c>
      <c r="Z86" s="28">
        <f t="shared" si="282"/>
        <v>3.8084554579140333E-2</v>
      </c>
      <c r="AA86" s="50"/>
      <c r="AB86" s="50"/>
      <c r="AC86" s="50"/>
    </row>
    <row r="87" spans="1:29" x14ac:dyDescent="0.3">
      <c r="A87" s="54">
        <v>15</v>
      </c>
      <c r="B87" s="26" t="s">
        <v>89</v>
      </c>
      <c r="C87" s="26">
        <v>368</v>
      </c>
      <c r="D87" s="26">
        <v>1</v>
      </c>
      <c r="E87" s="26">
        <v>3</v>
      </c>
      <c r="F87" s="26">
        <v>27</v>
      </c>
      <c r="G87" s="26">
        <v>3</v>
      </c>
      <c r="H87" s="26">
        <v>1</v>
      </c>
      <c r="I87" s="26">
        <f t="shared" si="344"/>
        <v>403</v>
      </c>
      <c r="J87" s="53">
        <f t="shared" ref="J87" si="375">SUM($I87:$I92)</f>
        <v>2527</v>
      </c>
      <c r="L87" s="54">
        <v>15</v>
      </c>
      <c r="M87" s="26" t="s">
        <v>89</v>
      </c>
      <c r="N87" s="25">
        <f t="shared" ref="N87" si="376">$C87</f>
        <v>368</v>
      </c>
      <c r="O87" s="25">
        <f t="shared" ref="O87" si="377">SUM($D88:$H92)</f>
        <v>2106</v>
      </c>
      <c r="P87" s="25">
        <f t="shared" ref="P87" si="378">SUM($C88:$C92)</f>
        <v>18</v>
      </c>
      <c r="Q87" s="25">
        <f t="shared" ref="Q87" si="379">SUM($D87:$H87)</f>
        <v>35</v>
      </c>
      <c r="R87" s="29">
        <f t="shared" si="278"/>
        <v>0.95336787564766834</v>
      </c>
      <c r="S87" s="29">
        <f t="shared" si="279"/>
        <v>0.91315136476426795</v>
      </c>
      <c r="T87" s="29">
        <f t="shared" si="280"/>
        <v>0.93282636248415707</v>
      </c>
      <c r="U87" s="50">
        <f t="shared" ref="U87" si="380">AVERAGE($R87:$R92)</f>
        <v>0.85288807411441192</v>
      </c>
      <c r="V87" s="50">
        <f t="shared" ref="V87" si="381">AVERAGE($S87:$S92)</f>
        <v>0.83523364620933682</v>
      </c>
      <c r="W87" s="50">
        <f>AVERAGE($T87:$T92)</f>
        <v>0.84271261256777397</v>
      </c>
      <c r="X87" s="28">
        <f t="shared" si="309"/>
        <v>0.1520408602635577</v>
      </c>
      <c r="Y87" s="28">
        <f t="shared" si="281"/>
        <v>0.14562722595963593</v>
      </c>
      <c r="Z87" s="28">
        <f t="shared" si="282"/>
        <v>0.14876494819197281</v>
      </c>
      <c r="AA87" s="50">
        <f t="shared" ref="AA87" si="382">SUM($X87:$X92)</f>
        <v>0.86426758996848518</v>
      </c>
      <c r="AB87" s="50">
        <f t="shared" ref="AB87" si="383">SUM($Y87:$Y92)</f>
        <v>0.86505738029283741</v>
      </c>
      <c r="AC87" s="50">
        <f t="shared" ref="AC87" si="384">SUM($Z87:$Z92)</f>
        <v>0.86386220111918566</v>
      </c>
    </row>
    <row r="88" spans="1:29" x14ac:dyDescent="0.3">
      <c r="A88" s="54"/>
      <c r="B88" s="26" t="s">
        <v>90</v>
      </c>
      <c r="C88" s="26">
        <v>3</v>
      </c>
      <c r="D88" s="26">
        <v>410</v>
      </c>
      <c r="E88" s="26">
        <v>33</v>
      </c>
      <c r="F88" s="26">
        <v>7</v>
      </c>
      <c r="G88" s="26">
        <v>47</v>
      </c>
      <c r="H88" s="26">
        <v>1</v>
      </c>
      <c r="I88" s="26">
        <f t="shared" si="344"/>
        <v>501</v>
      </c>
      <c r="J88" s="53"/>
      <c r="L88" s="54"/>
      <c r="M88" s="26" t="s">
        <v>90</v>
      </c>
      <c r="N88" s="25">
        <f t="shared" ref="N88" si="385">$D88</f>
        <v>410</v>
      </c>
      <c r="O88" s="25">
        <f t="shared" ref="O88" si="386">SUM($C87,$E87:$H87,$C89:$C92,$E89:$H92)</f>
        <v>1949</v>
      </c>
      <c r="P88" s="25">
        <f t="shared" ref="P88" si="387">SUM($D87,$D89:$D92)</f>
        <v>77</v>
      </c>
      <c r="Q88" s="25">
        <f t="shared" ref="Q88" si="388">SUM($C88,$E88:$H88)</f>
        <v>91</v>
      </c>
      <c r="R88" s="29">
        <f t="shared" si="278"/>
        <v>0.84188911704312119</v>
      </c>
      <c r="S88" s="29">
        <f t="shared" si="279"/>
        <v>0.81836327345309379</v>
      </c>
      <c r="T88" s="29">
        <f t="shared" si="280"/>
        <v>0.82995951417004055</v>
      </c>
      <c r="U88" s="50"/>
      <c r="V88" s="53"/>
      <c r="W88" s="53"/>
      <c r="X88" s="28">
        <f t="shared" si="309"/>
        <v>0.1669119302091823</v>
      </c>
      <c r="Y88" s="28">
        <f t="shared" si="281"/>
        <v>0.16224772457459435</v>
      </c>
      <c r="Z88" s="28">
        <f t="shared" si="282"/>
        <v>0.16454678140055018</v>
      </c>
      <c r="AA88" s="50"/>
      <c r="AB88" s="50"/>
      <c r="AC88" s="50"/>
    </row>
    <row r="89" spans="1:29" x14ac:dyDescent="0.3">
      <c r="A89" s="54"/>
      <c r="B89" s="26" t="s">
        <v>91</v>
      </c>
      <c r="C89" s="26">
        <v>1</v>
      </c>
      <c r="D89" s="26">
        <v>22</v>
      </c>
      <c r="E89" s="26">
        <v>358</v>
      </c>
      <c r="F89" s="26">
        <v>8</v>
      </c>
      <c r="G89" s="26">
        <v>13</v>
      </c>
      <c r="H89" s="26">
        <v>8</v>
      </c>
      <c r="I89" s="26">
        <f t="shared" si="273"/>
        <v>410</v>
      </c>
      <c r="J89" s="53"/>
      <c r="L89" s="54"/>
      <c r="M89" s="26" t="s">
        <v>91</v>
      </c>
      <c r="N89" s="25">
        <f t="shared" ref="N89" si="389">$E89</f>
        <v>358</v>
      </c>
      <c r="O89" s="25">
        <f t="shared" ref="O89" si="390">SUM($C87:$D88,$F87:$H88,$C90:$D92,$F90:$H92)</f>
        <v>2054</v>
      </c>
      <c r="P89" s="25">
        <f t="shared" ref="P89" si="391">SUM($E87:$E88,$E90:$E92)</f>
        <v>63</v>
      </c>
      <c r="Q89" s="25">
        <f t="shared" ref="Q89" si="392">SUM($C89:$D89,$F89:$H89)</f>
        <v>52</v>
      </c>
      <c r="R89" s="29">
        <f t="shared" si="278"/>
        <v>0.85035629453681705</v>
      </c>
      <c r="S89" s="29">
        <f t="shared" si="279"/>
        <v>0.87317073170731707</v>
      </c>
      <c r="T89" s="29">
        <f t="shared" si="280"/>
        <v>0.86161251504211778</v>
      </c>
      <c r="U89" s="50"/>
      <c r="V89" s="53"/>
      <c r="W89" s="53"/>
      <c r="X89" s="28">
        <f t="shared" si="309"/>
        <v>0.13796837386628216</v>
      </c>
      <c r="Y89" s="28">
        <f t="shared" si="281"/>
        <v>0.14166996438464582</v>
      </c>
      <c r="Z89" s="28">
        <f t="shared" si="282"/>
        <v>0.13979467003057708</v>
      </c>
      <c r="AA89" s="50"/>
      <c r="AB89" s="50"/>
      <c r="AC89" s="50"/>
    </row>
    <row r="90" spans="1:29" x14ac:dyDescent="0.3">
      <c r="A90" s="54"/>
      <c r="B90" s="26" t="s">
        <v>92</v>
      </c>
      <c r="C90" s="26">
        <v>5</v>
      </c>
      <c r="D90" s="26">
        <v>2</v>
      </c>
      <c r="E90" s="26">
        <v>8</v>
      </c>
      <c r="F90" s="26">
        <v>565</v>
      </c>
      <c r="G90" s="26">
        <v>3</v>
      </c>
      <c r="H90" s="26">
        <v>11</v>
      </c>
      <c r="I90" s="26">
        <f t="shared" si="273"/>
        <v>594</v>
      </c>
      <c r="J90" s="53"/>
      <c r="L90" s="54"/>
      <c r="M90" s="26" t="s">
        <v>92</v>
      </c>
      <c r="N90" s="25">
        <f t="shared" ref="N90" si="393">$F90</f>
        <v>565</v>
      </c>
      <c r="O90" s="25">
        <f t="shared" ref="O90" si="394">SUM($C87:$E89,$G87:$H89,$C91:$E92,$G91:$H92)</f>
        <v>1854</v>
      </c>
      <c r="P90" s="25">
        <f t="shared" ref="P90" si="395">SUM($F87:$F89,$F91:$F92)</f>
        <v>79</v>
      </c>
      <c r="Q90" s="25">
        <f t="shared" ref="Q90" si="396">SUM($C90:$E90,$G90:$H90)</f>
        <v>29</v>
      </c>
      <c r="R90" s="29">
        <f t="shared" si="278"/>
        <v>0.87732919254658381</v>
      </c>
      <c r="S90" s="29">
        <f t="shared" si="279"/>
        <v>0.95117845117845112</v>
      </c>
      <c r="T90" s="29">
        <f t="shared" si="280"/>
        <v>0.91276252019386106</v>
      </c>
      <c r="U90" s="50"/>
      <c r="V90" s="53"/>
      <c r="W90" s="53"/>
      <c r="X90" s="28">
        <f t="shared" si="309"/>
        <v>0.20622617347553257</v>
      </c>
      <c r="Y90" s="28">
        <f t="shared" si="281"/>
        <v>0.22358527898694103</v>
      </c>
      <c r="Z90" s="28">
        <f t="shared" si="282"/>
        <v>0.21455517886630529</v>
      </c>
      <c r="AA90" s="50"/>
      <c r="AB90" s="50"/>
      <c r="AC90" s="50"/>
    </row>
    <row r="91" spans="1:29" x14ac:dyDescent="0.3">
      <c r="A91" s="54"/>
      <c r="B91" s="26" t="s">
        <v>93</v>
      </c>
      <c r="C91" s="26">
        <v>2</v>
      </c>
      <c r="D91" s="26">
        <v>46</v>
      </c>
      <c r="E91" s="26">
        <v>10</v>
      </c>
      <c r="F91" s="26">
        <v>18</v>
      </c>
      <c r="G91" s="26">
        <v>399</v>
      </c>
      <c r="H91" s="26">
        <v>7</v>
      </c>
      <c r="I91" s="26">
        <f t="shared" si="273"/>
        <v>482</v>
      </c>
      <c r="J91" s="53"/>
      <c r="L91" s="54"/>
      <c r="M91" s="26" t="s">
        <v>93</v>
      </c>
      <c r="N91" s="25">
        <f t="shared" ref="N91" si="397">$G91</f>
        <v>399</v>
      </c>
      <c r="O91" s="25">
        <f t="shared" ref="O91" si="398">SUM($C87:$F90,$H87:$H90,$C92:$F92,$H92)</f>
        <v>1969</v>
      </c>
      <c r="P91" s="25">
        <f t="shared" ref="P91" si="399">SUM($G87:$G90,$G92)</f>
        <v>76</v>
      </c>
      <c r="Q91" s="25">
        <f t="shared" ref="Q91" si="400">SUM($C91:$F91,$H91)</f>
        <v>83</v>
      </c>
      <c r="R91" s="29">
        <f t="shared" si="278"/>
        <v>0.84</v>
      </c>
      <c r="S91" s="29">
        <f t="shared" si="279"/>
        <v>0.82780082987551862</v>
      </c>
      <c r="T91" s="29">
        <f t="shared" si="280"/>
        <v>0.83385579937304055</v>
      </c>
      <c r="U91" s="50"/>
      <c r="V91" s="53"/>
      <c r="W91" s="53"/>
      <c r="X91" s="28">
        <f t="shared" si="309"/>
        <v>0.16022160664819943</v>
      </c>
      <c r="Y91" s="28">
        <f t="shared" si="281"/>
        <v>0.15789473684210525</v>
      </c>
      <c r="Z91" s="28">
        <f t="shared" si="282"/>
        <v>0.15904966177198476</v>
      </c>
      <c r="AA91" s="50"/>
      <c r="AB91" s="50"/>
      <c r="AC91" s="50"/>
    </row>
    <row r="92" spans="1:29" x14ac:dyDescent="0.3">
      <c r="A92" s="54"/>
      <c r="B92" s="26" t="s">
        <v>94</v>
      </c>
      <c r="C92" s="26">
        <v>7</v>
      </c>
      <c r="D92" s="26">
        <v>6</v>
      </c>
      <c r="E92" s="26">
        <v>9</v>
      </c>
      <c r="F92" s="26">
        <v>19</v>
      </c>
      <c r="G92" s="26">
        <v>10</v>
      </c>
      <c r="H92" s="26">
        <v>86</v>
      </c>
      <c r="I92" s="26">
        <f t="shared" si="273"/>
        <v>137</v>
      </c>
      <c r="J92" s="53"/>
      <c r="L92" s="54"/>
      <c r="M92" s="26" t="s">
        <v>94</v>
      </c>
      <c r="N92" s="25">
        <f t="shared" ref="N92" si="401">$H92</f>
        <v>86</v>
      </c>
      <c r="O92" s="25">
        <f t="shared" ref="O92" si="402">SUM($C87:$G91)</f>
        <v>2362</v>
      </c>
      <c r="P92" s="25">
        <f t="shared" ref="P92" si="403">SUM($H87:$H91)</f>
        <v>28</v>
      </c>
      <c r="Q92" s="25">
        <f t="shared" ref="Q92" si="404">SUM($C92:$G92)</f>
        <v>51</v>
      </c>
      <c r="R92" s="29">
        <f t="shared" si="278"/>
        <v>0.75438596491228072</v>
      </c>
      <c r="S92" s="29">
        <f t="shared" si="279"/>
        <v>0.62773722627737227</v>
      </c>
      <c r="T92" s="29">
        <f t="shared" si="280"/>
        <v>0.68525896414342635</v>
      </c>
      <c r="U92" s="50"/>
      <c r="V92" s="53"/>
      <c r="W92" s="53"/>
      <c r="X92" s="28">
        <f t="shared" si="309"/>
        <v>4.0898645505731086E-2</v>
      </c>
      <c r="Y92" s="28">
        <f t="shared" si="281"/>
        <v>3.4032449544914918E-2</v>
      </c>
      <c r="Z92" s="28">
        <f t="shared" si="282"/>
        <v>3.7150960857795574E-2</v>
      </c>
      <c r="AA92" s="50"/>
      <c r="AB92" s="50"/>
      <c r="AC92" s="50"/>
    </row>
    <row r="93" spans="1:29" x14ac:dyDescent="0.3">
      <c r="A93" s="55">
        <v>16</v>
      </c>
      <c r="B93" s="27" t="s">
        <v>89</v>
      </c>
      <c r="C93" s="27">
        <v>372</v>
      </c>
      <c r="D93" s="27">
        <v>1</v>
      </c>
      <c r="E93" s="27">
        <v>2</v>
      </c>
      <c r="F93" s="27">
        <v>26</v>
      </c>
      <c r="G93" s="27">
        <v>0</v>
      </c>
      <c r="H93" s="27">
        <v>2</v>
      </c>
      <c r="I93" s="26">
        <f t="shared" si="273"/>
        <v>403</v>
      </c>
      <c r="J93" s="53">
        <f t="shared" ref="J93" si="405">SUM($I93:$I98)</f>
        <v>2527</v>
      </c>
      <c r="L93" s="55">
        <v>16</v>
      </c>
      <c r="M93" s="27" t="s">
        <v>89</v>
      </c>
      <c r="N93" s="25">
        <f t="shared" ref="N93" si="406">$C93</f>
        <v>372</v>
      </c>
      <c r="O93" s="25">
        <f t="shared" ref="O93" si="407">SUM($D94:$H98)</f>
        <v>2098</v>
      </c>
      <c r="P93" s="25">
        <f t="shared" ref="P93" si="408">SUM($C94:$C98)</f>
        <v>26</v>
      </c>
      <c r="Q93" s="25">
        <f t="shared" ref="Q93" si="409">SUM($D93:$H93)</f>
        <v>31</v>
      </c>
      <c r="R93" s="29">
        <f t="shared" si="278"/>
        <v>0.9346733668341709</v>
      </c>
      <c r="S93" s="29">
        <f t="shared" si="279"/>
        <v>0.92307692307692313</v>
      </c>
      <c r="T93" s="29">
        <f t="shared" si="280"/>
        <v>0.92883895131086147</v>
      </c>
      <c r="U93" s="50">
        <f t="shared" ref="U93" si="410">AVERAGE($R93:$R98)</f>
        <v>0.86542414662236278</v>
      </c>
      <c r="V93" s="50">
        <f t="shared" ref="V93" si="411">AVERAGE($S93:$S98)</f>
        <v>0.85606325074865142</v>
      </c>
      <c r="W93" s="50">
        <f>AVERAGE($T93:$T98)</f>
        <v>0.86038040861519194</v>
      </c>
      <c r="X93" s="28">
        <f t="shared" si="309"/>
        <v>0.14905950408950172</v>
      </c>
      <c r="Y93" s="28">
        <f t="shared" si="281"/>
        <v>0.14721013058963198</v>
      </c>
      <c r="Z93" s="28">
        <f t="shared" si="282"/>
        <v>0.14812904526247614</v>
      </c>
      <c r="AA93" s="50">
        <f t="shared" ref="AA93" si="412">SUM($X93:$X98)</f>
        <v>0.87679598394422953</v>
      </c>
      <c r="AB93" s="50">
        <f t="shared" ref="AB93" si="413">SUM($Y93:$Y98)</f>
        <v>0.8769291650178076</v>
      </c>
      <c r="AC93" s="50">
        <f t="shared" ref="AC93" si="414">SUM($Z93:$Z98)</f>
        <v>0.87658327159648985</v>
      </c>
    </row>
    <row r="94" spans="1:29" x14ac:dyDescent="0.3">
      <c r="A94" s="55"/>
      <c r="B94" s="27" t="s">
        <v>90</v>
      </c>
      <c r="C94" s="27">
        <v>2</v>
      </c>
      <c r="D94" s="27">
        <v>439</v>
      </c>
      <c r="E94" s="27">
        <v>19</v>
      </c>
      <c r="F94" s="27">
        <v>3</v>
      </c>
      <c r="G94" s="27">
        <v>35</v>
      </c>
      <c r="H94" s="27">
        <v>3</v>
      </c>
      <c r="I94" s="26">
        <f t="shared" si="273"/>
        <v>501</v>
      </c>
      <c r="J94" s="53"/>
      <c r="L94" s="55"/>
      <c r="M94" s="27" t="s">
        <v>90</v>
      </c>
      <c r="N94" s="25">
        <f t="shared" ref="N94" si="415">$D94</f>
        <v>439</v>
      </c>
      <c r="O94" s="25">
        <f t="shared" ref="O94" si="416">SUM($C93,$E93:$H93,$C95:$C98,$E95:$H98)</f>
        <v>1947</v>
      </c>
      <c r="P94" s="25">
        <f t="shared" ref="P94" si="417">SUM($D93,$D95:$D98)</f>
        <v>79</v>
      </c>
      <c r="Q94" s="25">
        <f t="shared" ref="Q94" si="418">SUM($C94,$E94:$H94)</f>
        <v>62</v>
      </c>
      <c r="R94" s="29">
        <f t="shared" si="278"/>
        <v>0.84749034749034746</v>
      </c>
      <c r="S94" s="29">
        <f t="shared" si="279"/>
        <v>0.87624750499001991</v>
      </c>
      <c r="T94" s="29">
        <f t="shared" si="280"/>
        <v>0.8616290480863591</v>
      </c>
      <c r="U94" s="50"/>
      <c r="V94" s="53"/>
      <c r="W94" s="53"/>
      <c r="X94" s="28">
        <f t="shared" si="309"/>
        <v>0.16802242346365812</v>
      </c>
      <c r="Y94" s="28">
        <f t="shared" si="281"/>
        <v>0.17372378314206569</v>
      </c>
      <c r="Z94" s="28">
        <f t="shared" si="282"/>
        <v>0.17082554534676134</v>
      </c>
      <c r="AA94" s="50"/>
      <c r="AB94" s="50"/>
      <c r="AC94" s="50"/>
    </row>
    <row r="95" spans="1:29" x14ac:dyDescent="0.3">
      <c r="A95" s="55"/>
      <c r="B95" s="27" t="s">
        <v>91</v>
      </c>
      <c r="C95" s="27">
        <v>7</v>
      </c>
      <c r="D95" s="27">
        <v>27</v>
      </c>
      <c r="E95" s="27">
        <v>356</v>
      </c>
      <c r="F95" s="27">
        <v>4</v>
      </c>
      <c r="G95" s="27">
        <v>12</v>
      </c>
      <c r="H95" s="27">
        <v>4</v>
      </c>
      <c r="I95" s="26">
        <f t="shared" si="273"/>
        <v>410</v>
      </c>
      <c r="J95" s="53"/>
      <c r="L95" s="55"/>
      <c r="M95" s="27" t="s">
        <v>91</v>
      </c>
      <c r="N95" s="25">
        <f t="shared" ref="N95" si="419">$E95</f>
        <v>356</v>
      </c>
      <c r="O95" s="25">
        <f t="shared" ref="O95" si="420">SUM($C93:$D94,$F93:$H94,$C96:$D98,$F96:$H98)</f>
        <v>2079</v>
      </c>
      <c r="P95" s="25">
        <f t="shared" ref="P95" si="421">SUM($E93:$E94,$E96:$E98)</f>
        <v>38</v>
      </c>
      <c r="Q95" s="25">
        <f t="shared" ref="Q95" si="422">SUM($C95:$D95,$F95:$H95)</f>
        <v>54</v>
      </c>
      <c r="R95" s="29">
        <f t="shared" si="278"/>
        <v>0.90355329949238583</v>
      </c>
      <c r="S95" s="29">
        <f t="shared" si="279"/>
        <v>0.86829268292682926</v>
      </c>
      <c r="T95" s="29">
        <f t="shared" si="280"/>
        <v>0.88557213930348255</v>
      </c>
      <c r="U95" s="50"/>
      <c r="V95" s="53"/>
      <c r="W95" s="53"/>
      <c r="X95" s="28">
        <f t="shared" si="309"/>
        <v>0.14659946687450662</v>
      </c>
      <c r="Y95" s="28">
        <f t="shared" si="281"/>
        <v>0.1408785120696478</v>
      </c>
      <c r="Z95" s="28">
        <f t="shared" si="282"/>
        <v>0.14368206454864577</v>
      </c>
      <c r="AA95" s="50"/>
      <c r="AB95" s="50"/>
      <c r="AC95" s="50"/>
    </row>
    <row r="96" spans="1:29" x14ac:dyDescent="0.3">
      <c r="A96" s="55"/>
      <c r="B96" s="27" t="s">
        <v>92</v>
      </c>
      <c r="C96" s="27">
        <v>14</v>
      </c>
      <c r="D96" s="27">
        <v>4</v>
      </c>
      <c r="E96" s="27">
        <v>4</v>
      </c>
      <c r="F96" s="27">
        <v>548</v>
      </c>
      <c r="G96" s="27">
        <v>10</v>
      </c>
      <c r="H96" s="27">
        <v>14</v>
      </c>
      <c r="I96" s="26">
        <f t="shared" si="273"/>
        <v>594</v>
      </c>
      <c r="J96" s="53"/>
      <c r="L96" s="55"/>
      <c r="M96" s="27" t="s">
        <v>92</v>
      </c>
      <c r="N96" s="25">
        <f t="shared" ref="N96" si="423">$F96</f>
        <v>548</v>
      </c>
      <c r="O96" s="25">
        <f t="shared" ref="O96" si="424">SUM($C93:$E95,$G93:$H95,$C97:$E98,$G97:$H98)</f>
        <v>1862</v>
      </c>
      <c r="P96" s="25">
        <f t="shared" ref="P96" si="425">SUM($F93:$F95,$F97:$F98)</f>
        <v>71</v>
      </c>
      <c r="Q96" s="25">
        <f t="shared" ref="Q96" si="426">SUM($C96:$E96,$G96:$H96)</f>
        <v>46</v>
      </c>
      <c r="R96" s="29">
        <f t="shared" si="278"/>
        <v>0.88529886914378031</v>
      </c>
      <c r="S96" s="29">
        <f t="shared" si="279"/>
        <v>0.92255892255892258</v>
      </c>
      <c r="T96" s="29">
        <f t="shared" si="280"/>
        <v>0.90354492992580393</v>
      </c>
      <c r="U96" s="50"/>
      <c r="V96" s="53"/>
      <c r="W96" s="53"/>
      <c r="X96" s="28">
        <f t="shared" si="309"/>
        <v>0.20809953631634567</v>
      </c>
      <c r="Y96" s="28">
        <f t="shared" si="281"/>
        <v>0.21685793430945788</v>
      </c>
      <c r="Z96" s="28">
        <f t="shared" si="282"/>
        <v>0.21238847976886727</v>
      </c>
      <c r="AA96" s="50"/>
      <c r="AB96" s="50"/>
      <c r="AC96" s="50"/>
    </row>
    <row r="97" spans="1:29" x14ac:dyDescent="0.3">
      <c r="A97" s="55"/>
      <c r="B97" s="27" t="s">
        <v>93</v>
      </c>
      <c r="C97" s="27">
        <v>1</v>
      </c>
      <c r="D97" s="27">
        <v>45</v>
      </c>
      <c r="E97" s="27">
        <v>7</v>
      </c>
      <c r="F97" s="27">
        <v>18</v>
      </c>
      <c r="G97" s="27">
        <v>404</v>
      </c>
      <c r="H97" s="27">
        <v>7</v>
      </c>
      <c r="I97" s="26">
        <f t="shared" si="273"/>
        <v>482</v>
      </c>
      <c r="J97" s="53"/>
      <c r="L97" s="55"/>
      <c r="M97" s="27" t="s">
        <v>93</v>
      </c>
      <c r="N97" s="25">
        <f t="shared" ref="N97" si="427">$G97</f>
        <v>404</v>
      </c>
      <c r="O97" s="25">
        <f t="shared" ref="O97" si="428">SUM($C93:$F96,$H93:$H96,$C98:$F98,$H98)</f>
        <v>1978</v>
      </c>
      <c r="P97" s="25">
        <f t="shared" ref="P97" si="429">SUM($G93:$G96,$G98)</f>
        <v>67</v>
      </c>
      <c r="Q97" s="25">
        <f t="shared" ref="Q97" si="430">SUM($C97:$F97,$H97)</f>
        <v>78</v>
      </c>
      <c r="R97" s="29">
        <f t="shared" si="278"/>
        <v>0.8577494692144374</v>
      </c>
      <c r="S97" s="29">
        <f t="shared" si="279"/>
        <v>0.83817427385892118</v>
      </c>
      <c r="T97" s="29">
        <f t="shared" si="280"/>
        <v>0.84784889821615961</v>
      </c>
      <c r="U97" s="50"/>
      <c r="V97" s="53"/>
      <c r="W97" s="53"/>
      <c r="X97" s="28">
        <f t="shared" si="309"/>
        <v>0.1636071405466398</v>
      </c>
      <c r="Y97" s="28">
        <f t="shared" si="281"/>
        <v>0.1598733676296003</v>
      </c>
      <c r="Z97" s="28">
        <f t="shared" si="282"/>
        <v>0.16171870555607001</v>
      </c>
      <c r="AA97" s="50"/>
      <c r="AB97" s="50"/>
      <c r="AC97" s="50"/>
    </row>
    <row r="98" spans="1:29" x14ac:dyDescent="0.3">
      <c r="A98" s="55"/>
      <c r="B98" s="27" t="s">
        <v>94</v>
      </c>
      <c r="C98" s="27">
        <v>2</v>
      </c>
      <c r="D98" s="27">
        <v>2</v>
      </c>
      <c r="E98" s="27">
        <v>6</v>
      </c>
      <c r="F98" s="27">
        <v>20</v>
      </c>
      <c r="G98" s="27">
        <v>10</v>
      </c>
      <c r="H98" s="27">
        <v>97</v>
      </c>
      <c r="I98" s="26">
        <f t="shared" si="273"/>
        <v>137</v>
      </c>
      <c r="J98" s="53"/>
      <c r="L98" s="55"/>
      <c r="M98" s="27" t="s">
        <v>94</v>
      </c>
      <c r="N98" s="25">
        <f t="shared" ref="N98" si="431">$H98</f>
        <v>97</v>
      </c>
      <c r="O98" s="25">
        <f t="shared" ref="O98" si="432">SUM($C93:$G97)</f>
        <v>2360</v>
      </c>
      <c r="P98" s="25">
        <f t="shared" ref="P98" si="433">SUM($H93:$H97)</f>
        <v>30</v>
      </c>
      <c r="Q98" s="25">
        <f t="shared" ref="Q98" si="434">SUM($C98:$G98)</f>
        <v>40</v>
      </c>
      <c r="R98" s="29">
        <f t="shared" si="278"/>
        <v>0.76377952755905509</v>
      </c>
      <c r="S98" s="29">
        <f t="shared" si="279"/>
        <v>0.70802919708029199</v>
      </c>
      <c r="T98" s="29">
        <f t="shared" si="280"/>
        <v>0.73484848484848486</v>
      </c>
      <c r="U98" s="50"/>
      <c r="V98" s="53"/>
      <c r="W98" s="53"/>
      <c r="X98" s="28">
        <f t="shared" si="309"/>
        <v>4.1407912653577579E-2</v>
      </c>
      <c r="Y98" s="28">
        <f t="shared" si="281"/>
        <v>3.8385437277404039E-2</v>
      </c>
      <c r="Z98" s="28">
        <f t="shared" si="282"/>
        <v>3.9839431113669339E-2</v>
      </c>
      <c r="AA98" s="50"/>
      <c r="AB98" s="50"/>
      <c r="AC98" s="50"/>
    </row>
    <row r="99" spans="1:29" x14ac:dyDescent="0.3">
      <c r="A99" s="54">
        <v>17</v>
      </c>
      <c r="B99" s="26" t="s">
        <v>89</v>
      </c>
      <c r="C99" s="26">
        <v>377</v>
      </c>
      <c r="D99" s="26">
        <v>1</v>
      </c>
      <c r="E99" s="26">
        <v>2</v>
      </c>
      <c r="F99" s="26">
        <v>17</v>
      </c>
      <c r="G99" s="26">
        <v>3</v>
      </c>
      <c r="H99" s="26">
        <v>3</v>
      </c>
      <c r="I99" s="26">
        <f t="shared" si="273"/>
        <v>403</v>
      </c>
      <c r="J99" s="53">
        <f t="shared" ref="J99" si="435">SUM($I99:$I104)</f>
        <v>2527</v>
      </c>
      <c r="L99" s="54">
        <v>17</v>
      </c>
      <c r="M99" s="26" t="s">
        <v>89</v>
      </c>
      <c r="N99" s="25">
        <f t="shared" ref="N99" si="436">$C99</f>
        <v>377</v>
      </c>
      <c r="O99" s="25">
        <f t="shared" ref="O99" si="437">SUM($D100:$H104)</f>
        <v>2097</v>
      </c>
      <c r="P99" s="25">
        <f t="shared" ref="P99" si="438">SUM($C100:$C104)</f>
        <v>27</v>
      </c>
      <c r="Q99" s="25">
        <f t="shared" ref="Q99" si="439">SUM($D99:$H99)</f>
        <v>26</v>
      </c>
      <c r="R99" s="29">
        <f t="shared" si="278"/>
        <v>0.93316831683168322</v>
      </c>
      <c r="S99" s="29">
        <f t="shared" si="279"/>
        <v>0.93548387096774188</v>
      </c>
      <c r="T99" s="29">
        <f t="shared" si="280"/>
        <v>0.93432465923172248</v>
      </c>
      <c r="U99" s="50">
        <f t="shared" ref="U99" si="440">AVERAGE($R99:$R104)</f>
        <v>0.87871107382123725</v>
      </c>
      <c r="V99" s="50">
        <f t="shared" ref="V99" si="441">AVERAGE($S99:$S104)</f>
        <v>0.8569956713547876</v>
      </c>
      <c r="W99" s="50">
        <f>AVERAGE($T99:$T104)</f>
        <v>0.86581491253711007</v>
      </c>
      <c r="X99" s="28">
        <f t="shared" si="309"/>
        <v>0.1488194822648074</v>
      </c>
      <c r="Y99" s="28">
        <f t="shared" si="281"/>
        <v>0.14918876137712703</v>
      </c>
      <c r="Z99" s="28">
        <f t="shared" si="282"/>
        <v>0.14900389302349987</v>
      </c>
      <c r="AA99" s="50">
        <f t="shared" ref="AA99" si="442">SUM($X99:$X104)</f>
        <v>0.88446462005011139</v>
      </c>
      <c r="AB99" s="50">
        <f t="shared" ref="AB99" si="443">SUM($Y99:$Y104)</f>
        <v>0.88523941432528697</v>
      </c>
      <c r="AC99" s="50">
        <f t="shared" ref="AC99" si="444">SUM($Z99:$Z104)</f>
        <v>0.88403496026826967</v>
      </c>
    </row>
    <row r="100" spans="1:29" x14ac:dyDescent="0.3">
      <c r="A100" s="54"/>
      <c r="B100" s="26" t="s">
        <v>90</v>
      </c>
      <c r="C100" s="26">
        <v>2</v>
      </c>
      <c r="D100" s="26">
        <v>436</v>
      </c>
      <c r="E100" s="26">
        <v>24</v>
      </c>
      <c r="F100" s="26">
        <v>4</v>
      </c>
      <c r="G100" s="26">
        <v>32</v>
      </c>
      <c r="H100" s="26">
        <v>3</v>
      </c>
      <c r="I100" s="26">
        <f t="shared" si="273"/>
        <v>501</v>
      </c>
      <c r="J100" s="53"/>
      <c r="L100" s="54"/>
      <c r="M100" s="26" t="s">
        <v>90</v>
      </c>
      <c r="N100" s="25">
        <f t="shared" ref="N100" si="445">$D100</f>
        <v>436</v>
      </c>
      <c r="O100" s="25">
        <f t="shared" ref="O100" si="446">SUM($C99,$E99:$H99,$C101:$C104,$E101:$H104)</f>
        <v>1967</v>
      </c>
      <c r="P100" s="25">
        <f t="shared" ref="P100" si="447">SUM($D99,$D101:$D104)</f>
        <v>59</v>
      </c>
      <c r="Q100" s="25">
        <f t="shared" ref="Q100" si="448">SUM($C100,$E100:$H100)</f>
        <v>65</v>
      </c>
      <c r="R100" s="29">
        <f t="shared" si="278"/>
        <v>0.88080808080808082</v>
      </c>
      <c r="S100" s="29">
        <f t="shared" si="279"/>
        <v>0.87025948103792417</v>
      </c>
      <c r="T100" s="29">
        <f t="shared" si="280"/>
        <v>0.87550200803212852</v>
      </c>
      <c r="U100" s="50"/>
      <c r="V100" s="53"/>
      <c r="W100" s="53"/>
      <c r="X100" s="28">
        <f t="shared" si="309"/>
        <v>0.1746279574534422</v>
      </c>
      <c r="Y100" s="28">
        <f t="shared" si="281"/>
        <v>0.17253660466956866</v>
      </c>
      <c r="Z100" s="28">
        <f t="shared" si="282"/>
        <v>0.17357598180613232</v>
      </c>
      <c r="AA100" s="50"/>
      <c r="AB100" s="50"/>
      <c r="AC100" s="50"/>
    </row>
    <row r="101" spans="1:29" x14ac:dyDescent="0.3">
      <c r="A101" s="54"/>
      <c r="B101" s="26" t="s">
        <v>91</v>
      </c>
      <c r="C101" s="26">
        <v>2</v>
      </c>
      <c r="D101" s="26">
        <v>18</v>
      </c>
      <c r="E101" s="26">
        <v>371</v>
      </c>
      <c r="F101" s="26">
        <v>6</v>
      </c>
      <c r="G101" s="26">
        <v>12</v>
      </c>
      <c r="H101" s="26">
        <v>1</v>
      </c>
      <c r="I101" s="26">
        <f t="shared" si="273"/>
        <v>410</v>
      </c>
      <c r="J101" s="53"/>
      <c r="L101" s="54"/>
      <c r="M101" s="26" t="s">
        <v>91</v>
      </c>
      <c r="N101" s="25">
        <f t="shared" ref="N101" si="449">$E101</f>
        <v>371</v>
      </c>
      <c r="O101" s="25">
        <f t="shared" ref="O101" si="450">SUM($C99:$D100,$F99:$H100,$C102:$D104,$F102:$H104)</f>
        <v>2061</v>
      </c>
      <c r="P101" s="25">
        <f t="shared" ref="P101" si="451">SUM($E99:$E100,$E102:$E104)</f>
        <v>56</v>
      </c>
      <c r="Q101" s="25">
        <f t="shared" ref="Q101" si="452">SUM($C101:$D101,$F101:$H101)</f>
        <v>39</v>
      </c>
      <c r="R101" s="29">
        <f t="shared" si="278"/>
        <v>0.86885245901639341</v>
      </c>
      <c r="S101" s="29">
        <f t="shared" si="279"/>
        <v>0.90487804878048783</v>
      </c>
      <c r="T101" s="29">
        <f t="shared" si="280"/>
        <v>0.88649940262843485</v>
      </c>
      <c r="U101" s="50"/>
      <c r="V101" s="53"/>
      <c r="W101" s="53"/>
      <c r="X101" s="28">
        <f t="shared" si="309"/>
        <v>0.14096933446645085</v>
      </c>
      <c r="Y101" s="28">
        <f t="shared" si="281"/>
        <v>0.14681440443213298</v>
      </c>
      <c r="Z101" s="28">
        <f t="shared" si="282"/>
        <v>0.14383251091320076</v>
      </c>
      <c r="AA101" s="50"/>
      <c r="AB101" s="50"/>
      <c r="AC101" s="50"/>
    </row>
    <row r="102" spans="1:29" x14ac:dyDescent="0.3">
      <c r="A102" s="54"/>
      <c r="B102" s="26" t="s">
        <v>92</v>
      </c>
      <c r="C102" s="26">
        <v>17</v>
      </c>
      <c r="D102" s="26">
        <v>1</v>
      </c>
      <c r="E102" s="26">
        <v>6</v>
      </c>
      <c r="F102" s="26">
        <v>558</v>
      </c>
      <c r="G102" s="26">
        <v>5</v>
      </c>
      <c r="H102" s="26">
        <v>7</v>
      </c>
      <c r="I102" s="26">
        <f t="shared" si="273"/>
        <v>594</v>
      </c>
      <c r="J102" s="53"/>
      <c r="L102" s="54"/>
      <c r="M102" s="26" t="s">
        <v>92</v>
      </c>
      <c r="N102" s="25">
        <f t="shared" ref="N102" si="453">$F102</f>
        <v>558</v>
      </c>
      <c r="O102" s="25">
        <f t="shared" ref="O102" si="454">SUM($C99:$E101,$G99:$H101,$C103:$E104,$G103:$H104)</f>
        <v>1868</v>
      </c>
      <c r="P102" s="25">
        <f t="shared" ref="P102" si="455">SUM($F99:$F101,$F103:$F104)</f>
        <v>65</v>
      </c>
      <c r="Q102" s="25">
        <f t="shared" ref="Q102" si="456">SUM($C102:$E102,$G102:$H102)</f>
        <v>36</v>
      </c>
      <c r="R102" s="29">
        <f t="shared" si="278"/>
        <v>0.8956661316211878</v>
      </c>
      <c r="S102" s="29">
        <f t="shared" si="279"/>
        <v>0.93939393939393945</v>
      </c>
      <c r="T102" s="29">
        <f t="shared" si="280"/>
        <v>0.91700903861955629</v>
      </c>
      <c r="U102" s="50"/>
      <c r="V102" s="53"/>
      <c r="W102" s="53"/>
      <c r="X102" s="28">
        <f t="shared" si="309"/>
        <v>0.21053647890106275</v>
      </c>
      <c r="Y102" s="28">
        <f t="shared" si="281"/>
        <v>0.22081519588444798</v>
      </c>
      <c r="Z102" s="28">
        <f t="shared" si="282"/>
        <v>0.21555337116739867</v>
      </c>
      <c r="AA102" s="50"/>
      <c r="AB102" s="50"/>
      <c r="AC102" s="50"/>
    </row>
    <row r="103" spans="1:29" x14ac:dyDescent="0.3">
      <c r="A103" s="54"/>
      <c r="B103" s="26" t="s">
        <v>93</v>
      </c>
      <c r="C103" s="26">
        <v>2</v>
      </c>
      <c r="D103" s="26">
        <v>33</v>
      </c>
      <c r="E103" s="26">
        <v>18</v>
      </c>
      <c r="F103" s="26">
        <v>19</v>
      </c>
      <c r="G103" s="26">
        <v>406</v>
      </c>
      <c r="H103" s="26">
        <v>4</v>
      </c>
      <c r="I103" s="26">
        <f t="shared" si="273"/>
        <v>482</v>
      </c>
      <c r="J103" s="53"/>
      <c r="L103" s="54"/>
      <c r="M103" s="26" t="s">
        <v>93</v>
      </c>
      <c r="N103" s="25">
        <f t="shared" ref="N103" si="457">$G103</f>
        <v>406</v>
      </c>
      <c r="O103" s="25">
        <f t="shared" ref="O103" si="458">SUM($C99:$F102,$H99:$H102,$C104:$F104,$H104)</f>
        <v>1980</v>
      </c>
      <c r="P103" s="25">
        <f t="shared" ref="P103" si="459">SUM($G99:$G102,$G104)</f>
        <v>65</v>
      </c>
      <c r="Q103" s="25">
        <f t="shared" ref="Q103" si="460">SUM($C103:$F103,$H103)</f>
        <v>76</v>
      </c>
      <c r="R103" s="29">
        <f t="shared" si="278"/>
        <v>0.86199575371549897</v>
      </c>
      <c r="S103" s="29">
        <f t="shared" si="279"/>
        <v>0.84232365145228216</v>
      </c>
      <c r="T103" s="29">
        <f t="shared" si="280"/>
        <v>0.85204616998950689</v>
      </c>
      <c r="U103" s="50"/>
      <c r="V103" s="53"/>
      <c r="W103" s="53"/>
      <c r="X103" s="28">
        <f t="shared" si="309"/>
        <v>0.16441707688597962</v>
      </c>
      <c r="Y103" s="28">
        <f t="shared" si="281"/>
        <v>0.16066481994459833</v>
      </c>
      <c r="Z103" s="28">
        <f t="shared" si="282"/>
        <v>0.16251929320733768</v>
      </c>
      <c r="AA103" s="50"/>
      <c r="AB103" s="50"/>
      <c r="AC103" s="50"/>
    </row>
    <row r="104" spans="1:29" x14ac:dyDescent="0.3">
      <c r="A104" s="54"/>
      <c r="B104" s="26" t="s">
        <v>94</v>
      </c>
      <c r="C104" s="26">
        <v>4</v>
      </c>
      <c r="D104" s="26">
        <v>6</v>
      </c>
      <c r="E104" s="26">
        <v>6</v>
      </c>
      <c r="F104" s="26">
        <v>19</v>
      </c>
      <c r="G104" s="26">
        <v>13</v>
      </c>
      <c r="H104" s="26">
        <v>89</v>
      </c>
      <c r="I104" s="26">
        <f t="shared" si="273"/>
        <v>137</v>
      </c>
      <c r="J104" s="53"/>
      <c r="L104" s="54"/>
      <c r="M104" s="26" t="s">
        <v>94</v>
      </c>
      <c r="N104" s="25">
        <f t="shared" ref="N104" si="461">$H104</f>
        <v>89</v>
      </c>
      <c r="O104" s="25">
        <f t="shared" ref="O104" si="462">SUM($C99:$G103)</f>
        <v>2372</v>
      </c>
      <c r="P104" s="25">
        <f t="shared" ref="P104" si="463">SUM($H99:$H103)</f>
        <v>18</v>
      </c>
      <c r="Q104" s="25">
        <f t="shared" ref="Q104" si="464">SUM($C104:$G104)</f>
        <v>48</v>
      </c>
      <c r="R104" s="29">
        <f t="shared" si="278"/>
        <v>0.83177570093457942</v>
      </c>
      <c r="S104" s="29">
        <f t="shared" si="279"/>
        <v>0.64963503649635035</v>
      </c>
      <c r="T104" s="29">
        <f t="shared" si="280"/>
        <v>0.7295081967213114</v>
      </c>
      <c r="U104" s="50"/>
      <c r="V104" s="53"/>
      <c r="W104" s="53"/>
      <c r="X104" s="28">
        <f t="shared" si="309"/>
        <v>4.5094290078368571E-2</v>
      </c>
      <c r="Y104" s="28">
        <f t="shared" si="281"/>
        <v>3.521962801741195E-2</v>
      </c>
      <c r="Z104" s="28">
        <f t="shared" si="282"/>
        <v>3.95499101507003E-2</v>
      </c>
      <c r="AA104" s="50"/>
      <c r="AB104" s="50"/>
      <c r="AC104" s="50"/>
    </row>
    <row r="105" spans="1:29" x14ac:dyDescent="0.3">
      <c r="A105" s="55">
        <v>18</v>
      </c>
      <c r="B105" s="27" t="s">
        <v>89</v>
      </c>
      <c r="C105" s="27">
        <v>368</v>
      </c>
      <c r="D105" s="27">
        <v>0</v>
      </c>
      <c r="E105" s="27">
        <v>6</v>
      </c>
      <c r="F105" s="27">
        <v>25</v>
      </c>
      <c r="G105" s="27">
        <v>1</v>
      </c>
      <c r="H105" s="27">
        <v>3</v>
      </c>
      <c r="I105" s="26">
        <f t="shared" si="273"/>
        <v>403</v>
      </c>
      <c r="J105" s="53">
        <f t="shared" ref="J105" si="465">SUM($I105:$I110)</f>
        <v>2527</v>
      </c>
      <c r="L105" s="55">
        <v>18</v>
      </c>
      <c r="M105" s="27" t="s">
        <v>89</v>
      </c>
      <c r="N105" s="25">
        <f t="shared" ref="N105" si="466">$C105</f>
        <v>368</v>
      </c>
      <c r="O105" s="25">
        <f t="shared" ref="O105" si="467">SUM($D106:$H110)</f>
        <v>2099</v>
      </c>
      <c r="P105" s="25">
        <f t="shared" ref="P105" si="468">SUM($C106:$C110)</f>
        <v>25</v>
      </c>
      <c r="Q105" s="25">
        <f t="shared" ref="Q105" si="469">SUM($D105:$H105)</f>
        <v>35</v>
      </c>
      <c r="R105" s="29">
        <f t="shared" si="278"/>
        <v>0.93638676844783719</v>
      </c>
      <c r="S105" s="29">
        <f t="shared" si="279"/>
        <v>0.91315136476426795</v>
      </c>
      <c r="T105" s="29">
        <f t="shared" si="280"/>
        <v>0.92462311557788945</v>
      </c>
      <c r="U105" s="50">
        <f t="shared" ref="U105" si="470">AVERAGE($R105:$R110)</f>
        <v>0.84967726221865247</v>
      </c>
      <c r="V105" s="50">
        <f t="shared" ref="V105" si="471">AVERAGE($S105:$S110)</f>
        <v>0.83354988166783162</v>
      </c>
      <c r="W105" s="50">
        <f>AVERAGE($T105:$T110)</f>
        <v>0.84007115023550616</v>
      </c>
      <c r="X105" s="28">
        <f t="shared" si="309"/>
        <v>0.14933275333774373</v>
      </c>
      <c r="Y105" s="28">
        <f t="shared" si="281"/>
        <v>0.14562722595963593</v>
      </c>
      <c r="Z105" s="28">
        <f t="shared" si="282"/>
        <v>0.14745671372294794</v>
      </c>
      <c r="AA105" s="50">
        <f t="shared" ref="AA105" si="472">SUM($X105:$X110)</f>
        <v>0.86310540250229317</v>
      </c>
      <c r="AB105" s="50">
        <f t="shared" ref="AB105" si="473">SUM($Y105:$Y110)</f>
        <v>0.8634744756628413</v>
      </c>
      <c r="AC105" s="50">
        <f t="shared" ref="AC105" si="474">SUM($Z105:$Z110)</f>
        <v>0.86238818491082103</v>
      </c>
    </row>
    <row r="106" spans="1:29" x14ac:dyDescent="0.3">
      <c r="A106" s="55"/>
      <c r="B106" s="27" t="s">
        <v>90</v>
      </c>
      <c r="C106" s="27">
        <v>0</v>
      </c>
      <c r="D106" s="27">
        <v>427</v>
      </c>
      <c r="E106" s="27">
        <v>33</v>
      </c>
      <c r="F106" s="27">
        <v>7</v>
      </c>
      <c r="G106" s="27">
        <v>33</v>
      </c>
      <c r="H106" s="27">
        <v>1</v>
      </c>
      <c r="I106" s="26">
        <f t="shared" si="273"/>
        <v>501</v>
      </c>
      <c r="J106" s="53"/>
      <c r="L106" s="55"/>
      <c r="M106" s="27" t="s">
        <v>90</v>
      </c>
      <c r="N106" s="25">
        <f t="shared" ref="N106" si="475">$D106</f>
        <v>427</v>
      </c>
      <c r="O106" s="25">
        <f t="shared" ref="O106" si="476">SUM($C105,$E105:$H105,$C107:$C110,$E107:$H110)</f>
        <v>1951</v>
      </c>
      <c r="P106" s="25">
        <f t="shared" ref="P106" si="477">SUM($D105,$D107:$D110)</f>
        <v>75</v>
      </c>
      <c r="Q106" s="25">
        <f t="shared" ref="Q106" si="478">SUM($C106,$E106:$H106)</f>
        <v>74</v>
      </c>
      <c r="R106" s="29">
        <f t="shared" si="278"/>
        <v>0.85059760956175301</v>
      </c>
      <c r="S106" s="29">
        <f t="shared" si="279"/>
        <v>0.85229540918163671</v>
      </c>
      <c r="T106" s="29">
        <f t="shared" si="280"/>
        <v>0.85144566301096714</v>
      </c>
      <c r="U106" s="50"/>
      <c r="V106" s="53"/>
      <c r="W106" s="53"/>
      <c r="X106" s="28">
        <f t="shared" si="309"/>
        <v>0.16863846552846784</v>
      </c>
      <c r="Y106" s="28">
        <f t="shared" si="281"/>
        <v>0.16897506925207756</v>
      </c>
      <c r="Z106" s="28">
        <f t="shared" si="282"/>
        <v>0.1688065995918063</v>
      </c>
      <c r="AA106" s="50"/>
      <c r="AB106" s="50"/>
      <c r="AC106" s="50"/>
    </row>
    <row r="107" spans="1:29" x14ac:dyDescent="0.3">
      <c r="A107" s="55"/>
      <c r="B107" s="27" t="s">
        <v>111</v>
      </c>
      <c r="C107" s="27">
        <v>3</v>
      </c>
      <c r="D107" s="27">
        <v>22</v>
      </c>
      <c r="E107" s="27">
        <v>365</v>
      </c>
      <c r="F107" s="27">
        <v>5</v>
      </c>
      <c r="G107" s="27">
        <v>10</v>
      </c>
      <c r="H107" s="27">
        <v>5</v>
      </c>
      <c r="I107" s="26">
        <f t="shared" si="273"/>
        <v>410</v>
      </c>
      <c r="J107" s="53"/>
      <c r="L107" s="55"/>
      <c r="M107" s="27" t="s">
        <v>111</v>
      </c>
      <c r="N107" s="25">
        <f t="shared" ref="N107" si="479">$E107</f>
        <v>365</v>
      </c>
      <c r="O107" s="25">
        <f t="shared" ref="O107" si="480">SUM($C105:$D106,$F105:$H106,$C108:$D110,$F108:$H110)</f>
        <v>2040</v>
      </c>
      <c r="P107" s="25">
        <f t="shared" ref="P107" si="481">SUM($E105:$E106,$E108:$E110)</f>
        <v>77</v>
      </c>
      <c r="Q107" s="25">
        <f t="shared" ref="Q107" si="482">SUM($C107:$D107,$F107:$H107)</f>
        <v>45</v>
      </c>
      <c r="R107" s="29">
        <f t="shared" si="278"/>
        <v>0.82579185520361986</v>
      </c>
      <c r="S107" s="29">
        <f t="shared" si="279"/>
        <v>0.8902439024390244</v>
      </c>
      <c r="T107" s="29">
        <f t="shared" si="280"/>
        <v>0.85680751173708913</v>
      </c>
      <c r="U107" s="50"/>
      <c r="V107" s="53"/>
      <c r="W107" s="53"/>
      <c r="X107" s="28">
        <f t="shared" si="309"/>
        <v>0.13398284947902023</v>
      </c>
      <c r="Y107" s="28">
        <f t="shared" si="281"/>
        <v>0.1444400474871389</v>
      </c>
      <c r="Z107" s="28">
        <f t="shared" si="282"/>
        <v>0.13901506917776277</v>
      </c>
      <c r="AA107" s="50"/>
      <c r="AB107" s="50"/>
      <c r="AC107" s="50"/>
    </row>
    <row r="108" spans="1:29" x14ac:dyDescent="0.3">
      <c r="A108" s="55"/>
      <c r="B108" s="27" t="s">
        <v>112</v>
      </c>
      <c r="C108" s="27">
        <v>16</v>
      </c>
      <c r="D108" s="27">
        <v>3</v>
      </c>
      <c r="E108" s="27">
        <v>10</v>
      </c>
      <c r="F108" s="27">
        <v>546</v>
      </c>
      <c r="G108" s="27">
        <v>5</v>
      </c>
      <c r="H108" s="27">
        <v>14</v>
      </c>
      <c r="I108" s="26">
        <f t="shared" si="273"/>
        <v>594</v>
      </c>
      <c r="J108" s="53"/>
      <c r="L108" s="55"/>
      <c r="M108" s="27" t="s">
        <v>112</v>
      </c>
      <c r="N108" s="25">
        <f t="shared" ref="N108" si="483">$F108</f>
        <v>546</v>
      </c>
      <c r="O108" s="25">
        <f t="shared" ref="O108" si="484">SUM($C105:$E107,$G105:$H107,$C109:$E110,$G109:$H110)</f>
        <v>1852</v>
      </c>
      <c r="P108" s="25">
        <f t="shared" ref="P108" si="485">SUM($F105:$F107,$F109:$F110)</f>
        <v>81</v>
      </c>
      <c r="Q108" s="25">
        <f t="shared" ref="Q108" si="486">SUM($C108:$E108,$G108:$H108)</f>
        <v>48</v>
      </c>
      <c r="R108" s="29">
        <f t="shared" si="278"/>
        <v>0.87081339712918659</v>
      </c>
      <c r="S108" s="29">
        <f t="shared" si="279"/>
        <v>0.91919191919191923</v>
      </c>
      <c r="T108" s="29">
        <f t="shared" si="280"/>
        <v>0.89434889434889431</v>
      </c>
      <c r="U108" s="50"/>
      <c r="V108" s="53"/>
      <c r="W108" s="53"/>
      <c r="X108" s="28">
        <f t="shared" si="309"/>
        <v>0.20469456188948829</v>
      </c>
      <c r="Y108" s="28">
        <f t="shared" si="281"/>
        <v>0.21606648199445985</v>
      </c>
      <c r="Z108" s="28">
        <f t="shared" si="282"/>
        <v>0.21022684734596092</v>
      </c>
      <c r="AA108" s="50"/>
      <c r="AB108" s="50"/>
      <c r="AC108" s="50"/>
    </row>
    <row r="109" spans="1:29" x14ac:dyDescent="0.3">
      <c r="A109" s="55"/>
      <c r="B109" s="27" t="s">
        <v>93</v>
      </c>
      <c r="C109" s="27">
        <v>0</v>
      </c>
      <c r="D109" s="27">
        <v>44</v>
      </c>
      <c r="E109" s="27">
        <v>19</v>
      </c>
      <c r="F109" s="27">
        <v>21</v>
      </c>
      <c r="G109" s="27">
        <v>392</v>
      </c>
      <c r="H109" s="27">
        <v>6</v>
      </c>
      <c r="I109" s="26">
        <f t="shared" si="273"/>
        <v>482</v>
      </c>
      <c r="J109" s="53"/>
      <c r="L109" s="55"/>
      <c r="M109" s="27" t="s">
        <v>93</v>
      </c>
      <c r="N109" s="25">
        <f t="shared" ref="N109" si="487">$G109</f>
        <v>392</v>
      </c>
      <c r="O109" s="25">
        <f t="shared" ref="O109" si="488">SUM($C105:$F108,$H105:$H108,$C110:$F110,$H110)</f>
        <v>1987</v>
      </c>
      <c r="P109" s="25">
        <f t="shared" ref="P109" si="489">SUM($G105:$G108,$G110)</f>
        <v>58</v>
      </c>
      <c r="Q109" s="25">
        <f t="shared" ref="Q109" si="490">SUM($C109:$F109,$H109)</f>
        <v>90</v>
      </c>
      <c r="R109" s="29">
        <f t="shared" si="278"/>
        <v>0.87111111111111106</v>
      </c>
      <c r="S109" s="29">
        <f t="shared" si="279"/>
        <v>0.81327800829875518</v>
      </c>
      <c r="T109" s="29">
        <f t="shared" si="280"/>
        <v>0.84120171673819732</v>
      </c>
      <c r="U109" s="50"/>
      <c r="V109" s="53"/>
      <c r="W109" s="53"/>
      <c r="X109" s="28">
        <f t="shared" si="309"/>
        <v>0.16615574022776236</v>
      </c>
      <c r="Y109" s="28">
        <f t="shared" si="281"/>
        <v>0.15512465373961218</v>
      </c>
      <c r="Z109" s="28">
        <f t="shared" si="282"/>
        <v>0.16045082210835421</v>
      </c>
      <c r="AA109" s="50"/>
      <c r="AB109" s="50"/>
      <c r="AC109" s="50"/>
    </row>
    <row r="110" spans="1:29" x14ac:dyDescent="0.3">
      <c r="A110" s="55"/>
      <c r="B110" s="27" t="s">
        <v>94</v>
      </c>
      <c r="C110" s="27">
        <v>6</v>
      </c>
      <c r="D110" s="27">
        <v>6</v>
      </c>
      <c r="E110" s="27">
        <v>9</v>
      </c>
      <c r="F110" s="27">
        <v>23</v>
      </c>
      <c r="G110" s="27">
        <v>9</v>
      </c>
      <c r="H110" s="27">
        <v>84</v>
      </c>
      <c r="I110" s="26">
        <f t="shared" si="273"/>
        <v>137</v>
      </c>
      <c r="J110" s="53"/>
      <c r="L110" s="55"/>
      <c r="M110" s="27" t="s">
        <v>94</v>
      </c>
      <c r="N110" s="25">
        <f t="shared" ref="N110" si="491">$H110</f>
        <v>84</v>
      </c>
      <c r="O110" s="25">
        <f t="shared" ref="O110" si="492">SUM($C105:$G109)</f>
        <v>2361</v>
      </c>
      <c r="P110" s="25">
        <f t="shared" ref="P110" si="493">SUM($H105:$H109)</f>
        <v>29</v>
      </c>
      <c r="Q110" s="25">
        <f t="shared" ref="Q110" si="494">SUM($C110:$G110)</f>
        <v>53</v>
      </c>
      <c r="R110" s="29">
        <f t="shared" si="278"/>
        <v>0.74336283185840712</v>
      </c>
      <c r="S110" s="29">
        <f t="shared" si="279"/>
        <v>0.61313868613138689</v>
      </c>
      <c r="T110" s="29">
        <f t="shared" si="280"/>
        <v>0.67200000000000015</v>
      </c>
      <c r="U110" s="50"/>
      <c r="V110" s="53"/>
      <c r="W110" s="53"/>
      <c r="X110" s="28">
        <f t="shared" si="309"/>
        <v>4.0301032039810752E-2</v>
      </c>
      <c r="Y110" s="28">
        <f t="shared" si="281"/>
        <v>3.3240997229916899E-2</v>
      </c>
      <c r="Z110" s="28">
        <f t="shared" si="282"/>
        <v>3.6432132963988929E-2</v>
      </c>
      <c r="AA110" s="50"/>
      <c r="AB110" s="50"/>
      <c r="AC110" s="50"/>
    </row>
    <row r="111" spans="1:29" x14ac:dyDescent="0.3">
      <c r="A111" s="54">
        <v>19</v>
      </c>
      <c r="B111" s="26" t="s">
        <v>89</v>
      </c>
      <c r="C111" s="26">
        <v>379</v>
      </c>
      <c r="D111" s="26">
        <v>0</v>
      </c>
      <c r="E111" s="26">
        <v>1</v>
      </c>
      <c r="F111" s="26">
        <v>18</v>
      </c>
      <c r="G111" s="26">
        <v>1</v>
      </c>
      <c r="H111" s="26">
        <v>4</v>
      </c>
      <c r="I111" s="26">
        <f t="shared" si="273"/>
        <v>403</v>
      </c>
      <c r="J111" s="53">
        <f t="shared" ref="J111" si="495">SUM($I111:$I116)</f>
        <v>2527</v>
      </c>
      <c r="L111" s="54">
        <v>19</v>
      </c>
      <c r="M111" s="26" t="s">
        <v>89</v>
      </c>
      <c r="N111" s="25">
        <f t="shared" ref="N111" si="496">$C111</f>
        <v>379</v>
      </c>
      <c r="O111" s="25">
        <f t="shared" ref="O111" si="497">SUM($D112:$H116)</f>
        <v>2107</v>
      </c>
      <c r="P111" s="25">
        <f t="shared" ref="P111" si="498">SUM($C112:$C116)</f>
        <v>17</v>
      </c>
      <c r="Q111" s="25">
        <f t="shared" ref="Q111" si="499">SUM($D111:$H111)</f>
        <v>24</v>
      </c>
      <c r="R111" s="29">
        <f t="shared" si="278"/>
        <v>0.95707070707070707</v>
      </c>
      <c r="S111" s="29">
        <f t="shared" si="279"/>
        <v>0.94044665012406947</v>
      </c>
      <c r="T111" s="29">
        <f t="shared" si="280"/>
        <v>0.948685857321652</v>
      </c>
      <c r="U111" s="50">
        <f t="shared" ref="U111" si="500">AVERAGE($R111:$R116)</f>
        <v>0.90553102818885789</v>
      </c>
      <c r="V111" s="50">
        <f t="shared" ref="V111" si="501">AVERAGE($S111:$S116)</f>
        <v>0.90423112373110681</v>
      </c>
      <c r="W111" s="50">
        <f>AVERAGE($T111:$T116)</f>
        <v>0.90480114266696121</v>
      </c>
      <c r="X111" s="28">
        <f t="shared" si="309"/>
        <v>0.1526313790856727</v>
      </c>
      <c r="Y111" s="28">
        <f t="shared" si="281"/>
        <v>0.14998021369212505</v>
      </c>
      <c r="Z111" s="28">
        <f t="shared" si="282"/>
        <v>0.15129418302359549</v>
      </c>
      <c r="AA111" s="50">
        <f t="shared" ref="AA111" si="502">SUM($X111:$X116)</f>
        <v>0.91784065008074378</v>
      </c>
      <c r="AB111" s="50">
        <f t="shared" ref="AB111" si="503">SUM($Y111:$Y116)</f>
        <v>0.91768895924020577</v>
      </c>
      <c r="AC111" s="50">
        <f t="shared" ref="AC111" si="504">SUM($Z111:$Z116)</f>
        <v>0.91767283194126048</v>
      </c>
    </row>
    <row r="112" spans="1:29" x14ac:dyDescent="0.3">
      <c r="A112" s="54"/>
      <c r="B112" s="26" t="s">
        <v>90</v>
      </c>
      <c r="C112" s="26">
        <v>1</v>
      </c>
      <c r="D112" s="26">
        <v>467</v>
      </c>
      <c r="E112" s="26">
        <v>11</v>
      </c>
      <c r="F112" s="26">
        <v>1</v>
      </c>
      <c r="G112" s="26">
        <v>19</v>
      </c>
      <c r="H112" s="26">
        <v>2</v>
      </c>
      <c r="I112" s="26">
        <f t="shared" si="273"/>
        <v>501</v>
      </c>
      <c r="J112" s="53"/>
      <c r="L112" s="54"/>
      <c r="M112" s="26" t="s">
        <v>90</v>
      </c>
      <c r="N112" s="25">
        <f t="shared" ref="N112" si="505">$D112</f>
        <v>467</v>
      </c>
      <c r="O112" s="25">
        <f t="shared" ref="O112" si="506">SUM($C111,$E111:$H111,$C113:$C116,$E113:$H116)</f>
        <v>1977</v>
      </c>
      <c r="P112" s="25">
        <f t="shared" ref="P112" si="507">SUM($D111,$D113:$D116)</f>
        <v>49</v>
      </c>
      <c r="Q112" s="25">
        <f t="shared" ref="Q112" si="508">SUM($C112,$E112:$H112)</f>
        <v>34</v>
      </c>
      <c r="R112" s="29">
        <f t="shared" si="278"/>
        <v>0.90503875968992253</v>
      </c>
      <c r="S112" s="29">
        <f t="shared" si="279"/>
        <v>0.93213572854291415</v>
      </c>
      <c r="T112" s="29">
        <f t="shared" si="280"/>
        <v>0.91838741396263524</v>
      </c>
      <c r="U112" s="50"/>
      <c r="V112" s="53"/>
      <c r="W112" s="53"/>
      <c r="X112" s="28">
        <f t="shared" si="309"/>
        <v>0.17943190289064154</v>
      </c>
      <c r="Y112" s="28">
        <f t="shared" si="281"/>
        <v>0.18480411555203799</v>
      </c>
      <c r="Z112" s="28">
        <f t="shared" si="282"/>
        <v>0.18207839113386634</v>
      </c>
      <c r="AA112" s="50"/>
      <c r="AB112" s="50"/>
      <c r="AC112" s="50"/>
    </row>
    <row r="113" spans="1:29" x14ac:dyDescent="0.3">
      <c r="A113" s="54"/>
      <c r="B113" s="26" t="s">
        <v>91</v>
      </c>
      <c r="C113" s="26">
        <v>0</v>
      </c>
      <c r="D113" s="26">
        <v>19</v>
      </c>
      <c r="E113" s="26">
        <v>372</v>
      </c>
      <c r="F113" s="26">
        <v>6</v>
      </c>
      <c r="G113" s="26">
        <v>8</v>
      </c>
      <c r="H113" s="26">
        <v>5</v>
      </c>
      <c r="I113" s="26">
        <f t="shared" si="273"/>
        <v>410</v>
      </c>
      <c r="J113" s="53"/>
      <c r="L113" s="54"/>
      <c r="M113" s="26" t="s">
        <v>91</v>
      </c>
      <c r="N113" s="25">
        <f t="shared" ref="N113" si="509">$E113</f>
        <v>372</v>
      </c>
      <c r="O113" s="25">
        <f t="shared" ref="O113" si="510">SUM($C111:$D112,$F111:$H112,$C114:$D116,$F114:$H116)</f>
        <v>2081</v>
      </c>
      <c r="P113" s="25">
        <f t="shared" ref="P113" si="511">SUM($E111:$E112,$E114:$E116)</f>
        <v>36</v>
      </c>
      <c r="Q113" s="25">
        <f t="shared" ref="Q113" si="512">SUM($C113:$D113,$F113:$H113)</f>
        <v>38</v>
      </c>
      <c r="R113" s="29">
        <f t="shared" si="278"/>
        <v>0.91176470588235292</v>
      </c>
      <c r="S113" s="29">
        <f t="shared" si="279"/>
        <v>0.90731707317073174</v>
      </c>
      <c r="T113" s="29">
        <f t="shared" si="280"/>
        <v>0.90953545232273836</v>
      </c>
      <c r="U113" s="50"/>
      <c r="V113" s="53"/>
      <c r="W113" s="53"/>
      <c r="X113" s="28">
        <f t="shared" si="309"/>
        <v>0.14793174887683605</v>
      </c>
      <c r="Y113" s="28">
        <f t="shared" si="281"/>
        <v>0.14721013058963198</v>
      </c>
      <c r="Z113" s="28">
        <f t="shared" si="282"/>
        <v>0.14757005755928879</v>
      </c>
      <c r="AA113" s="50"/>
      <c r="AB113" s="50"/>
      <c r="AC113" s="50"/>
    </row>
    <row r="114" spans="1:29" x14ac:dyDescent="0.3">
      <c r="A114" s="54"/>
      <c r="B114" s="26" t="s">
        <v>92</v>
      </c>
      <c r="C114" s="26">
        <v>10</v>
      </c>
      <c r="D114" s="26">
        <v>2</v>
      </c>
      <c r="E114" s="26">
        <v>8</v>
      </c>
      <c r="F114" s="26">
        <v>559</v>
      </c>
      <c r="G114" s="26">
        <v>6</v>
      </c>
      <c r="H114" s="26">
        <v>9</v>
      </c>
      <c r="I114" s="26">
        <f t="shared" si="273"/>
        <v>594</v>
      </c>
      <c r="J114" s="53"/>
      <c r="L114" s="54"/>
      <c r="M114" s="26" t="s">
        <v>92</v>
      </c>
      <c r="N114" s="25">
        <f t="shared" ref="N114" si="513">$F114</f>
        <v>559</v>
      </c>
      <c r="O114" s="25">
        <f t="shared" ref="O114" si="514">SUM($C111:$E113,$G111:$H113,$C115:$E116,$G115:$H116)</f>
        <v>1891</v>
      </c>
      <c r="P114" s="25">
        <f t="shared" ref="P114" si="515">SUM($F111:$F113,$F115:$F116)</f>
        <v>42</v>
      </c>
      <c r="Q114" s="25">
        <f t="shared" ref="Q114" si="516">SUM($C114:$E114,$G114:$H114)</f>
        <v>35</v>
      </c>
      <c r="R114" s="29">
        <f t="shared" si="278"/>
        <v>0.93011647254575702</v>
      </c>
      <c r="S114" s="29">
        <f t="shared" si="279"/>
        <v>0.94107744107744107</v>
      </c>
      <c r="T114" s="29">
        <f t="shared" si="280"/>
        <v>0.93556485355648533</v>
      </c>
      <c r="U114" s="50"/>
      <c r="V114" s="53"/>
      <c r="W114" s="53"/>
      <c r="X114" s="28">
        <f t="shared" si="309"/>
        <v>0.2186344221179975</v>
      </c>
      <c r="Y114" s="28">
        <f t="shared" si="281"/>
        <v>0.22121092204194698</v>
      </c>
      <c r="Z114" s="28">
        <f t="shared" si="282"/>
        <v>0.21991512584588535</v>
      </c>
      <c r="AA114" s="50"/>
      <c r="AB114" s="50"/>
      <c r="AC114" s="50"/>
    </row>
    <row r="115" spans="1:29" x14ac:dyDescent="0.3">
      <c r="A115" s="54"/>
      <c r="B115" s="26" t="s">
        <v>93</v>
      </c>
      <c r="C115" s="26">
        <v>3</v>
      </c>
      <c r="D115" s="26">
        <v>24</v>
      </c>
      <c r="E115" s="26">
        <v>11</v>
      </c>
      <c r="F115" s="26">
        <v>7</v>
      </c>
      <c r="G115" s="26">
        <v>431</v>
      </c>
      <c r="H115" s="26">
        <v>6</v>
      </c>
      <c r="I115" s="26">
        <f t="shared" si="273"/>
        <v>482</v>
      </c>
      <c r="J115" s="53"/>
      <c r="L115" s="54"/>
      <c r="M115" s="26" t="s">
        <v>93</v>
      </c>
      <c r="N115" s="25">
        <f t="shared" ref="N115" si="517">$G115</f>
        <v>431</v>
      </c>
      <c r="O115" s="25">
        <f t="shared" ref="O115" si="518">SUM($C111:$F114,$H111:$H114,$C116:$F116,$H116)</f>
        <v>2007</v>
      </c>
      <c r="P115" s="25">
        <f t="shared" ref="P115" si="519">SUM($G111:$G114,$G116)</f>
        <v>38</v>
      </c>
      <c r="Q115" s="25">
        <f t="shared" ref="Q115" si="520">SUM($C115:$F115,$H115)</f>
        <v>51</v>
      </c>
      <c r="R115" s="29">
        <f t="shared" si="278"/>
        <v>0.91897654584221744</v>
      </c>
      <c r="S115" s="29">
        <f t="shared" si="279"/>
        <v>0.89419087136929465</v>
      </c>
      <c r="T115" s="29">
        <f t="shared" si="280"/>
        <v>0.90641430073606732</v>
      </c>
      <c r="U115" s="50"/>
      <c r="V115" s="53"/>
      <c r="W115" s="53"/>
      <c r="X115" s="28">
        <f t="shared" si="309"/>
        <v>0.17528559362720569</v>
      </c>
      <c r="Y115" s="28">
        <f t="shared" si="281"/>
        <v>0.17055797388207361</v>
      </c>
      <c r="Z115" s="28">
        <f t="shared" si="282"/>
        <v>0.17288947089623444</v>
      </c>
      <c r="AA115" s="50"/>
      <c r="AB115" s="50"/>
      <c r="AC115" s="50"/>
    </row>
    <row r="116" spans="1:29" x14ac:dyDescent="0.3">
      <c r="A116" s="54"/>
      <c r="B116" s="26" t="s">
        <v>94</v>
      </c>
      <c r="C116" s="26">
        <v>3</v>
      </c>
      <c r="D116" s="26">
        <v>4</v>
      </c>
      <c r="E116" s="26">
        <v>5</v>
      </c>
      <c r="F116" s="26">
        <v>10</v>
      </c>
      <c r="G116" s="26">
        <v>4</v>
      </c>
      <c r="H116" s="26">
        <v>111</v>
      </c>
      <c r="I116" s="26">
        <f t="shared" si="273"/>
        <v>137</v>
      </c>
      <c r="J116" s="53"/>
      <c r="L116" s="54"/>
      <c r="M116" s="26" t="s">
        <v>94</v>
      </c>
      <c r="N116" s="25">
        <f t="shared" ref="N116" si="521">$H116</f>
        <v>111</v>
      </c>
      <c r="O116" s="25">
        <f t="shared" ref="O116" si="522">SUM($C111:$G115)</f>
        <v>2364</v>
      </c>
      <c r="P116" s="25">
        <f t="shared" ref="P116" si="523">SUM($H111:$H115)</f>
        <v>26</v>
      </c>
      <c r="Q116" s="25">
        <f t="shared" ref="Q116" si="524">SUM($C116:$G116)</f>
        <v>26</v>
      </c>
      <c r="R116" s="29">
        <f t="shared" si="278"/>
        <v>0.81021897810218979</v>
      </c>
      <c r="S116" s="29">
        <f t="shared" si="279"/>
        <v>0.81021897810218979</v>
      </c>
      <c r="T116" s="29">
        <f t="shared" si="280"/>
        <v>0.81021897810218979</v>
      </c>
      <c r="U116" s="50"/>
      <c r="V116" s="53"/>
      <c r="W116" s="53"/>
      <c r="X116" s="28">
        <f t="shared" si="309"/>
        <v>4.3925603482390184E-2</v>
      </c>
      <c r="Y116" s="28">
        <f t="shared" si="281"/>
        <v>4.3925603482390184E-2</v>
      </c>
      <c r="Z116" s="28">
        <f t="shared" si="282"/>
        <v>4.3925603482390184E-2</v>
      </c>
      <c r="AA116" s="50"/>
      <c r="AB116" s="50"/>
      <c r="AC116" s="50"/>
    </row>
    <row r="117" spans="1:29" x14ac:dyDescent="0.3">
      <c r="A117" s="54">
        <v>20</v>
      </c>
      <c r="B117" s="26" t="s">
        <v>89</v>
      </c>
      <c r="C117" s="26">
        <v>376</v>
      </c>
      <c r="D117" s="26">
        <v>0</v>
      </c>
      <c r="E117" s="26">
        <v>2</v>
      </c>
      <c r="F117" s="26">
        <v>21</v>
      </c>
      <c r="G117" s="26">
        <v>4</v>
      </c>
      <c r="H117" s="26">
        <v>0</v>
      </c>
      <c r="I117" s="26">
        <f t="shared" si="273"/>
        <v>403</v>
      </c>
      <c r="J117" s="53">
        <f t="shared" ref="J117" si="525">SUM($I117:$I122)</f>
        <v>2527</v>
      </c>
      <c r="L117" s="54">
        <v>20</v>
      </c>
      <c r="M117" s="26" t="s">
        <v>89</v>
      </c>
      <c r="N117" s="25">
        <f t="shared" ref="N117" si="526">$C117</f>
        <v>376</v>
      </c>
      <c r="O117" s="25">
        <f t="shared" ref="O117" si="527">SUM($D118:$H122)</f>
        <v>2114</v>
      </c>
      <c r="P117" s="25">
        <f t="shared" ref="P117" si="528">SUM($C118:$C122)</f>
        <v>10</v>
      </c>
      <c r="Q117" s="25">
        <f t="shared" ref="Q117" si="529">SUM($D117:$H117)</f>
        <v>27</v>
      </c>
      <c r="R117" s="29">
        <f t="shared" si="278"/>
        <v>0.97409326424870468</v>
      </c>
      <c r="S117" s="29">
        <f t="shared" si="279"/>
        <v>0.9330024813895782</v>
      </c>
      <c r="T117" s="29">
        <f t="shared" si="280"/>
        <v>0.95310519645120406</v>
      </c>
      <c r="U117" s="50">
        <f t="shared" ref="U117" si="530">AVERAGE($R117:$R122)</f>
        <v>0.90633475764024407</v>
      </c>
      <c r="V117" s="50">
        <f t="shared" ref="V117" si="531">AVERAGE($S117:$S122)</f>
        <v>0.90662341594536855</v>
      </c>
      <c r="W117" s="50">
        <f>AVERAGE($T117:$T122)</f>
        <v>0.90609888018660756</v>
      </c>
      <c r="X117" s="28">
        <f t="shared" si="309"/>
        <v>0.15534609635624377</v>
      </c>
      <c r="Y117" s="28">
        <f t="shared" si="281"/>
        <v>0.14879303521962803</v>
      </c>
      <c r="Z117" s="28">
        <f t="shared" si="282"/>
        <v>0.15199896880484182</v>
      </c>
      <c r="AA117" s="50">
        <f t="shared" ref="AA117" si="532">SUM($X117:$X122)</f>
        <v>0.91774501827090527</v>
      </c>
      <c r="AB117" s="50">
        <f t="shared" ref="AB117" si="533">SUM($Y117:$Y122)</f>
        <v>0.91689750692520788</v>
      </c>
      <c r="AC117" s="50">
        <f t="shared" ref="AC117" si="534">SUM($Z117:$Z122)</f>
        <v>0.91691830728065282</v>
      </c>
    </row>
    <row r="118" spans="1:29" x14ac:dyDescent="0.3">
      <c r="A118" s="54"/>
      <c r="B118" s="26" t="s">
        <v>90</v>
      </c>
      <c r="C118" s="26">
        <v>0</v>
      </c>
      <c r="D118" s="26">
        <v>460</v>
      </c>
      <c r="E118" s="26">
        <v>20</v>
      </c>
      <c r="F118" s="26">
        <v>4</v>
      </c>
      <c r="G118" s="26">
        <v>16</v>
      </c>
      <c r="H118" s="26">
        <v>1</v>
      </c>
      <c r="I118" s="26">
        <f t="shared" si="273"/>
        <v>501</v>
      </c>
      <c r="J118" s="53"/>
      <c r="L118" s="54"/>
      <c r="M118" s="26" t="s">
        <v>90</v>
      </c>
      <c r="N118" s="25">
        <f t="shared" ref="N118" si="535">$D118</f>
        <v>460</v>
      </c>
      <c r="O118" s="25">
        <f t="shared" ref="O118" si="536">SUM($C117,$E117:$H117,$C119:$C122,$E119:$H122)</f>
        <v>1972</v>
      </c>
      <c r="P118" s="25">
        <f t="shared" ref="P118" si="537">SUM($D117,$D119:$D122)</f>
        <v>54</v>
      </c>
      <c r="Q118" s="25">
        <f t="shared" ref="Q118" si="538">SUM($C118,$E118:$H118)</f>
        <v>41</v>
      </c>
      <c r="R118" s="29">
        <f t="shared" si="278"/>
        <v>0.89494163424124518</v>
      </c>
      <c r="S118" s="29">
        <f t="shared" si="279"/>
        <v>0.91816367265469057</v>
      </c>
      <c r="T118" s="29">
        <f t="shared" si="280"/>
        <v>0.90640394088669951</v>
      </c>
      <c r="U118" s="50"/>
      <c r="V118" s="53"/>
      <c r="W118" s="53"/>
      <c r="X118" s="28">
        <f t="shared" si="309"/>
        <v>0.17743005886619068</v>
      </c>
      <c r="Y118" s="28">
        <f t="shared" si="281"/>
        <v>0.18203403244954489</v>
      </c>
      <c r="Z118" s="28">
        <f t="shared" si="282"/>
        <v>0.17970256208319604</v>
      </c>
      <c r="AA118" s="50"/>
      <c r="AB118" s="50"/>
      <c r="AC118" s="50"/>
    </row>
    <row r="119" spans="1:29" x14ac:dyDescent="0.3">
      <c r="A119" s="54"/>
      <c r="B119" s="26" t="s">
        <v>91</v>
      </c>
      <c r="C119" s="26">
        <v>1</v>
      </c>
      <c r="D119" s="26">
        <v>18</v>
      </c>
      <c r="E119" s="26">
        <v>378</v>
      </c>
      <c r="F119" s="26">
        <v>2</v>
      </c>
      <c r="G119" s="26">
        <v>8</v>
      </c>
      <c r="H119" s="26">
        <v>3</v>
      </c>
      <c r="I119" s="26">
        <f t="shared" si="273"/>
        <v>410</v>
      </c>
      <c r="J119" s="53"/>
      <c r="L119" s="54"/>
      <c r="M119" s="26" t="s">
        <v>91</v>
      </c>
      <c r="N119" s="25">
        <f t="shared" ref="N119" si="539">$E119</f>
        <v>378</v>
      </c>
      <c r="O119" s="25">
        <f t="shared" ref="O119" si="540">SUM($C117:$D118,$F117:$H118,$C120:$D122,$F120:$H122)</f>
        <v>2080</v>
      </c>
      <c r="P119" s="25">
        <f t="shared" ref="P119" si="541">SUM($E117:$E118,$E120:$E122)</f>
        <v>37</v>
      </c>
      <c r="Q119" s="25">
        <f t="shared" ref="Q119" si="542">SUM($C119:$D119,$F119:$H119)</f>
        <v>32</v>
      </c>
      <c r="R119" s="29">
        <f t="shared" si="278"/>
        <v>0.91084337349397593</v>
      </c>
      <c r="S119" s="29">
        <f t="shared" si="279"/>
        <v>0.92195121951219516</v>
      </c>
      <c r="T119" s="29">
        <f t="shared" si="280"/>
        <v>0.91636363636363649</v>
      </c>
      <c r="U119" s="50"/>
      <c r="V119" s="53"/>
      <c r="W119" s="53"/>
      <c r="X119" s="28">
        <f t="shared" si="309"/>
        <v>0.14778226479324499</v>
      </c>
      <c r="Y119" s="28">
        <f t="shared" si="281"/>
        <v>0.14958448753462605</v>
      </c>
      <c r="Z119" s="28">
        <f t="shared" si="282"/>
        <v>0.14867791488290105</v>
      </c>
      <c r="AA119" s="50"/>
      <c r="AB119" s="50"/>
      <c r="AC119" s="50"/>
    </row>
    <row r="120" spans="1:29" x14ac:dyDescent="0.3">
      <c r="A120" s="54"/>
      <c r="B120" s="26" t="s">
        <v>92</v>
      </c>
      <c r="C120" s="26">
        <v>5</v>
      </c>
      <c r="D120" s="26">
        <v>1</v>
      </c>
      <c r="E120" s="26">
        <v>2</v>
      </c>
      <c r="F120" s="26">
        <v>569</v>
      </c>
      <c r="G120" s="26">
        <v>4</v>
      </c>
      <c r="H120" s="26">
        <v>13</v>
      </c>
      <c r="I120" s="26">
        <f t="shared" si="273"/>
        <v>594</v>
      </c>
      <c r="J120" s="53"/>
      <c r="L120" s="54"/>
      <c r="M120" s="26" t="s">
        <v>92</v>
      </c>
      <c r="N120" s="25">
        <f t="shared" ref="N120" si="543">$F120</f>
        <v>569</v>
      </c>
      <c r="O120" s="25">
        <f t="shared" ref="O120" si="544">SUM($C117:$E119,$G117:$H119,$C121:$E122,$G121:$H122)</f>
        <v>1883</v>
      </c>
      <c r="P120" s="25">
        <f t="shared" ref="P120" si="545">SUM($F117:$F119,$F121:$F122)</f>
        <v>50</v>
      </c>
      <c r="Q120" s="25">
        <f t="shared" ref="Q120" si="546">SUM($C120:$E120,$G120:$H120)</f>
        <v>25</v>
      </c>
      <c r="R120" s="29">
        <f t="shared" si="278"/>
        <v>0.91922455573505657</v>
      </c>
      <c r="S120" s="29">
        <f t="shared" si="279"/>
        <v>0.95791245791245794</v>
      </c>
      <c r="T120" s="29">
        <f t="shared" si="280"/>
        <v>0.93816982687551531</v>
      </c>
      <c r="U120" s="50"/>
      <c r="V120" s="53"/>
      <c r="W120" s="53"/>
      <c r="X120" s="28">
        <f t="shared" si="309"/>
        <v>0.21607415358394286</v>
      </c>
      <c r="Y120" s="28">
        <f t="shared" si="281"/>
        <v>0.22516818361693711</v>
      </c>
      <c r="Z120" s="28">
        <f t="shared" si="282"/>
        <v>0.22052745435855012</v>
      </c>
      <c r="AA120" s="50"/>
      <c r="AB120" s="50"/>
      <c r="AC120" s="50"/>
    </row>
    <row r="121" spans="1:29" x14ac:dyDescent="0.3">
      <c r="A121" s="54"/>
      <c r="B121" s="26" t="s">
        <v>93</v>
      </c>
      <c r="C121" s="26">
        <v>2</v>
      </c>
      <c r="D121" s="26">
        <v>32</v>
      </c>
      <c r="E121" s="26">
        <v>7</v>
      </c>
      <c r="F121" s="26">
        <v>12</v>
      </c>
      <c r="G121" s="26">
        <v>419</v>
      </c>
      <c r="H121" s="26">
        <v>10</v>
      </c>
      <c r="I121" s="26">
        <f t="shared" si="273"/>
        <v>482</v>
      </c>
      <c r="J121" s="53"/>
      <c r="L121" s="54"/>
      <c r="M121" s="26" t="s">
        <v>93</v>
      </c>
      <c r="N121" s="25">
        <f t="shared" ref="N121" si="547">$G121</f>
        <v>419</v>
      </c>
      <c r="O121" s="25">
        <f t="shared" ref="O121" si="548">SUM($C117:$F120,$H117:$H120,$C122:$F122,$H122)</f>
        <v>2013</v>
      </c>
      <c r="P121" s="25">
        <f t="shared" ref="P121" si="549">SUM($G117:$G120,$G122)</f>
        <v>32</v>
      </c>
      <c r="Q121" s="25">
        <f t="shared" ref="Q121" si="550">SUM($C121:$F121,$H121)</f>
        <v>63</v>
      </c>
      <c r="R121" s="29">
        <f t="shared" si="278"/>
        <v>0.92904656319290468</v>
      </c>
      <c r="S121" s="29">
        <f t="shared" si="279"/>
        <v>0.86929460580912865</v>
      </c>
      <c r="T121" s="29">
        <f t="shared" si="280"/>
        <v>0.89817792068595914</v>
      </c>
      <c r="U121" s="50"/>
      <c r="V121" s="53"/>
      <c r="W121" s="53"/>
      <c r="X121" s="28">
        <f t="shared" si="309"/>
        <v>0.17720634881637518</v>
      </c>
      <c r="Y121" s="28">
        <f t="shared" si="281"/>
        <v>0.16580925999208548</v>
      </c>
      <c r="Z121" s="28">
        <f t="shared" si="282"/>
        <v>0.17131846370028977</v>
      </c>
      <c r="AA121" s="50"/>
      <c r="AB121" s="50"/>
      <c r="AC121" s="50"/>
    </row>
    <row r="122" spans="1:29" x14ac:dyDescent="0.3">
      <c r="A122" s="54"/>
      <c r="B122" s="26" t="s">
        <v>94</v>
      </c>
      <c r="C122" s="26">
        <v>2</v>
      </c>
      <c r="D122" s="26">
        <v>3</v>
      </c>
      <c r="E122" s="26">
        <v>6</v>
      </c>
      <c r="F122" s="26">
        <v>11</v>
      </c>
      <c r="G122" s="26">
        <v>0</v>
      </c>
      <c r="H122" s="26">
        <v>115</v>
      </c>
      <c r="I122" s="26">
        <f t="shared" si="273"/>
        <v>137</v>
      </c>
      <c r="J122" s="53"/>
      <c r="L122" s="54"/>
      <c r="M122" s="26" t="s">
        <v>94</v>
      </c>
      <c r="N122" s="25">
        <f t="shared" ref="N122" si="551">$H122</f>
        <v>115</v>
      </c>
      <c r="O122" s="25">
        <f t="shared" ref="O122" si="552">SUM($C117:$G121)</f>
        <v>2363</v>
      </c>
      <c r="P122" s="25">
        <f t="shared" ref="P122" si="553">SUM($H117:$H121)</f>
        <v>27</v>
      </c>
      <c r="Q122" s="25">
        <f t="shared" ref="Q122" si="554">SUM($C122:$G122)</f>
        <v>22</v>
      </c>
      <c r="R122" s="29">
        <f t="shared" si="278"/>
        <v>0.8098591549295775</v>
      </c>
      <c r="S122" s="29">
        <f t="shared" si="279"/>
        <v>0.83941605839416056</v>
      </c>
      <c r="T122" s="29">
        <f t="shared" si="280"/>
        <v>0.82437275985663083</v>
      </c>
      <c r="U122" s="50"/>
      <c r="V122" s="53"/>
      <c r="W122" s="53"/>
      <c r="X122" s="28">
        <f t="shared" si="309"/>
        <v>4.3906095854907838E-2</v>
      </c>
      <c r="Y122" s="28">
        <f t="shared" si="281"/>
        <v>4.5508508112386228E-2</v>
      </c>
      <c r="Z122" s="28">
        <f t="shared" si="282"/>
        <v>4.4692943450873927E-2</v>
      </c>
      <c r="AA122" s="50"/>
      <c r="AB122" s="50"/>
      <c r="AC122" s="50"/>
    </row>
    <row r="123" spans="1:29" x14ac:dyDescent="0.3">
      <c r="A123" s="55">
        <v>21</v>
      </c>
      <c r="B123" s="27" t="s">
        <v>89</v>
      </c>
      <c r="C123" s="27">
        <v>378</v>
      </c>
      <c r="D123" s="27">
        <v>0</v>
      </c>
      <c r="E123" s="27">
        <v>1</v>
      </c>
      <c r="F123" s="27">
        <v>22</v>
      </c>
      <c r="G123" s="27">
        <v>0</v>
      </c>
      <c r="H123" s="27">
        <v>2</v>
      </c>
      <c r="I123" s="26">
        <f t="shared" si="273"/>
        <v>403</v>
      </c>
      <c r="J123" s="53">
        <f t="shared" ref="J123" si="555">SUM($I123:$I128)</f>
        <v>2527</v>
      </c>
      <c r="L123" s="55">
        <v>21</v>
      </c>
      <c r="M123" s="27" t="s">
        <v>89</v>
      </c>
      <c r="N123" s="25">
        <f t="shared" ref="N123" si="556">$C123</f>
        <v>378</v>
      </c>
      <c r="O123" s="25">
        <f t="shared" ref="O123" si="557">SUM($D124:$H128)</f>
        <v>2103</v>
      </c>
      <c r="P123" s="25">
        <f t="shared" ref="P123" si="558">SUM($C124:$C128)</f>
        <v>21</v>
      </c>
      <c r="Q123" s="25">
        <f t="shared" ref="Q123" si="559">SUM($D123:$H123)</f>
        <v>25</v>
      </c>
      <c r="R123" s="29">
        <f t="shared" si="278"/>
        <v>0.94736842105263153</v>
      </c>
      <c r="S123" s="29">
        <f t="shared" si="279"/>
        <v>0.93796526054590568</v>
      </c>
      <c r="T123" s="29">
        <f t="shared" si="280"/>
        <v>0.94264339152119692</v>
      </c>
      <c r="U123" s="50">
        <f t="shared" ref="U123" si="560">AVERAGE($R123:$R128)</f>
        <v>0.87973496685117958</v>
      </c>
      <c r="V123" s="50">
        <f t="shared" ref="V123" si="561">AVERAGE($S123:$S128)</f>
        <v>0.86905287764187367</v>
      </c>
      <c r="W123" s="50">
        <f>AVERAGE($T123:$T128)</f>
        <v>0.87359296866950098</v>
      </c>
      <c r="X123" s="28">
        <f t="shared" si="309"/>
        <v>0.15108408139462229</v>
      </c>
      <c r="Y123" s="28">
        <f t="shared" si="281"/>
        <v>0.14958448753462603</v>
      </c>
      <c r="Z123" s="28">
        <f t="shared" si="282"/>
        <v>0.15033054482906305</v>
      </c>
      <c r="AA123" s="50">
        <f t="shared" ref="AA123" si="562">SUM($X123:$X128)</f>
        <v>0.89272398824711297</v>
      </c>
      <c r="AB123" s="50">
        <f t="shared" ref="AB123" si="563">SUM($Y123:$Y128)</f>
        <v>0.89315393747526717</v>
      </c>
      <c r="AC123" s="50">
        <f t="shared" ref="AC123" si="564">SUM($Z123:$Z128)</f>
        <v>0.89248758480931201</v>
      </c>
    </row>
    <row r="124" spans="1:29" x14ac:dyDescent="0.3">
      <c r="A124" s="55"/>
      <c r="B124" s="27" t="s">
        <v>90</v>
      </c>
      <c r="C124" s="27">
        <v>1</v>
      </c>
      <c r="D124" s="27">
        <v>443</v>
      </c>
      <c r="E124" s="27">
        <v>24</v>
      </c>
      <c r="F124" s="27">
        <v>1</v>
      </c>
      <c r="G124" s="27">
        <v>31</v>
      </c>
      <c r="H124" s="27">
        <v>1</v>
      </c>
      <c r="I124" s="26">
        <f t="shared" si="273"/>
        <v>501</v>
      </c>
      <c r="J124" s="53"/>
      <c r="L124" s="55"/>
      <c r="M124" s="27" t="s">
        <v>90</v>
      </c>
      <c r="N124" s="25">
        <f t="shared" ref="N124" si="565">$D124</f>
        <v>443</v>
      </c>
      <c r="O124" s="25">
        <f t="shared" ref="O124" si="566">SUM($C123,$E123:$H123,$C125:$C128,$E125:$H128)</f>
        <v>1967</v>
      </c>
      <c r="P124" s="25">
        <f t="shared" ref="P124" si="567">SUM($D123,$D125:$D128)</f>
        <v>59</v>
      </c>
      <c r="Q124" s="25">
        <f t="shared" ref="Q124" si="568">SUM($C124,$E124:$H124)</f>
        <v>58</v>
      </c>
      <c r="R124" s="29">
        <f t="shared" si="278"/>
        <v>0.88247011952191234</v>
      </c>
      <c r="S124" s="29">
        <f t="shared" si="279"/>
        <v>0.88423153692614775</v>
      </c>
      <c r="T124" s="29">
        <f t="shared" si="280"/>
        <v>0.88334995014955131</v>
      </c>
      <c r="U124" s="50"/>
      <c r="V124" s="53"/>
      <c r="W124" s="53"/>
      <c r="X124" s="28">
        <f t="shared" si="309"/>
        <v>0.17495747126255562</v>
      </c>
      <c r="Y124" s="28">
        <f t="shared" si="281"/>
        <v>0.17530668777206174</v>
      </c>
      <c r="Z124" s="28">
        <f t="shared" si="282"/>
        <v>0.17513190543131191</v>
      </c>
      <c r="AA124" s="50"/>
      <c r="AB124" s="50"/>
      <c r="AC124" s="50"/>
    </row>
    <row r="125" spans="1:29" x14ac:dyDescent="0.3">
      <c r="A125" s="55"/>
      <c r="B125" s="27" t="s">
        <v>91</v>
      </c>
      <c r="C125" s="27">
        <v>3</v>
      </c>
      <c r="D125" s="27">
        <v>16</v>
      </c>
      <c r="E125" s="27">
        <v>379</v>
      </c>
      <c r="F125" s="27">
        <v>4</v>
      </c>
      <c r="G125" s="27">
        <v>6</v>
      </c>
      <c r="H125" s="27">
        <v>2</v>
      </c>
      <c r="I125" s="26">
        <f t="shared" si="273"/>
        <v>410</v>
      </c>
      <c r="J125" s="53"/>
      <c r="L125" s="55"/>
      <c r="M125" s="27" t="s">
        <v>91</v>
      </c>
      <c r="N125" s="25">
        <f t="shared" ref="N125" si="569">$E125</f>
        <v>379</v>
      </c>
      <c r="O125" s="25">
        <f t="shared" ref="O125" si="570">SUM($C123:$D124,$F123:$H124,$C126:$D128,$F126:$H128)</f>
        <v>2057</v>
      </c>
      <c r="P125" s="25">
        <f t="shared" ref="P125" si="571">SUM($E123:$E124,$E126:$E128)</f>
        <v>60</v>
      </c>
      <c r="Q125" s="25">
        <f t="shared" ref="Q125" si="572">SUM($C125:$D125,$F125:$H125)</f>
        <v>31</v>
      </c>
      <c r="R125" s="29">
        <f t="shared" si="278"/>
        <v>0.86332574031890663</v>
      </c>
      <c r="S125" s="29">
        <f t="shared" si="279"/>
        <v>0.92439024390243907</v>
      </c>
      <c r="T125" s="29">
        <f t="shared" si="280"/>
        <v>0.89281507656065962</v>
      </c>
      <c r="U125" s="50"/>
      <c r="V125" s="53"/>
      <c r="W125" s="53"/>
      <c r="X125" s="28">
        <f t="shared" si="309"/>
        <v>0.14007263693341976</v>
      </c>
      <c r="Y125" s="28">
        <f t="shared" si="281"/>
        <v>0.14998021369212505</v>
      </c>
      <c r="Z125" s="28">
        <f t="shared" si="282"/>
        <v>0.14485721463785931</v>
      </c>
      <c r="AA125" s="50"/>
      <c r="AB125" s="50"/>
      <c r="AC125" s="50"/>
    </row>
    <row r="126" spans="1:29" x14ac:dyDescent="0.3">
      <c r="A126" s="55"/>
      <c r="B126" s="27" t="s">
        <v>92</v>
      </c>
      <c r="C126" s="27">
        <v>13</v>
      </c>
      <c r="D126" s="27">
        <v>3</v>
      </c>
      <c r="E126" s="27">
        <v>6</v>
      </c>
      <c r="F126" s="27">
        <v>553</v>
      </c>
      <c r="G126" s="27">
        <v>5</v>
      </c>
      <c r="H126" s="27">
        <v>14</v>
      </c>
      <c r="I126" s="26">
        <f t="shared" si="273"/>
        <v>594</v>
      </c>
      <c r="J126" s="53"/>
      <c r="L126" s="55"/>
      <c r="M126" s="27" t="s">
        <v>92</v>
      </c>
      <c r="N126" s="25">
        <f t="shared" ref="N126" si="573">$F126</f>
        <v>553</v>
      </c>
      <c r="O126" s="25">
        <f t="shared" ref="O126" si="574">SUM($C123:$E125,$G123:$H125,$C127:$E128,$G127:$H128)</f>
        <v>1880</v>
      </c>
      <c r="P126" s="25">
        <f t="shared" ref="P126" si="575">SUM($F123:$F125,$F127:$F128)</f>
        <v>53</v>
      </c>
      <c r="Q126" s="25">
        <f t="shared" ref="Q126" si="576">SUM($C126:$E126,$G126:$H126)</f>
        <v>41</v>
      </c>
      <c r="R126" s="29">
        <f t="shared" si="278"/>
        <v>0.91254125412541254</v>
      </c>
      <c r="S126" s="29">
        <f t="shared" si="279"/>
        <v>0.93097643097643101</v>
      </c>
      <c r="T126" s="29">
        <f t="shared" si="280"/>
        <v>0.92166666666666675</v>
      </c>
      <c r="U126" s="50"/>
      <c r="V126" s="53"/>
      <c r="W126" s="53"/>
      <c r="X126" s="28">
        <f t="shared" si="309"/>
        <v>0.21450316776830039</v>
      </c>
      <c r="Y126" s="28">
        <f t="shared" si="281"/>
        <v>0.21883656509695293</v>
      </c>
      <c r="Z126" s="28">
        <f t="shared" si="282"/>
        <v>0.2166481994459834</v>
      </c>
      <c r="AA126" s="50"/>
      <c r="AB126" s="50"/>
      <c r="AC126" s="50"/>
    </row>
    <row r="127" spans="1:29" x14ac:dyDescent="0.3">
      <c r="A127" s="55"/>
      <c r="B127" s="27" t="s">
        <v>93</v>
      </c>
      <c r="C127" s="27">
        <v>1</v>
      </c>
      <c r="D127" s="27">
        <v>37</v>
      </c>
      <c r="E127" s="27">
        <v>16</v>
      </c>
      <c r="F127" s="27">
        <v>11</v>
      </c>
      <c r="G127" s="27">
        <v>410</v>
      </c>
      <c r="H127" s="27">
        <v>7</v>
      </c>
      <c r="I127" s="26">
        <f t="shared" si="273"/>
        <v>482</v>
      </c>
      <c r="J127" s="53"/>
      <c r="L127" s="55"/>
      <c r="M127" s="27" t="s">
        <v>93</v>
      </c>
      <c r="N127" s="25">
        <f t="shared" ref="N127" si="577">$G127</f>
        <v>410</v>
      </c>
      <c r="O127" s="25">
        <f t="shared" ref="O127" si="578">SUM($C123:$F126,$H123:$H126,$C128:$F128,$H128)</f>
        <v>1994</v>
      </c>
      <c r="P127" s="25">
        <f t="shared" ref="P127" si="579">SUM($G123:$G126,$G128)</f>
        <v>51</v>
      </c>
      <c r="Q127" s="25">
        <f t="shared" ref="Q127" si="580">SUM($C127:$F127,$H127)</f>
        <v>72</v>
      </c>
      <c r="R127" s="29">
        <f t="shared" si="278"/>
        <v>0.88937093275488066</v>
      </c>
      <c r="S127" s="29">
        <f t="shared" si="279"/>
        <v>0.85062240663900412</v>
      </c>
      <c r="T127" s="29">
        <f t="shared" si="280"/>
        <v>0.86956521739130443</v>
      </c>
      <c r="U127" s="50"/>
      <c r="V127" s="53"/>
      <c r="W127" s="53"/>
      <c r="X127" s="28">
        <f t="shared" si="309"/>
        <v>0.16963861875261277</v>
      </c>
      <c r="Y127" s="28">
        <f t="shared" si="281"/>
        <v>0.16224772457459438</v>
      </c>
      <c r="Z127" s="28">
        <f t="shared" si="282"/>
        <v>0.16586087644741143</v>
      </c>
      <c r="AA127" s="50"/>
      <c r="AB127" s="50"/>
      <c r="AC127" s="50"/>
    </row>
    <row r="128" spans="1:29" x14ac:dyDescent="0.3">
      <c r="A128" s="55"/>
      <c r="B128" s="27" t="s">
        <v>94</v>
      </c>
      <c r="C128" s="27">
        <v>3</v>
      </c>
      <c r="D128" s="27">
        <v>3</v>
      </c>
      <c r="E128" s="27">
        <v>13</v>
      </c>
      <c r="F128" s="27">
        <v>15</v>
      </c>
      <c r="G128" s="27">
        <v>9</v>
      </c>
      <c r="H128" s="27">
        <v>94</v>
      </c>
      <c r="I128" s="26">
        <f t="shared" si="273"/>
        <v>137</v>
      </c>
      <c r="J128" s="53"/>
      <c r="L128" s="55"/>
      <c r="M128" s="27" t="s">
        <v>94</v>
      </c>
      <c r="N128" s="25">
        <f t="shared" ref="N128" si="581">$H128</f>
        <v>94</v>
      </c>
      <c r="O128" s="25">
        <f t="shared" ref="O128" si="582">SUM($C123:$G127)</f>
        <v>2364</v>
      </c>
      <c r="P128" s="25">
        <f t="shared" ref="P128" si="583">SUM($H123:$H127)</f>
        <v>26</v>
      </c>
      <c r="Q128" s="25">
        <f t="shared" ref="Q128" si="584">SUM($C128:$G128)</f>
        <v>43</v>
      </c>
      <c r="R128" s="29">
        <f t="shared" si="278"/>
        <v>0.78333333333333333</v>
      </c>
      <c r="S128" s="29">
        <f t="shared" si="279"/>
        <v>0.68613138686131392</v>
      </c>
      <c r="T128" s="29">
        <f t="shared" si="280"/>
        <v>0.73151750972762641</v>
      </c>
      <c r="U128" s="50"/>
      <c r="V128" s="53"/>
      <c r="W128" s="53"/>
      <c r="X128" s="28">
        <f t="shared" si="309"/>
        <v>4.2468012135602161E-2</v>
      </c>
      <c r="Y128" s="28">
        <f t="shared" si="281"/>
        <v>3.7198258804907007E-2</v>
      </c>
      <c r="Z128" s="28">
        <f t="shared" si="282"/>
        <v>3.9658844017682951E-2</v>
      </c>
      <c r="AA128" s="50"/>
      <c r="AB128" s="50"/>
      <c r="AC128" s="50"/>
    </row>
    <row r="129" spans="1:29" x14ac:dyDescent="0.3">
      <c r="A129" s="54">
        <v>22</v>
      </c>
      <c r="B129" s="26" t="s">
        <v>89</v>
      </c>
      <c r="C129" s="26">
        <v>380</v>
      </c>
      <c r="D129" s="26">
        <v>1</v>
      </c>
      <c r="E129" s="26">
        <v>1</v>
      </c>
      <c r="F129" s="26">
        <v>18</v>
      </c>
      <c r="G129" s="26">
        <v>1</v>
      </c>
      <c r="H129" s="26">
        <v>2</v>
      </c>
      <c r="I129" s="26">
        <f t="shared" si="273"/>
        <v>403</v>
      </c>
      <c r="J129" s="53">
        <f t="shared" ref="J129" si="585">SUM($I129:$I134)</f>
        <v>2527</v>
      </c>
      <c r="L129" s="54">
        <v>22</v>
      </c>
      <c r="M129" s="26" t="s">
        <v>89</v>
      </c>
      <c r="N129" s="25">
        <f t="shared" ref="N129" si="586">$C129</f>
        <v>380</v>
      </c>
      <c r="O129" s="25">
        <f t="shared" ref="O129" si="587">SUM($D130:$H134)</f>
        <v>2099</v>
      </c>
      <c r="P129" s="25">
        <f t="shared" ref="P129" si="588">SUM($C130:$C134)</f>
        <v>25</v>
      </c>
      <c r="Q129" s="25">
        <f t="shared" ref="Q129" si="589">SUM($D129:$H129)</f>
        <v>23</v>
      </c>
      <c r="R129" s="29">
        <f t="shared" si="278"/>
        <v>0.93827160493827155</v>
      </c>
      <c r="S129" s="29">
        <f t="shared" si="279"/>
        <v>0.94292803970223327</v>
      </c>
      <c r="T129" s="29">
        <f t="shared" si="280"/>
        <v>0.94059405940594054</v>
      </c>
      <c r="U129" s="50">
        <f t="shared" ref="U129" si="590">AVERAGE($R129:$R134)</f>
        <v>0.91220226505438828</v>
      </c>
      <c r="V129" s="50">
        <f t="shared" ref="V129" si="591">AVERAGE($S129:$S134)</f>
        <v>0.90621477810931383</v>
      </c>
      <c r="W129" s="50">
        <f>AVERAGE($T129:$T134)</f>
        <v>0.90897620686020775</v>
      </c>
      <c r="X129" s="28">
        <f t="shared" si="309"/>
        <v>0.14963334261579875</v>
      </c>
      <c r="Y129" s="28">
        <f t="shared" si="281"/>
        <v>0.15037593984962405</v>
      </c>
      <c r="Z129" s="28">
        <f t="shared" si="282"/>
        <v>0.15000372217672894</v>
      </c>
      <c r="AA129" s="50">
        <f t="shared" ref="AA129" si="592">SUM($X129:$X134)</f>
        <v>0.92181508649191102</v>
      </c>
      <c r="AB129" s="50">
        <f t="shared" ref="AB129" si="593">SUM($Y129:$Y134)</f>
        <v>0.92204194697269493</v>
      </c>
      <c r="AC129" s="50">
        <f t="shared" ref="AC129" si="594">SUM($Z129:$Z134)</f>
        <v>0.92179614341013172</v>
      </c>
    </row>
    <row r="130" spans="1:29" x14ac:dyDescent="0.3">
      <c r="A130" s="54"/>
      <c r="B130" s="26" t="s">
        <v>90</v>
      </c>
      <c r="C130" s="26">
        <v>0</v>
      </c>
      <c r="D130" s="26">
        <v>462</v>
      </c>
      <c r="E130" s="26">
        <v>14</v>
      </c>
      <c r="F130" s="26">
        <v>1</v>
      </c>
      <c r="G130" s="26">
        <v>22</v>
      </c>
      <c r="H130" s="26">
        <v>2</v>
      </c>
      <c r="I130" s="26">
        <f t="shared" si="273"/>
        <v>501</v>
      </c>
      <c r="J130" s="53"/>
      <c r="L130" s="54"/>
      <c r="M130" s="26" t="s">
        <v>90</v>
      </c>
      <c r="N130" s="25">
        <f t="shared" ref="N130" si="595">$D130</f>
        <v>462</v>
      </c>
      <c r="O130" s="25">
        <f t="shared" ref="O130" si="596">SUM($C129,$E129:$H129,$C131:$C134,$E131:$H134)</f>
        <v>1993</v>
      </c>
      <c r="P130" s="25">
        <f t="shared" ref="P130" si="597">SUM($D129,$D131:$D134)</f>
        <v>33</v>
      </c>
      <c r="Q130" s="25">
        <f t="shared" ref="Q130" si="598">SUM($C130,$E130:$H130)</f>
        <v>39</v>
      </c>
      <c r="R130" s="29">
        <f t="shared" si="278"/>
        <v>0.93333333333333335</v>
      </c>
      <c r="S130" s="29">
        <f t="shared" si="279"/>
        <v>0.92215568862275454</v>
      </c>
      <c r="T130" s="29">
        <f t="shared" si="280"/>
        <v>0.92771084337349397</v>
      </c>
      <c r="U130" s="50"/>
      <c r="V130" s="53"/>
      <c r="W130" s="53"/>
      <c r="X130" s="28">
        <f t="shared" si="309"/>
        <v>0.1850415512465374</v>
      </c>
      <c r="Y130" s="28">
        <f t="shared" si="281"/>
        <v>0.18282548476454294</v>
      </c>
      <c r="Z130" s="28">
        <f t="shared" si="282"/>
        <v>0.18392684310649801</v>
      </c>
      <c r="AA130" s="50"/>
      <c r="AB130" s="50"/>
      <c r="AC130" s="50"/>
    </row>
    <row r="131" spans="1:29" x14ac:dyDescent="0.3">
      <c r="A131" s="54"/>
      <c r="B131" s="26" t="s">
        <v>91</v>
      </c>
      <c r="C131" s="26">
        <v>2</v>
      </c>
      <c r="D131" s="26">
        <v>11</v>
      </c>
      <c r="E131" s="26">
        <v>385</v>
      </c>
      <c r="F131" s="26">
        <v>3</v>
      </c>
      <c r="G131" s="26">
        <v>8</v>
      </c>
      <c r="H131" s="26">
        <v>1</v>
      </c>
      <c r="I131" s="26">
        <f t="shared" si="273"/>
        <v>410</v>
      </c>
      <c r="J131" s="53"/>
      <c r="L131" s="54"/>
      <c r="M131" s="26" t="s">
        <v>91</v>
      </c>
      <c r="N131" s="25">
        <f t="shared" ref="N131" si="599">$E131</f>
        <v>385</v>
      </c>
      <c r="O131" s="25">
        <f t="shared" ref="O131" si="600">SUM($C129:$D130,$F129:$H130,$C132:$D134,$F132:$H134)</f>
        <v>2078</v>
      </c>
      <c r="P131" s="25">
        <f t="shared" ref="P131" si="601">SUM($E129:$E130,$E132:$E134)</f>
        <v>39</v>
      </c>
      <c r="Q131" s="25">
        <f t="shared" ref="Q131" si="602">SUM($C131:$D131,$F131:$H131)</f>
        <v>25</v>
      </c>
      <c r="R131" s="29">
        <f t="shared" si="278"/>
        <v>0.90801886792452835</v>
      </c>
      <c r="S131" s="29">
        <f t="shared" si="279"/>
        <v>0.93902439024390238</v>
      </c>
      <c r="T131" s="29">
        <f t="shared" si="280"/>
        <v>0.92326139088729009</v>
      </c>
      <c r="U131" s="50"/>
      <c r="V131" s="53"/>
      <c r="W131" s="53"/>
      <c r="X131" s="28">
        <f t="shared" si="309"/>
        <v>0.14732399519155387</v>
      </c>
      <c r="Y131" s="28">
        <f t="shared" si="281"/>
        <v>0.1523545706371191</v>
      </c>
      <c r="Z131" s="28">
        <f t="shared" si="282"/>
        <v>0.14979705985903796</v>
      </c>
      <c r="AA131" s="50"/>
      <c r="AB131" s="50"/>
      <c r="AC131" s="50"/>
    </row>
    <row r="132" spans="1:29" x14ac:dyDescent="0.3">
      <c r="A132" s="54"/>
      <c r="B132" s="26" t="s">
        <v>92</v>
      </c>
      <c r="C132" s="26">
        <v>17</v>
      </c>
      <c r="D132" s="26">
        <v>1</v>
      </c>
      <c r="E132" s="26">
        <v>4</v>
      </c>
      <c r="F132" s="26">
        <v>561</v>
      </c>
      <c r="G132" s="26">
        <v>3</v>
      </c>
      <c r="H132" s="26">
        <v>8</v>
      </c>
      <c r="I132" s="26">
        <f t="shared" ref="I132:I164" si="603">SUM($C132:$H132)</f>
        <v>594</v>
      </c>
      <c r="J132" s="53"/>
      <c r="L132" s="54"/>
      <c r="M132" s="26" t="s">
        <v>92</v>
      </c>
      <c r="N132" s="25">
        <f t="shared" ref="N132" si="604">$F132</f>
        <v>561</v>
      </c>
      <c r="O132" s="25">
        <f t="shared" ref="O132" si="605">SUM($C129:$E131,$G129:$H131,$C133:$E134,$G133:$H134)</f>
        <v>1891</v>
      </c>
      <c r="P132" s="25">
        <f t="shared" ref="P132" si="606">SUM($F129:$F131,$F133:$F134)</f>
        <v>42</v>
      </c>
      <c r="Q132" s="25">
        <f t="shared" ref="Q132" si="607">SUM($C132:$E132,$G132:$H132)</f>
        <v>33</v>
      </c>
      <c r="R132" s="29">
        <f t="shared" ref="R132:R164" si="608">$N132/($N132+$P132)</f>
        <v>0.93034825870646765</v>
      </c>
      <c r="S132" s="29">
        <f t="shared" ref="S132:S164" si="609">$N132/($N132+$Q132)</f>
        <v>0.94444444444444442</v>
      </c>
      <c r="T132" s="29">
        <f t="shared" ref="T132:T164" si="610">(2*$R132*$S132)/($R132+$S132)</f>
        <v>0.93734335839599003</v>
      </c>
      <c r="U132" s="50"/>
      <c r="V132" s="53"/>
      <c r="W132" s="53"/>
      <c r="X132" s="28">
        <f t="shared" si="309"/>
        <v>0.21868890608296074</v>
      </c>
      <c r="Y132" s="28">
        <f t="shared" ref="Y132:Y164" si="611">$S132*($I132/$J$3)</f>
        <v>0.222002374356945</v>
      </c>
      <c r="Z132" s="28">
        <f t="shared" ref="Z132:Z164" si="612">$T132*($I132/$J$3)</f>
        <v>0.22033318357230633</v>
      </c>
      <c r="AA132" s="50"/>
      <c r="AB132" s="50"/>
      <c r="AC132" s="50"/>
    </row>
    <row r="133" spans="1:29" x14ac:dyDescent="0.3">
      <c r="A133" s="54"/>
      <c r="B133" s="26" t="s">
        <v>93</v>
      </c>
      <c r="C133" s="26">
        <v>1</v>
      </c>
      <c r="D133" s="26">
        <v>19</v>
      </c>
      <c r="E133" s="26">
        <v>13</v>
      </c>
      <c r="F133" s="26">
        <v>8</v>
      </c>
      <c r="G133" s="26">
        <v>434</v>
      </c>
      <c r="H133" s="26">
        <v>7</v>
      </c>
      <c r="I133" s="26">
        <f t="shared" si="603"/>
        <v>482</v>
      </c>
      <c r="J133" s="53"/>
      <c r="L133" s="54"/>
      <c r="M133" s="26" t="s">
        <v>93</v>
      </c>
      <c r="N133" s="25">
        <f t="shared" ref="N133" si="613">$G133</f>
        <v>434</v>
      </c>
      <c r="O133" s="25">
        <f t="shared" ref="O133" si="614">SUM($C129:$F132,$H129:$H132,$C134:$F134,$H134)</f>
        <v>2007</v>
      </c>
      <c r="P133" s="25">
        <f t="shared" ref="P133" si="615">SUM($G129:$G132,$G134)</f>
        <v>38</v>
      </c>
      <c r="Q133" s="25">
        <f t="shared" ref="Q133" si="616">SUM($C133:$F133,$H133)</f>
        <v>48</v>
      </c>
      <c r="R133" s="29">
        <f t="shared" si="608"/>
        <v>0.91949152542372881</v>
      </c>
      <c r="S133" s="29">
        <f t="shared" si="609"/>
        <v>0.90041493775933612</v>
      </c>
      <c r="T133" s="29">
        <f t="shared" si="610"/>
        <v>0.90985324947589108</v>
      </c>
      <c r="U133" s="50"/>
      <c r="V133" s="53"/>
      <c r="W133" s="53"/>
      <c r="X133" s="28">
        <f t="shared" si="309"/>
        <v>0.17538382083665899</v>
      </c>
      <c r="Y133" s="28">
        <f t="shared" si="611"/>
        <v>0.17174515235457063</v>
      </c>
      <c r="Z133" s="28">
        <f t="shared" si="612"/>
        <v>0.17354541600608606</v>
      </c>
      <c r="AA133" s="50"/>
      <c r="AB133" s="50"/>
      <c r="AC133" s="50"/>
    </row>
    <row r="134" spans="1:29" x14ac:dyDescent="0.3">
      <c r="A134" s="54"/>
      <c r="B134" s="26" t="s">
        <v>94</v>
      </c>
      <c r="C134" s="26">
        <v>5</v>
      </c>
      <c r="D134" s="26">
        <v>1</v>
      </c>
      <c r="E134" s="26">
        <v>7</v>
      </c>
      <c r="F134" s="26">
        <v>12</v>
      </c>
      <c r="G134" s="26">
        <v>4</v>
      </c>
      <c r="H134" s="26">
        <v>108</v>
      </c>
      <c r="I134" s="26">
        <f t="shared" si="603"/>
        <v>137</v>
      </c>
      <c r="J134" s="53"/>
      <c r="L134" s="54"/>
      <c r="M134" s="26" t="s">
        <v>94</v>
      </c>
      <c r="N134" s="25">
        <f t="shared" ref="N134" si="617">$H134</f>
        <v>108</v>
      </c>
      <c r="O134" s="25">
        <f t="shared" ref="O134" si="618">SUM($C129:$G133)</f>
        <v>2370</v>
      </c>
      <c r="P134" s="25">
        <f t="shared" ref="P134" si="619">SUM($H129:$H133)</f>
        <v>20</v>
      </c>
      <c r="Q134" s="25">
        <f t="shared" ref="Q134" si="620">SUM($C134:$G134)</f>
        <v>29</v>
      </c>
      <c r="R134" s="29">
        <f t="shared" si="608"/>
        <v>0.84375</v>
      </c>
      <c r="S134" s="29">
        <f t="shared" si="609"/>
        <v>0.78832116788321172</v>
      </c>
      <c r="T134" s="29">
        <f t="shared" si="610"/>
        <v>0.81509433962264155</v>
      </c>
      <c r="U134" s="50"/>
      <c r="V134" s="53"/>
      <c r="W134" s="53"/>
      <c r="X134" s="28">
        <f t="shared" si="309"/>
        <v>4.5743470518401268E-2</v>
      </c>
      <c r="Y134" s="28">
        <f t="shared" si="611"/>
        <v>4.2738425009893152E-2</v>
      </c>
      <c r="Z134" s="28">
        <f t="shared" si="612"/>
        <v>4.4189918689474431E-2</v>
      </c>
      <c r="AA134" s="50"/>
      <c r="AB134" s="50"/>
      <c r="AC134" s="50"/>
    </row>
    <row r="135" spans="1:29" x14ac:dyDescent="0.3">
      <c r="A135" s="55">
        <v>23</v>
      </c>
      <c r="B135" s="27" t="s">
        <v>89</v>
      </c>
      <c r="C135" s="27">
        <v>380</v>
      </c>
      <c r="D135" s="27">
        <v>1</v>
      </c>
      <c r="E135" s="27">
        <v>2</v>
      </c>
      <c r="F135" s="27">
        <v>17</v>
      </c>
      <c r="G135" s="27">
        <v>2</v>
      </c>
      <c r="H135" s="27">
        <v>1</v>
      </c>
      <c r="I135" s="26">
        <f t="shared" si="603"/>
        <v>403</v>
      </c>
      <c r="J135" s="53">
        <f t="shared" ref="J135" si="621">SUM($I135:$I140)</f>
        <v>2527</v>
      </c>
      <c r="L135" s="55">
        <v>23</v>
      </c>
      <c r="M135" s="27" t="s">
        <v>89</v>
      </c>
      <c r="N135" s="25">
        <f t="shared" ref="N135" si="622">$C135</f>
        <v>380</v>
      </c>
      <c r="O135" s="25">
        <f t="shared" ref="O135" si="623">SUM($D136:$H140)</f>
        <v>2107</v>
      </c>
      <c r="P135" s="25">
        <f t="shared" ref="P135" si="624">SUM($C136:$C140)</f>
        <v>17</v>
      </c>
      <c r="Q135" s="25">
        <f t="shared" ref="Q135" si="625">SUM($D135:$H135)</f>
        <v>23</v>
      </c>
      <c r="R135" s="29">
        <f t="shared" si="608"/>
        <v>0.95717884130982367</v>
      </c>
      <c r="S135" s="29">
        <f t="shared" si="609"/>
        <v>0.94292803970223327</v>
      </c>
      <c r="T135" s="29">
        <f t="shared" si="610"/>
        <v>0.95</v>
      </c>
      <c r="U135" s="50">
        <f t="shared" ref="U135" si="626">AVERAGE($R135:$R140)</f>
        <v>0.90669981293659896</v>
      </c>
      <c r="V135" s="50">
        <f t="shared" ref="V135" si="627">AVERAGE($S135:$S140)</f>
        <v>0.89667739364578125</v>
      </c>
      <c r="W135" s="50">
        <f>AVERAGE($T135:$T140)</f>
        <v>0.90111714925254216</v>
      </c>
      <c r="X135" s="28">
        <f t="shared" si="309"/>
        <v>0.15264862407908941</v>
      </c>
      <c r="Y135" s="28">
        <f t="shared" si="611"/>
        <v>0.15037593984962405</v>
      </c>
      <c r="Z135" s="28">
        <f t="shared" si="612"/>
        <v>0.15150375939849622</v>
      </c>
      <c r="AA135" s="50">
        <f t="shared" ref="AA135" si="628">SUM($X135:$X140)</f>
        <v>0.91484698935267228</v>
      </c>
      <c r="AB135" s="50">
        <f t="shared" ref="AB135" si="629">SUM($Y135:$Y140)</f>
        <v>0.91491887613771272</v>
      </c>
      <c r="AC135" s="50">
        <f t="shared" ref="AC135" si="630">SUM($Z135:$Z140)</f>
        <v>0.91456372154299859</v>
      </c>
    </row>
    <row r="136" spans="1:29" x14ac:dyDescent="0.3">
      <c r="A136" s="55"/>
      <c r="B136" s="27" t="s">
        <v>90</v>
      </c>
      <c r="C136" s="27">
        <v>0</v>
      </c>
      <c r="D136" s="27">
        <v>459</v>
      </c>
      <c r="E136" s="27">
        <v>12</v>
      </c>
      <c r="F136" s="27">
        <v>5</v>
      </c>
      <c r="G136" s="27">
        <v>22</v>
      </c>
      <c r="H136" s="27">
        <v>3</v>
      </c>
      <c r="I136" s="26">
        <f t="shared" si="603"/>
        <v>501</v>
      </c>
      <c r="J136" s="53"/>
      <c r="L136" s="55"/>
      <c r="M136" s="27" t="s">
        <v>90</v>
      </c>
      <c r="N136" s="25">
        <f t="shared" ref="N136" si="631">$D136</f>
        <v>459</v>
      </c>
      <c r="O136" s="25">
        <f t="shared" ref="O136" si="632">SUM($C135,$E135:$H135,$C137:$C140,$E137:$H140)</f>
        <v>1976</v>
      </c>
      <c r="P136" s="25">
        <f t="shared" ref="P136" si="633">SUM($D135,$D137:$D140)</f>
        <v>50</v>
      </c>
      <c r="Q136" s="25">
        <f t="shared" ref="Q136" si="634">SUM($C136,$E136:$H136)</f>
        <v>42</v>
      </c>
      <c r="R136" s="29">
        <f t="shared" si="608"/>
        <v>0.9017681728880157</v>
      </c>
      <c r="S136" s="29">
        <f t="shared" si="609"/>
        <v>0.91616766467065869</v>
      </c>
      <c r="T136" s="29">
        <f t="shared" si="610"/>
        <v>0.90891089108910905</v>
      </c>
      <c r="U136" s="50"/>
      <c r="V136" s="53"/>
      <c r="W136" s="53"/>
      <c r="X136" s="28">
        <f t="shared" si="309"/>
        <v>0.17878348025995086</v>
      </c>
      <c r="Y136" s="28">
        <f t="shared" si="611"/>
        <v>0.18163830629204589</v>
      </c>
      <c r="Z136" s="28">
        <f t="shared" si="612"/>
        <v>0.18019958703428715</v>
      </c>
      <c r="AA136" s="50"/>
      <c r="AB136" s="50"/>
      <c r="AC136" s="50"/>
    </row>
    <row r="137" spans="1:29" x14ac:dyDescent="0.3">
      <c r="A137" s="55"/>
      <c r="B137" s="27" t="s">
        <v>91</v>
      </c>
      <c r="C137" s="27">
        <v>1</v>
      </c>
      <c r="D137" s="27">
        <v>16</v>
      </c>
      <c r="E137" s="27">
        <v>385</v>
      </c>
      <c r="F137" s="27">
        <v>3</v>
      </c>
      <c r="G137" s="27">
        <v>4</v>
      </c>
      <c r="H137" s="27">
        <v>1</v>
      </c>
      <c r="I137" s="26">
        <f t="shared" si="603"/>
        <v>410</v>
      </c>
      <c r="J137" s="53"/>
      <c r="L137" s="55"/>
      <c r="M137" s="27" t="s">
        <v>91</v>
      </c>
      <c r="N137" s="25">
        <f t="shared" ref="N137" si="635">$E137</f>
        <v>385</v>
      </c>
      <c r="O137" s="25">
        <f t="shared" ref="O137" si="636">SUM($C135:$D136,$F135:$H136,$C138:$D140,$F138:$H140)</f>
        <v>2070</v>
      </c>
      <c r="P137" s="25">
        <f t="shared" ref="P137" si="637">SUM($E135:$E136,$E138:$E140)</f>
        <v>47</v>
      </c>
      <c r="Q137" s="25">
        <f t="shared" ref="Q137" si="638">SUM($C137:$D137,$F137:$H137)</f>
        <v>25</v>
      </c>
      <c r="R137" s="29">
        <f t="shared" si="608"/>
        <v>0.89120370370370372</v>
      </c>
      <c r="S137" s="29">
        <f t="shared" si="609"/>
        <v>0.93902439024390238</v>
      </c>
      <c r="T137" s="29">
        <f t="shared" si="610"/>
        <v>0.91448931116389554</v>
      </c>
      <c r="U137" s="50"/>
      <c r="V137" s="53"/>
      <c r="W137" s="53"/>
      <c r="X137" s="28">
        <f t="shared" ref="X137:X164" si="639">$R137*($I137/$J$3)</f>
        <v>0.14459577305837695</v>
      </c>
      <c r="Y137" s="28">
        <f t="shared" si="611"/>
        <v>0.1523545706371191</v>
      </c>
      <c r="Z137" s="28">
        <f t="shared" si="612"/>
        <v>0.14837380988413026</v>
      </c>
      <c r="AA137" s="50"/>
      <c r="AB137" s="50"/>
      <c r="AC137" s="50"/>
    </row>
    <row r="138" spans="1:29" x14ac:dyDescent="0.3">
      <c r="A138" s="55"/>
      <c r="B138" s="27" t="s">
        <v>92</v>
      </c>
      <c r="C138" s="27">
        <v>12</v>
      </c>
      <c r="D138" s="27">
        <v>3</v>
      </c>
      <c r="E138" s="27">
        <v>7</v>
      </c>
      <c r="F138" s="27">
        <v>559</v>
      </c>
      <c r="G138" s="27">
        <v>1</v>
      </c>
      <c r="H138" s="27">
        <v>12</v>
      </c>
      <c r="I138" s="26">
        <f t="shared" si="603"/>
        <v>594</v>
      </c>
      <c r="J138" s="53"/>
      <c r="L138" s="55"/>
      <c r="M138" s="27" t="s">
        <v>92</v>
      </c>
      <c r="N138" s="25">
        <f t="shared" ref="N138" si="640">$F138</f>
        <v>559</v>
      </c>
      <c r="O138" s="25">
        <f t="shared" ref="O138" si="641">SUM($C135:$E137,$G135:$H137,$C139:$E140,$G139:$H140)</f>
        <v>1890</v>
      </c>
      <c r="P138" s="25">
        <f t="shared" ref="P138" si="642">SUM($F135:$F137,$F139:$F140)</f>
        <v>43</v>
      </c>
      <c r="Q138" s="25">
        <f t="shared" ref="Q138" si="643">SUM($C138:$E138,$G138:$H138)</f>
        <v>35</v>
      </c>
      <c r="R138" s="29">
        <f t="shared" si="608"/>
        <v>0.9285714285714286</v>
      </c>
      <c r="S138" s="29">
        <f t="shared" si="609"/>
        <v>0.94107744107744107</v>
      </c>
      <c r="T138" s="29">
        <f t="shared" si="610"/>
        <v>0.93478260869565222</v>
      </c>
      <c r="U138" s="50"/>
      <c r="V138" s="53"/>
      <c r="W138" s="53"/>
      <c r="X138" s="28">
        <f t="shared" si="639"/>
        <v>0.21827124201481149</v>
      </c>
      <c r="Y138" s="28">
        <f t="shared" si="611"/>
        <v>0.22121092204194698</v>
      </c>
      <c r="Z138" s="28">
        <f t="shared" si="612"/>
        <v>0.21973125032260288</v>
      </c>
      <c r="AA138" s="50"/>
      <c r="AB138" s="50"/>
      <c r="AC138" s="50"/>
    </row>
    <row r="139" spans="1:29" x14ac:dyDescent="0.3">
      <c r="A139" s="55"/>
      <c r="B139" s="27" t="s">
        <v>93</v>
      </c>
      <c r="C139" s="27">
        <v>0</v>
      </c>
      <c r="D139" s="27">
        <v>28</v>
      </c>
      <c r="E139" s="27">
        <v>18</v>
      </c>
      <c r="F139" s="27">
        <v>9</v>
      </c>
      <c r="G139" s="27">
        <v>425</v>
      </c>
      <c r="H139" s="27">
        <v>2</v>
      </c>
      <c r="I139" s="26">
        <f t="shared" si="603"/>
        <v>482</v>
      </c>
      <c r="J139" s="53"/>
      <c r="L139" s="55"/>
      <c r="M139" s="27" t="s">
        <v>93</v>
      </c>
      <c r="N139" s="25">
        <f t="shared" ref="N139" si="644">$G139</f>
        <v>425</v>
      </c>
      <c r="O139" s="25">
        <f t="shared" ref="O139" si="645">SUM($C135:$F138,$H135:$H138,$C140:$F140,$H140)</f>
        <v>2006</v>
      </c>
      <c r="P139" s="25">
        <f t="shared" ref="P139" si="646">SUM($G135:$G138,$G140)</f>
        <v>39</v>
      </c>
      <c r="Q139" s="25">
        <f t="shared" ref="Q139" si="647">SUM($C139:$F139,$H139)</f>
        <v>57</v>
      </c>
      <c r="R139" s="29">
        <f t="shared" si="608"/>
        <v>0.91594827586206895</v>
      </c>
      <c r="S139" s="29">
        <f t="shared" si="609"/>
        <v>0.88174273858921159</v>
      </c>
      <c r="T139" s="29">
        <f t="shared" si="610"/>
        <v>0.89852008456659616</v>
      </c>
      <c r="U139" s="50"/>
      <c r="V139" s="53"/>
      <c r="W139" s="53"/>
      <c r="X139" s="28">
        <f t="shared" si="639"/>
        <v>0.17470798138722485</v>
      </c>
      <c r="Y139" s="28">
        <f t="shared" si="611"/>
        <v>0.16818361693707953</v>
      </c>
      <c r="Z139" s="28">
        <f t="shared" si="612"/>
        <v>0.17138372804159055</v>
      </c>
      <c r="AA139" s="50"/>
      <c r="AB139" s="50"/>
      <c r="AC139" s="50"/>
    </row>
    <row r="140" spans="1:29" x14ac:dyDescent="0.3">
      <c r="A140" s="55"/>
      <c r="B140" s="27" t="s">
        <v>94</v>
      </c>
      <c r="C140" s="27">
        <v>4</v>
      </c>
      <c r="D140" s="27">
        <v>2</v>
      </c>
      <c r="E140" s="27">
        <v>8</v>
      </c>
      <c r="F140" s="27">
        <v>9</v>
      </c>
      <c r="G140" s="27">
        <v>10</v>
      </c>
      <c r="H140" s="27">
        <v>104</v>
      </c>
      <c r="I140" s="26">
        <f t="shared" si="603"/>
        <v>137</v>
      </c>
      <c r="J140" s="53"/>
      <c r="L140" s="55"/>
      <c r="M140" s="27" t="s">
        <v>94</v>
      </c>
      <c r="N140" s="25">
        <f t="shared" ref="N140" si="648">$H140</f>
        <v>104</v>
      </c>
      <c r="O140" s="25">
        <f t="shared" ref="O140" si="649">SUM($C135:$G139)</f>
        <v>2371</v>
      </c>
      <c r="P140" s="25">
        <f t="shared" ref="P140" si="650">SUM($H135:$H139)</f>
        <v>19</v>
      </c>
      <c r="Q140" s="25">
        <f t="shared" ref="Q140" si="651">SUM($C140:$G140)</f>
        <v>33</v>
      </c>
      <c r="R140" s="29">
        <f t="shared" si="608"/>
        <v>0.84552845528455289</v>
      </c>
      <c r="S140" s="29">
        <f t="shared" si="609"/>
        <v>0.75912408759124084</v>
      </c>
      <c r="T140" s="29">
        <f t="shared" si="610"/>
        <v>0.79999999999999993</v>
      </c>
      <c r="U140" s="50"/>
      <c r="V140" s="53"/>
      <c r="W140" s="53"/>
      <c r="X140" s="28">
        <f t="shared" si="639"/>
        <v>4.5839888553218737E-2</v>
      </c>
      <c r="Y140" s="28">
        <f t="shared" si="611"/>
        <v>4.1155520379897108E-2</v>
      </c>
      <c r="Z140" s="28">
        <f t="shared" si="612"/>
        <v>4.3371586861891569E-2</v>
      </c>
      <c r="AA140" s="50"/>
      <c r="AB140" s="50"/>
      <c r="AC140" s="50"/>
    </row>
    <row r="141" spans="1:29" x14ac:dyDescent="0.3">
      <c r="A141" s="54">
        <v>24</v>
      </c>
      <c r="B141" s="26" t="s">
        <v>89</v>
      </c>
      <c r="C141" s="26">
        <v>375</v>
      </c>
      <c r="D141" s="26">
        <v>0</v>
      </c>
      <c r="E141" s="26">
        <v>2</v>
      </c>
      <c r="F141" s="26">
        <v>22</v>
      </c>
      <c r="G141" s="26">
        <v>2</v>
      </c>
      <c r="H141" s="26">
        <v>2</v>
      </c>
      <c r="I141" s="26">
        <f t="shared" si="603"/>
        <v>403</v>
      </c>
      <c r="J141" s="53">
        <f t="shared" ref="J141" si="652">SUM($I141:$I146)</f>
        <v>2527</v>
      </c>
      <c r="L141" s="54">
        <v>24</v>
      </c>
      <c r="M141" s="26" t="s">
        <v>89</v>
      </c>
      <c r="N141" s="25">
        <f t="shared" ref="N141" si="653">$C141</f>
        <v>375</v>
      </c>
      <c r="O141" s="25">
        <f t="shared" ref="O141" si="654">SUM($D142:$H146)</f>
        <v>2102</v>
      </c>
      <c r="P141" s="25">
        <f t="shared" ref="P141" si="655">SUM($C142:$C146)</f>
        <v>22</v>
      </c>
      <c r="Q141" s="25">
        <f t="shared" ref="Q141" si="656">SUM($D141:$H141)</f>
        <v>28</v>
      </c>
      <c r="R141" s="29">
        <f t="shared" si="608"/>
        <v>0.94458438287153657</v>
      </c>
      <c r="S141" s="29">
        <f t="shared" si="609"/>
        <v>0.9305210918114144</v>
      </c>
      <c r="T141" s="29">
        <f t="shared" si="610"/>
        <v>0.9375</v>
      </c>
      <c r="U141" s="50">
        <f t="shared" ref="U141" si="657">AVERAGE($R141:$R146)</f>
        <v>0.88568867467495427</v>
      </c>
      <c r="V141" s="50">
        <f t="shared" ref="V141" si="658">AVERAGE($S141:$S146)</f>
        <v>0.86961676024247048</v>
      </c>
      <c r="W141" s="50">
        <f>AVERAGE($T141:$T146)</f>
        <v>0.87611891622564597</v>
      </c>
      <c r="X141" s="28">
        <f t="shared" si="639"/>
        <v>0.15064008955173297</v>
      </c>
      <c r="Y141" s="28">
        <f t="shared" si="611"/>
        <v>0.148397309062129</v>
      </c>
      <c r="Z141" s="28">
        <f t="shared" si="612"/>
        <v>0.14951028888009499</v>
      </c>
      <c r="AA141" s="50">
        <f t="shared" ref="AA141" si="659">SUM($X141:$X146)</f>
        <v>0.89433751068584999</v>
      </c>
      <c r="AB141" s="50">
        <f t="shared" ref="AB141" si="660">SUM($Y141:$Y146)</f>
        <v>0.89434111594776422</v>
      </c>
      <c r="AC141" s="50">
        <f t="shared" ref="AC141" si="661">SUM($Z141:$Z146)</f>
        <v>0.89349108817341072</v>
      </c>
    </row>
    <row r="142" spans="1:29" x14ac:dyDescent="0.3">
      <c r="A142" s="54"/>
      <c r="B142" s="26" t="s">
        <v>90</v>
      </c>
      <c r="C142" s="26">
        <v>0</v>
      </c>
      <c r="D142" s="26">
        <v>448</v>
      </c>
      <c r="E142" s="26">
        <v>21</v>
      </c>
      <c r="F142" s="26">
        <v>1</v>
      </c>
      <c r="G142" s="26">
        <v>28</v>
      </c>
      <c r="H142" s="26">
        <v>3</v>
      </c>
      <c r="I142" s="26">
        <f t="shared" si="603"/>
        <v>501</v>
      </c>
      <c r="J142" s="53"/>
      <c r="L142" s="54"/>
      <c r="M142" s="26" t="s">
        <v>90</v>
      </c>
      <c r="N142" s="25">
        <f t="shared" ref="N142" si="662">$D142</f>
        <v>448</v>
      </c>
      <c r="O142" s="25">
        <f t="shared" ref="O142" si="663">SUM($C141,$E141:$H141,$C143:$C146,$E143:$H146)</f>
        <v>1972</v>
      </c>
      <c r="P142" s="25">
        <f t="shared" ref="P142" si="664">SUM($D141,$D143:$D146)</f>
        <v>54</v>
      </c>
      <c r="Q142" s="25">
        <f t="shared" ref="Q142" si="665">SUM($C142,$E142:$H142)</f>
        <v>53</v>
      </c>
      <c r="R142" s="29">
        <f t="shared" si="608"/>
        <v>0.89243027888446214</v>
      </c>
      <c r="S142" s="29">
        <f t="shared" si="609"/>
        <v>0.89421157684630737</v>
      </c>
      <c r="T142" s="29">
        <f t="shared" si="610"/>
        <v>0.89332003988035891</v>
      </c>
      <c r="U142" s="50"/>
      <c r="V142" s="53"/>
      <c r="W142" s="53"/>
      <c r="X142" s="28">
        <f t="shared" si="639"/>
        <v>0.17693216055445807</v>
      </c>
      <c r="Y142" s="28">
        <f t="shared" si="611"/>
        <v>0.17728531855955679</v>
      </c>
      <c r="Z142" s="28">
        <f t="shared" si="612"/>
        <v>0.17710856350615742</v>
      </c>
      <c r="AA142" s="50"/>
      <c r="AB142" s="50"/>
      <c r="AC142" s="50"/>
    </row>
    <row r="143" spans="1:29" x14ac:dyDescent="0.3">
      <c r="A143" s="54"/>
      <c r="B143" s="26" t="s">
        <v>91</v>
      </c>
      <c r="C143" s="26">
        <v>3</v>
      </c>
      <c r="D143" s="26">
        <v>15</v>
      </c>
      <c r="E143" s="26">
        <v>381</v>
      </c>
      <c r="F143" s="26">
        <v>4</v>
      </c>
      <c r="G143" s="26">
        <v>7</v>
      </c>
      <c r="H143" s="26">
        <v>0</v>
      </c>
      <c r="I143" s="26">
        <f t="shared" si="603"/>
        <v>410</v>
      </c>
      <c r="J143" s="53"/>
      <c r="L143" s="54"/>
      <c r="M143" s="26" t="s">
        <v>91</v>
      </c>
      <c r="N143" s="25">
        <f t="shared" ref="N143" si="666">$E143</f>
        <v>381</v>
      </c>
      <c r="O143" s="25">
        <f t="shared" ref="O143" si="667">SUM($C141:$D142,$F141:$H142,$C144:$D146,$F144:$H146)</f>
        <v>2050</v>
      </c>
      <c r="P143" s="25">
        <f t="shared" ref="P143" si="668">SUM($E141:$E142,$E144:$E146)</f>
        <v>67</v>
      </c>
      <c r="Q143" s="25">
        <f t="shared" ref="Q143" si="669">SUM($C143:$D143,$F143:$H143)</f>
        <v>29</v>
      </c>
      <c r="R143" s="29">
        <f t="shared" si="608"/>
        <v>0.8504464285714286</v>
      </c>
      <c r="S143" s="29">
        <f t="shared" si="609"/>
        <v>0.92926829268292688</v>
      </c>
      <c r="T143" s="29">
        <f t="shared" si="610"/>
        <v>0.88811188811188813</v>
      </c>
      <c r="U143" s="50"/>
      <c r="V143" s="53"/>
      <c r="W143" s="53"/>
      <c r="X143" s="28">
        <f t="shared" si="639"/>
        <v>0.13798299790830459</v>
      </c>
      <c r="Y143" s="28">
        <f t="shared" si="611"/>
        <v>0.15077166600712308</v>
      </c>
      <c r="Z143" s="28">
        <f t="shared" si="612"/>
        <v>0.14409413301380061</v>
      </c>
      <c r="AA143" s="50"/>
      <c r="AB143" s="50"/>
      <c r="AC143" s="50"/>
    </row>
    <row r="144" spans="1:29" x14ac:dyDescent="0.3">
      <c r="A144" s="54"/>
      <c r="B144" s="26" t="s">
        <v>92</v>
      </c>
      <c r="C144" s="26">
        <v>13</v>
      </c>
      <c r="D144" s="26">
        <v>0</v>
      </c>
      <c r="E144" s="26">
        <v>8</v>
      </c>
      <c r="F144" s="26">
        <v>558</v>
      </c>
      <c r="G144" s="26">
        <v>7</v>
      </c>
      <c r="H144" s="26">
        <v>8</v>
      </c>
      <c r="I144" s="26">
        <f t="shared" si="603"/>
        <v>594</v>
      </c>
      <c r="J144" s="53"/>
      <c r="L144" s="54"/>
      <c r="M144" s="26" t="s">
        <v>92</v>
      </c>
      <c r="N144" s="25">
        <f t="shared" ref="N144" si="670">$F144</f>
        <v>558</v>
      </c>
      <c r="O144" s="25">
        <f t="shared" ref="O144" si="671">SUM($C141:$E143,$G141:$H143,$C145:$E146,$G145:$H146)</f>
        <v>1878</v>
      </c>
      <c r="P144" s="25">
        <f t="shared" ref="P144" si="672">SUM($F141:$F143,$F145:$F146)</f>
        <v>55</v>
      </c>
      <c r="Q144" s="25">
        <f t="shared" ref="Q144" si="673">SUM($C144:$E144,$G144:$H144)</f>
        <v>36</v>
      </c>
      <c r="R144" s="29">
        <f t="shared" si="608"/>
        <v>0.91027732463295274</v>
      </c>
      <c r="S144" s="29">
        <f t="shared" si="609"/>
        <v>0.93939393939393945</v>
      </c>
      <c r="T144" s="29">
        <f t="shared" si="610"/>
        <v>0.92460646230323118</v>
      </c>
      <c r="U144" s="50"/>
      <c r="V144" s="53"/>
      <c r="W144" s="53"/>
      <c r="X144" s="28">
        <f t="shared" si="639"/>
        <v>0.2139710054736739</v>
      </c>
      <c r="Y144" s="28">
        <f t="shared" si="611"/>
        <v>0.22081519588444798</v>
      </c>
      <c r="Z144" s="28">
        <f t="shared" si="612"/>
        <v>0.21733923174045086</v>
      </c>
      <c r="AA144" s="50"/>
      <c r="AB144" s="50"/>
      <c r="AC144" s="50"/>
    </row>
    <row r="145" spans="1:29" x14ac:dyDescent="0.3">
      <c r="A145" s="54"/>
      <c r="B145" s="26" t="s">
        <v>93</v>
      </c>
      <c r="C145" s="26">
        <v>0</v>
      </c>
      <c r="D145" s="26">
        <v>34</v>
      </c>
      <c r="E145" s="26">
        <v>24</v>
      </c>
      <c r="F145" s="26">
        <v>13</v>
      </c>
      <c r="G145" s="26">
        <v>404</v>
      </c>
      <c r="H145" s="26">
        <v>7</v>
      </c>
      <c r="I145" s="26">
        <f t="shared" si="603"/>
        <v>482</v>
      </c>
      <c r="J145" s="53"/>
      <c r="L145" s="54"/>
      <c r="M145" s="26" t="s">
        <v>93</v>
      </c>
      <c r="N145" s="25">
        <f t="shared" ref="N145" si="674">$G145</f>
        <v>404</v>
      </c>
      <c r="O145" s="25">
        <f t="shared" ref="O145" si="675">SUM($C141:$F144,$H141:$H144,$C146:$F146,$H146)</f>
        <v>1996</v>
      </c>
      <c r="P145" s="25">
        <f t="shared" ref="P145" si="676">SUM($G141:$G144,$G146)</f>
        <v>49</v>
      </c>
      <c r="Q145" s="25">
        <f t="shared" ref="Q145" si="677">SUM($C145:$F145,$H145)</f>
        <v>78</v>
      </c>
      <c r="R145" s="29">
        <f t="shared" si="608"/>
        <v>0.89183222958057395</v>
      </c>
      <c r="S145" s="29">
        <f t="shared" si="609"/>
        <v>0.83817427385892118</v>
      </c>
      <c r="T145" s="29">
        <f t="shared" si="610"/>
        <v>0.86417112299465237</v>
      </c>
      <c r="U145" s="50"/>
      <c r="V145" s="53"/>
      <c r="W145" s="53"/>
      <c r="X145" s="28">
        <f t="shared" si="639"/>
        <v>0.1701080865286255</v>
      </c>
      <c r="Y145" s="28">
        <f t="shared" si="611"/>
        <v>0.1598733676296003</v>
      </c>
      <c r="Z145" s="28">
        <f t="shared" si="612"/>
        <v>0.16483200683950233</v>
      </c>
      <c r="AA145" s="50"/>
      <c r="AB145" s="50"/>
      <c r="AC145" s="50"/>
    </row>
    <row r="146" spans="1:29" x14ac:dyDescent="0.3">
      <c r="A146" s="54"/>
      <c r="B146" s="26" t="s">
        <v>94</v>
      </c>
      <c r="C146" s="26">
        <v>6</v>
      </c>
      <c r="D146" s="26">
        <v>5</v>
      </c>
      <c r="E146" s="26">
        <v>12</v>
      </c>
      <c r="F146" s="26">
        <v>15</v>
      </c>
      <c r="G146" s="26">
        <v>5</v>
      </c>
      <c r="H146" s="26">
        <v>94</v>
      </c>
      <c r="I146" s="26">
        <f t="shared" si="603"/>
        <v>137</v>
      </c>
      <c r="J146" s="53"/>
      <c r="L146" s="54"/>
      <c r="M146" s="26" t="s">
        <v>94</v>
      </c>
      <c r="N146" s="25">
        <f t="shared" ref="N146" si="678">$H146</f>
        <v>94</v>
      </c>
      <c r="O146" s="25">
        <f t="shared" ref="O146" si="679">SUM($C141:$G145)</f>
        <v>2370</v>
      </c>
      <c r="P146" s="25">
        <f t="shared" ref="P146" si="680">SUM($H141:$H145)</f>
        <v>20</v>
      </c>
      <c r="Q146" s="25">
        <f t="shared" ref="Q146" si="681">SUM($C146:$G146)</f>
        <v>43</v>
      </c>
      <c r="R146" s="29">
        <f t="shared" si="608"/>
        <v>0.82456140350877194</v>
      </c>
      <c r="S146" s="29">
        <f t="shared" si="609"/>
        <v>0.68613138686131392</v>
      </c>
      <c r="T146" s="29">
        <f t="shared" si="610"/>
        <v>0.74900398406374491</v>
      </c>
      <c r="U146" s="50"/>
      <c r="V146" s="53"/>
      <c r="W146" s="53"/>
      <c r="X146" s="28">
        <f t="shared" si="639"/>
        <v>4.4703170669054909E-2</v>
      </c>
      <c r="Y146" s="28">
        <f t="shared" si="611"/>
        <v>3.7198258804907007E-2</v>
      </c>
      <c r="Z146" s="28">
        <f t="shared" si="612"/>
        <v>4.0606864193404452E-2</v>
      </c>
      <c r="AA146" s="50"/>
      <c r="AB146" s="50"/>
      <c r="AC146" s="50"/>
    </row>
    <row r="147" spans="1:29" x14ac:dyDescent="0.3">
      <c r="A147" s="55">
        <v>25</v>
      </c>
      <c r="B147" s="27" t="s">
        <v>89</v>
      </c>
      <c r="C147" s="27">
        <v>381</v>
      </c>
      <c r="D147" s="27">
        <v>1</v>
      </c>
      <c r="E147" s="27">
        <v>2</v>
      </c>
      <c r="F147" s="27">
        <v>15</v>
      </c>
      <c r="G147" s="27">
        <v>3</v>
      </c>
      <c r="H147" s="27">
        <v>1</v>
      </c>
      <c r="I147" s="26">
        <f t="shared" si="603"/>
        <v>403</v>
      </c>
      <c r="J147" s="53">
        <f t="shared" ref="J147" si="682">SUM($I147:$I152)</f>
        <v>2527</v>
      </c>
      <c r="L147" s="55">
        <v>25</v>
      </c>
      <c r="M147" s="27" t="s">
        <v>89</v>
      </c>
      <c r="N147" s="25">
        <f t="shared" ref="N147" si="683">$C147</f>
        <v>381</v>
      </c>
      <c r="O147" s="25">
        <f t="shared" ref="O147" si="684">SUM($D148:$H152)</f>
        <v>2108</v>
      </c>
      <c r="P147" s="25">
        <f t="shared" ref="P147" si="685">SUM($C148:$C152)</f>
        <v>16</v>
      </c>
      <c r="Q147" s="25">
        <f t="shared" ref="Q147" si="686">SUM($D147:$H147)</f>
        <v>22</v>
      </c>
      <c r="R147" s="29">
        <f t="shared" si="608"/>
        <v>0.95969773299748107</v>
      </c>
      <c r="S147" s="29">
        <f t="shared" si="609"/>
        <v>0.94540942928039706</v>
      </c>
      <c r="T147" s="29">
        <f t="shared" si="610"/>
        <v>0.95250000000000001</v>
      </c>
      <c r="U147" s="50">
        <f t="shared" ref="U147" si="687">AVERAGE($R147:$R152)</f>
        <v>0.9108807322725645</v>
      </c>
      <c r="V147" s="50">
        <f t="shared" ref="V147" si="688">AVERAGE($S147:$S152)</f>
        <v>0.90056930981218375</v>
      </c>
      <c r="W147" s="50">
        <f>AVERAGE($T147:$T152)</f>
        <v>0.90530590522436294</v>
      </c>
      <c r="X147" s="28">
        <f t="shared" si="639"/>
        <v>0.1530503309845607</v>
      </c>
      <c r="Y147" s="28">
        <f t="shared" si="611"/>
        <v>0.15077166600712308</v>
      </c>
      <c r="Z147" s="28">
        <f t="shared" si="612"/>
        <v>0.15190245350217649</v>
      </c>
      <c r="AA147" s="50">
        <f t="shared" ref="AA147" si="689">SUM($X147:$X152)</f>
        <v>0.91818500708758855</v>
      </c>
      <c r="AB147" s="50">
        <f t="shared" ref="AB147" si="690">SUM($Y147:$Y152)</f>
        <v>0.91848041155520377</v>
      </c>
      <c r="AC147" s="50">
        <f t="shared" ref="AC147" si="691">SUM($Z147:$Z152)</f>
        <v>0.91812675263207322</v>
      </c>
    </row>
    <row r="148" spans="1:29" x14ac:dyDescent="0.3">
      <c r="A148" s="55"/>
      <c r="B148" s="27" t="s">
        <v>90</v>
      </c>
      <c r="C148" s="27">
        <v>0</v>
      </c>
      <c r="D148" s="27">
        <v>460</v>
      </c>
      <c r="E148" s="27">
        <v>16</v>
      </c>
      <c r="F148" s="27">
        <v>2</v>
      </c>
      <c r="G148" s="27">
        <v>23</v>
      </c>
      <c r="H148" s="27">
        <v>0</v>
      </c>
      <c r="I148" s="26">
        <f t="shared" si="603"/>
        <v>501</v>
      </c>
      <c r="J148" s="53"/>
      <c r="L148" s="55"/>
      <c r="M148" s="27" t="s">
        <v>90</v>
      </c>
      <c r="N148" s="25">
        <f t="shared" ref="N148" si="692">$D148</f>
        <v>460</v>
      </c>
      <c r="O148" s="25">
        <f t="shared" ref="O148" si="693">SUM($C147,$E147:$H147,$C149:$C152,$E149:$H152)</f>
        <v>1978</v>
      </c>
      <c r="P148" s="25">
        <f t="shared" ref="P148" si="694">SUM($D147,$D149:$D152)</f>
        <v>48</v>
      </c>
      <c r="Q148" s="25">
        <f t="shared" ref="Q148" si="695">SUM($C148,$E148:$H148)</f>
        <v>41</v>
      </c>
      <c r="R148" s="29">
        <f t="shared" si="608"/>
        <v>0.90551181102362199</v>
      </c>
      <c r="S148" s="29">
        <f t="shared" si="609"/>
        <v>0.91816367265469057</v>
      </c>
      <c r="T148" s="29">
        <f t="shared" si="610"/>
        <v>0.9117938553022793</v>
      </c>
      <c r="U148" s="50"/>
      <c r="V148" s="53"/>
      <c r="W148" s="53"/>
      <c r="X148" s="28">
        <f t="shared" si="639"/>
        <v>0.17952568948272046</v>
      </c>
      <c r="Y148" s="28">
        <f t="shared" si="611"/>
        <v>0.18203403244954489</v>
      </c>
      <c r="Z148" s="28">
        <f t="shared" si="612"/>
        <v>0.18077116007377994</v>
      </c>
      <c r="AA148" s="50"/>
      <c r="AB148" s="50"/>
      <c r="AC148" s="50"/>
    </row>
    <row r="149" spans="1:29" x14ac:dyDescent="0.3">
      <c r="A149" s="55"/>
      <c r="B149" s="27" t="s">
        <v>91</v>
      </c>
      <c r="C149" s="27">
        <v>3</v>
      </c>
      <c r="D149" s="27">
        <v>15</v>
      </c>
      <c r="E149" s="27">
        <v>379</v>
      </c>
      <c r="F149" s="27">
        <v>1</v>
      </c>
      <c r="G149" s="27">
        <v>8</v>
      </c>
      <c r="H149" s="27">
        <v>4</v>
      </c>
      <c r="I149" s="26">
        <f t="shared" si="603"/>
        <v>410</v>
      </c>
      <c r="J149" s="53"/>
      <c r="L149" s="55"/>
      <c r="M149" s="27" t="s">
        <v>91</v>
      </c>
      <c r="N149" s="25">
        <f t="shared" ref="N149" si="696">$E149</f>
        <v>379</v>
      </c>
      <c r="O149" s="25">
        <f t="shared" ref="O149" si="697">SUM($C147:$D148,$F147:$H148,$C150:$D152,$F150:$H152)</f>
        <v>2077</v>
      </c>
      <c r="P149" s="25">
        <f t="shared" ref="P149" si="698">SUM($E147:$E148,$E150:$E152)</f>
        <v>40</v>
      </c>
      <c r="Q149" s="25">
        <f t="shared" ref="Q149" si="699">SUM($C149:$D149,$F149:$H149)</f>
        <v>31</v>
      </c>
      <c r="R149" s="29">
        <f t="shared" si="608"/>
        <v>0.90453460620525061</v>
      </c>
      <c r="S149" s="29">
        <f t="shared" si="609"/>
        <v>0.92439024390243907</v>
      </c>
      <c r="T149" s="29">
        <f t="shared" si="610"/>
        <v>0.91435464414957779</v>
      </c>
      <c r="U149" s="50"/>
      <c r="V149" s="53"/>
      <c r="W149" s="53"/>
      <c r="X149" s="28">
        <f t="shared" si="639"/>
        <v>0.14675868165577868</v>
      </c>
      <c r="Y149" s="28">
        <f t="shared" si="611"/>
        <v>0.14998021369212505</v>
      </c>
      <c r="Z149" s="28">
        <f t="shared" si="612"/>
        <v>0.14835196046748195</v>
      </c>
      <c r="AA149" s="50"/>
      <c r="AB149" s="50"/>
      <c r="AC149" s="50"/>
    </row>
    <row r="150" spans="1:29" x14ac:dyDescent="0.3">
      <c r="A150" s="55"/>
      <c r="B150" s="27" t="s">
        <v>92</v>
      </c>
      <c r="C150" s="27">
        <v>8</v>
      </c>
      <c r="D150" s="27">
        <v>0</v>
      </c>
      <c r="E150" s="27">
        <v>3</v>
      </c>
      <c r="F150" s="27">
        <v>569</v>
      </c>
      <c r="G150" s="27">
        <v>5</v>
      </c>
      <c r="H150" s="27">
        <v>9</v>
      </c>
      <c r="I150" s="26">
        <f t="shared" si="603"/>
        <v>594</v>
      </c>
      <c r="J150" s="53"/>
      <c r="L150" s="55"/>
      <c r="M150" s="27" t="s">
        <v>92</v>
      </c>
      <c r="N150" s="25">
        <f t="shared" ref="N150" si="700">$F150</f>
        <v>569</v>
      </c>
      <c r="O150" s="25">
        <f t="shared" ref="O150" si="701">SUM($C147:$E149,$G147:$H149,$C151:$E152,$G151:$H152)</f>
        <v>1893</v>
      </c>
      <c r="P150" s="25">
        <f t="shared" ref="P150" si="702">SUM($F147:$F149,$F151:$F152)</f>
        <v>40</v>
      </c>
      <c r="Q150" s="25">
        <f t="shared" ref="Q150" si="703">SUM($C150:$E150,$G150:$H150)</f>
        <v>25</v>
      </c>
      <c r="R150" s="29">
        <f t="shared" si="608"/>
        <v>0.93431855500821015</v>
      </c>
      <c r="S150" s="29">
        <f t="shared" si="609"/>
        <v>0.95791245791245794</v>
      </c>
      <c r="T150" s="29">
        <f t="shared" si="610"/>
        <v>0.94596841230257689</v>
      </c>
      <c r="U150" s="50"/>
      <c r="V150" s="53"/>
      <c r="W150" s="53"/>
      <c r="X150" s="28">
        <f t="shared" si="639"/>
        <v>0.21962216924213568</v>
      </c>
      <c r="Y150" s="28">
        <f t="shared" si="611"/>
        <v>0.22516818361693711</v>
      </c>
      <c r="Z150" s="28">
        <f t="shared" si="612"/>
        <v>0.22236060028006754</v>
      </c>
      <c r="AA150" s="50"/>
      <c r="AB150" s="50"/>
      <c r="AC150" s="50"/>
    </row>
    <row r="151" spans="1:29" x14ac:dyDescent="0.3">
      <c r="A151" s="55"/>
      <c r="B151" s="27" t="s">
        <v>93</v>
      </c>
      <c r="C151" s="27">
        <v>3</v>
      </c>
      <c r="D151" s="27">
        <v>30</v>
      </c>
      <c r="E151" s="27">
        <v>11</v>
      </c>
      <c r="F151" s="27">
        <v>8</v>
      </c>
      <c r="G151" s="27">
        <v>426</v>
      </c>
      <c r="H151" s="27">
        <v>4</v>
      </c>
      <c r="I151" s="26">
        <f t="shared" si="603"/>
        <v>482</v>
      </c>
      <c r="J151" s="53"/>
      <c r="L151" s="55"/>
      <c r="M151" s="27" t="s">
        <v>93</v>
      </c>
      <c r="N151" s="25">
        <f t="shared" ref="N151" si="704">$G151</f>
        <v>426</v>
      </c>
      <c r="O151" s="25">
        <f t="shared" ref="O151" si="705">SUM($C147:$F150,$H147:$H150,$C152:$F152,$H152)</f>
        <v>2001</v>
      </c>
      <c r="P151" s="25">
        <f t="shared" ref="P151" si="706">SUM($G147:$G150,$G152)</f>
        <v>44</v>
      </c>
      <c r="Q151" s="25">
        <f t="shared" ref="Q151" si="707">SUM($C151:$F151,$H151)</f>
        <v>56</v>
      </c>
      <c r="R151" s="29">
        <f t="shared" si="608"/>
        <v>0.90638297872340423</v>
      </c>
      <c r="S151" s="29">
        <f t="shared" si="609"/>
        <v>0.88381742738589208</v>
      </c>
      <c r="T151" s="29">
        <f t="shared" si="610"/>
        <v>0.89495798319327724</v>
      </c>
      <c r="U151" s="50"/>
      <c r="V151" s="53"/>
      <c r="W151" s="53"/>
      <c r="X151" s="28">
        <f t="shared" si="639"/>
        <v>0.17288349653529117</v>
      </c>
      <c r="Y151" s="28">
        <f t="shared" si="611"/>
        <v>0.16857934309457853</v>
      </c>
      <c r="Z151" s="28">
        <f t="shared" si="612"/>
        <v>0.17070429279745136</v>
      </c>
      <c r="AA151" s="50"/>
      <c r="AB151" s="50"/>
      <c r="AC151" s="50"/>
    </row>
    <row r="152" spans="1:29" x14ac:dyDescent="0.3">
      <c r="A152" s="55"/>
      <c r="B152" s="27" t="s">
        <v>94</v>
      </c>
      <c r="C152" s="27">
        <v>2</v>
      </c>
      <c r="D152" s="27">
        <v>2</v>
      </c>
      <c r="E152" s="27">
        <v>8</v>
      </c>
      <c r="F152" s="27">
        <v>14</v>
      </c>
      <c r="G152" s="27">
        <v>5</v>
      </c>
      <c r="H152" s="27">
        <v>106</v>
      </c>
      <c r="I152" s="26">
        <f t="shared" si="603"/>
        <v>137</v>
      </c>
      <c r="J152" s="53"/>
      <c r="L152" s="55"/>
      <c r="M152" s="27" t="s">
        <v>94</v>
      </c>
      <c r="N152" s="25">
        <f t="shared" ref="N152" si="708">$H152</f>
        <v>106</v>
      </c>
      <c r="O152" s="25">
        <f t="shared" ref="O152" si="709">SUM($C147:$G151)</f>
        <v>2372</v>
      </c>
      <c r="P152" s="25">
        <f t="shared" ref="P152" si="710">SUM($H147:$H151)</f>
        <v>18</v>
      </c>
      <c r="Q152" s="25">
        <f t="shared" ref="Q152" si="711">SUM($C152:$G152)</f>
        <v>31</v>
      </c>
      <c r="R152" s="29">
        <f t="shared" si="608"/>
        <v>0.85483870967741937</v>
      </c>
      <c r="S152" s="29">
        <f t="shared" si="609"/>
        <v>0.77372262773722633</v>
      </c>
      <c r="T152" s="29">
        <f t="shared" si="610"/>
        <v>0.81226053639846751</v>
      </c>
      <c r="U152" s="50"/>
      <c r="V152" s="53"/>
      <c r="W152" s="53"/>
      <c r="X152" s="28">
        <f t="shared" si="639"/>
        <v>4.6344639187101883E-2</v>
      </c>
      <c r="Y152" s="28">
        <f t="shared" si="611"/>
        <v>4.1946972694895134E-2</v>
      </c>
      <c r="Z152" s="28">
        <f t="shared" si="612"/>
        <v>4.4036285511115963E-2</v>
      </c>
      <c r="AA152" s="50"/>
      <c r="AB152" s="50"/>
      <c r="AC152" s="50"/>
    </row>
    <row r="153" spans="1:29" x14ac:dyDescent="0.3">
      <c r="A153" s="54">
        <v>26</v>
      </c>
      <c r="B153" s="26" t="s">
        <v>89</v>
      </c>
      <c r="C153" s="26">
        <v>378</v>
      </c>
      <c r="D153" s="26">
        <v>0</v>
      </c>
      <c r="E153" s="26">
        <v>1</v>
      </c>
      <c r="F153" s="26">
        <v>22</v>
      </c>
      <c r="G153" s="26">
        <v>0</v>
      </c>
      <c r="H153" s="26">
        <v>2</v>
      </c>
      <c r="I153" s="26">
        <f t="shared" si="603"/>
        <v>403</v>
      </c>
      <c r="J153" s="53">
        <f t="shared" ref="J153" si="712">SUM($I153:$I158)</f>
        <v>2527</v>
      </c>
      <c r="L153" s="54">
        <v>26</v>
      </c>
      <c r="M153" s="26" t="s">
        <v>89</v>
      </c>
      <c r="N153" s="25">
        <f t="shared" ref="N153" si="713">$C153</f>
        <v>378</v>
      </c>
      <c r="O153" s="25">
        <f t="shared" ref="O153" si="714">SUM($D154:$H158)</f>
        <v>2101</v>
      </c>
      <c r="P153" s="25">
        <f t="shared" ref="P153" si="715">SUM($C154:$C158)</f>
        <v>23</v>
      </c>
      <c r="Q153" s="25">
        <f t="shared" ref="Q153" si="716">SUM($D153:$H153)</f>
        <v>25</v>
      </c>
      <c r="R153" s="29">
        <f t="shared" si="608"/>
        <v>0.94264339152119703</v>
      </c>
      <c r="S153" s="29">
        <f t="shared" si="609"/>
        <v>0.93796526054590568</v>
      </c>
      <c r="T153" s="29">
        <f t="shared" si="610"/>
        <v>0.94029850746268662</v>
      </c>
      <c r="U153" s="50">
        <f t="shared" ref="U153" si="717">AVERAGE($R153:$R158)</f>
        <v>0.90395073278091431</v>
      </c>
      <c r="V153" s="50">
        <f t="shared" ref="V153" si="718">AVERAGE($S153:$S158)</f>
        <v>0.89056885954002629</v>
      </c>
      <c r="W153" s="50">
        <f>AVERAGE($T153:$T158)</f>
        <v>0.8965853357728365</v>
      </c>
      <c r="X153" s="28">
        <f t="shared" si="639"/>
        <v>0.15033054482906308</v>
      </c>
      <c r="Y153" s="28">
        <f t="shared" si="611"/>
        <v>0.14958448753462603</v>
      </c>
      <c r="Z153" s="28">
        <f t="shared" si="612"/>
        <v>0.14995658824988631</v>
      </c>
      <c r="AA153" s="50">
        <f t="shared" ref="AA153" si="719">SUM($X153:$X158)</f>
        <v>0.91134833988424058</v>
      </c>
      <c r="AB153" s="50">
        <f t="shared" ref="AB153" si="720">SUM($Y153:$Y158)</f>
        <v>0.91175306687772062</v>
      </c>
      <c r="AC153" s="50">
        <f t="shared" ref="AC153" si="721">SUM($Z153:$Z158)</f>
        <v>0.91123654618777727</v>
      </c>
    </row>
    <row r="154" spans="1:29" x14ac:dyDescent="0.3">
      <c r="A154" s="54"/>
      <c r="B154" s="26" t="s">
        <v>90</v>
      </c>
      <c r="C154" s="26">
        <v>1</v>
      </c>
      <c r="D154" s="26">
        <v>457</v>
      </c>
      <c r="E154" s="26">
        <v>15</v>
      </c>
      <c r="F154" s="26">
        <v>3</v>
      </c>
      <c r="G154" s="26">
        <v>25</v>
      </c>
      <c r="H154" s="26">
        <v>0</v>
      </c>
      <c r="I154" s="26">
        <f t="shared" si="603"/>
        <v>501</v>
      </c>
      <c r="J154" s="53"/>
      <c r="L154" s="54"/>
      <c r="M154" s="26" t="s">
        <v>90</v>
      </c>
      <c r="N154" s="25">
        <f t="shared" ref="N154" si="722">$D154</f>
        <v>457</v>
      </c>
      <c r="O154" s="25">
        <f t="shared" ref="O154" si="723">SUM($C153,$E153:$H153,$C155:$C158,$E155:$H158)</f>
        <v>1977</v>
      </c>
      <c r="P154" s="25">
        <f t="shared" ref="P154" si="724">SUM($D153,$D155:$D158)</f>
        <v>49</v>
      </c>
      <c r="Q154" s="25">
        <f t="shared" ref="Q154" si="725">SUM($C154,$E154:$H154)</f>
        <v>44</v>
      </c>
      <c r="R154" s="29">
        <f t="shared" si="608"/>
        <v>0.90316205533596838</v>
      </c>
      <c r="S154" s="29">
        <f t="shared" si="609"/>
        <v>0.91217564870259482</v>
      </c>
      <c r="T154" s="29">
        <f t="shared" si="610"/>
        <v>0.90764647467725923</v>
      </c>
      <c r="U154" s="50"/>
      <c r="V154" s="53"/>
      <c r="W154" s="53"/>
      <c r="X154" s="28">
        <f t="shared" si="639"/>
        <v>0.17905982972826281</v>
      </c>
      <c r="Y154" s="28">
        <f t="shared" si="611"/>
        <v>0.18084685397704789</v>
      </c>
      <c r="Z154" s="28">
        <f t="shared" si="612"/>
        <v>0.17994890534756899</v>
      </c>
      <c r="AA154" s="50"/>
      <c r="AB154" s="50"/>
      <c r="AC154" s="50"/>
    </row>
    <row r="155" spans="1:29" x14ac:dyDescent="0.3">
      <c r="A155" s="54"/>
      <c r="B155" s="26" t="s">
        <v>91</v>
      </c>
      <c r="C155" s="26">
        <v>0</v>
      </c>
      <c r="D155" s="26">
        <v>19</v>
      </c>
      <c r="E155" s="26">
        <v>378</v>
      </c>
      <c r="F155" s="26">
        <v>4</v>
      </c>
      <c r="G155" s="26">
        <v>6</v>
      </c>
      <c r="H155" s="26">
        <v>3</v>
      </c>
      <c r="I155" s="26">
        <f t="shared" si="603"/>
        <v>410</v>
      </c>
      <c r="J155" s="53"/>
      <c r="L155" s="54"/>
      <c r="M155" s="26" t="s">
        <v>91</v>
      </c>
      <c r="N155" s="25">
        <f t="shared" ref="N155" si="726">$E155</f>
        <v>378</v>
      </c>
      <c r="O155" s="25">
        <f t="shared" ref="O155" si="727">SUM($C153:$D154,$F153:$H154,$C156:$D158,$F156:$H158)</f>
        <v>2080</v>
      </c>
      <c r="P155" s="25">
        <f t="shared" ref="P155" si="728">SUM($E153:$E154,$E156:$E158)</f>
        <v>37</v>
      </c>
      <c r="Q155" s="25">
        <f t="shared" ref="Q155" si="729">SUM($C155:$D155,$F155:$H155)</f>
        <v>32</v>
      </c>
      <c r="R155" s="29">
        <f t="shared" si="608"/>
        <v>0.91084337349397593</v>
      </c>
      <c r="S155" s="29">
        <f t="shared" si="609"/>
        <v>0.92195121951219516</v>
      </c>
      <c r="T155" s="29">
        <f t="shared" si="610"/>
        <v>0.91636363636363649</v>
      </c>
      <c r="U155" s="50"/>
      <c r="V155" s="53"/>
      <c r="W155" s="53"/>
      <c r="X155" s="28">
        <f t="shared" si="639"/>
        <v>0.14778226479324499</v>
      </c>
      <c r="Y155" s="28">
        <f t="shared" si="611"/>
        <v>0.14958448753462605</v>
      </c>
      <c r="Z155" s="28">
        <f t="shared" si="612"/>
        <v>0.14867791488290105</v>
      </c>
      <c r="AA155" s="50"/>
      <c r="AB155" s="50"/>
      <c r="AC155" s="50"/>
    </row>
    <row r="156" spans="1:29" x14ac:dyDescent="0.3">
      <c r="A156" s="54"/>
      <c r="B156" s="26" t="s">
        <v>92</v>
      </c>
      <c r="C156" s="26">
        <v>17</v>
      </c>
      <c r="D156" s="26">
        <v>2</v>
      </c>
      <c r="E156" s="26">
        <v>3</v>
      </c>
      <c r="F156" s="26">
        <v>562</v>
      </c>
      <c r="G156" s="26">
        <v>3</v>
      </c>
      <c r="H156" s="26">
        <v>7</v>
      </c>
      <c r="I156" s="26">
        <f t="shared" si="603"/>
        <v>594</v>
      </c>
      <c r="J156" s="53"/>
      <c r="L156" s="54"/>
      <c r="M156" s="26" t="s">
        <v>92</v>
      </c>
      <c r="N156" s="25">
        <f t="shared" ref="N156" si="730">$F156</f>
        <v>562</v>
      </c>
      <c r="O156" s="25">
        <f t="shared" ref="O156" si="731">SUM($C153:$E155,$G153:$H155,$C157:$E158,$G157:$H158)</f>
        <v>1878</v>
      </c>
      <c r="P156" s="25">
        <f t="shared" ref="P156" si="732">SUM($F153:$F155,$F157:$F158)</f>
        <v>55</v>
      </c>
      <c r="Q156" s="25">
        <f t="shared" ref="Q156" si="733">SUM($C156:$E156,$G156:$H156)</f>
        <v>32</v>
      </c>
      <c r="R156" s="29">
        <f t="shared" si="608"/>
        <v>0.91085899513776336</v>
      </c>
      <c r="S156" s="29">
        <f t="shared" si="609"/>
        <v>0.94612794612794615</v>
      </c>
      <c r="T156" s="29">
        <f t="shared" si="610"/>
        <v>0.92815854665565656</v>
      </c>
      <c r="U156" s="50"/>
      <c r="V156" s="53"/>
      <c r="W156" s="53"/>
      <c r="X156" s="28">
        <f t="shared" si="639"/>
        <v>0.21410773372055064</v>
      </c>
      <c r="Y156" s="28">
        <f t="shared" si="611"/>
        <v>0.22239810051444403</v>
      </c>
      <c r="Z156" s="28">
        <f t="shared" si="612"/>
        <v>0.21817418943943809</v>
      </c>
      <c r="AA156" s="50"/>
      <c r="AB156" s="50"/>
      <c r="AC156" s="50"/>
    </row>
    <row r="157" spans="1:29" x14ac:dyDescent="0.3">
      <c r="A157" s="54"/>
      <c r="B157" s="26" t="s">
        <v>93</v>
      </c>
      <c r="C157" s="26">
        <v>2</v>
      </c>
      <c r="D157" s="26">
        <v>22</v>
      </c>
      <c r="E157" s="26">
        <v>13</v>
      </c>
      <c r="F157" s="26">
        <v>10</v>
      </c>
      <c r="G157" s="26">
        <v>428</v>
      </c>
      <c r="H157" s="26">
        <v>7</v>
      </c>
      <c r="I157" s="26">
        <f t="shared" si="603"/>
        <v>482</v>
      </c>
      <c r="J157" s="53"/>
      <c r="L157" s="54"/>
      <c r="M157" s="26" t="s">
        <v>93</v>
      </c>
      <c r="N157" s="25">
        <f t="shared" ref="N157" si="734">$G157</f>
        <v>428</v>
      </c>
      <c r="O157" s="25">
        <f t="shared" ref="O157" si="735">SUM($C153:$F156,$H153:$H156,$C158:$F158,$H158)</f>
        <v>2005</v>
      </c>
      <c r="P157" s="25">
        <f t="shared" ref="P157" si="736">SUM($G153:$G156,$G158)</f>
        <v>40</v>
      </c>
      <c r="Q157" s="25">
        <f t="shared" ref="Q157" si="737">SUM($C157:$F157,$H157)</f>
        <v>54</v>
      </c>
      <c r="R157" s="29">
        <f t="shared" si="608"/>
        <v>0.9145299145299145</v>
      </c>
      <c r="S157" s="29">
        <f t="shared" si="609"/>
        <v>0.88796680497925307</v>
      </c>
      <c r="T157" s="29">
        <f t="shared" si="610"/>
        <v>0.90105263157894733</v>
      </c>
      <c r="U157" s="50"/>
      <c r="V157" s="53"/>
      <c r="W157" s="53"/>
      <c r="X157" s="28">
        <f t="shared" si="639"/>
        <v>0.17443744313550405</v>
      </c>
      <c r="Y157" s="28">
        <f t="shared" si="611"/>
        <v>0.16937079540957656</v>
      </c>
      <c r="Z157" s="28">
        <f t="shared" si="612"/>
        <v>0.17186678607877032</v>
      </c>
      <c r="AA157" s="50"/>
      <c r="AB157" s="50"/>
      <c r="AC157" s="50"/>
    </row>
    <row r="158" spans="1:29" x14ac:dyDescent="0.3">
      <c r="A158" s="54"/>
      <c r="B158" s="26" t="s">
        <v>94</v>
      </c>
      <c r="C158" s="26">
        <v>3</v>
      </c>
      <c r="D158" s="26">
        <v>6</v>
      </c>
      <c r="E158" s="26">
        <v>5</v>
      </c>
      <c r="F158" s="26">
        <v>16</v>
      </c>
      <c r="G158" s="26">
        <v>6</v>
      </c>
      <c r="H158" s="26">
        <v>101</v>
      </c>
      <c r="I158" s="26">
        <f t="shared" si="603"/>
        <v>137</v>
      </c>
      <c r="J158" s="53"/>
      <c r="L158" s="54"/>
      <c r="M158" s="26" t="s">
        <v>94</v>
      </c>
      <c r="N158" s="25">
        <f t="shared" ref="N158" si="738">$H158</f>
        <v>101</v>
      </c>
      <c r="O158" s="25">
        <f t="shared" ref="O158" si="739">SUM($C153:$G157)</f>
        <v>2371</v>
      </c>
      <c r="P158" s="25">
        <f t="shared" ref="P158" si="740">SUM($H153:$H157)</f>
        <v>19</v>
      </c>
      <c r="Q158" s="25">
        <f t="shared" ref="Q158" si="741">SUM($C158:$G158)</f>
        <v>36</v>
      </c>
      <c r="R158" s="29">
        <f t="shared" si="608"/>
        <v>0.84166666666666667</v>
      </c>
      <c r="S158" s="29">
        <f t="shared" si="609"/>
        <v>0.73722627737226276</v>
      </c>
      <c r="T158" s="29">
        <f t="shared" si="610"/>
        <v>0.78599221789883278</v>
      </c>
      <c r="U158" s="50"/>
      <c r="V158" s="53"/>
      <c r="W158" s="53"/>
      <c r="X158" s="28">
        <f t="shared" si="639"/>
        <v>4.5630523677615088E-2</v>
      </c>
      <c r="Y158" s="28">
        <f t="shared" si="611"/>
        <v>3.9968341907400076E-2</v>
      </c>
      <c r="Z158" s="28">
        <f t="shared" si="612"/>
        <v>4.2612162189212537E-2</v>
      </c>
      <c r="AA158" s="50"/>
      <c r="AB158" s="50"/>
      <c r="AC158" s="50"/>
    </row>
    <row r="159" spans="1:29" x14ac:dyDescent="0.3">
      <c r="A159" s="55">
        <v>27</v>
      </c>
      <c r="B159" s="27" t="s">
        <v>89</v>
      </c>
      <c r="C159" s="27">
        <v>369</v>
      </c>
      <c r="D159" s="27">
        <v>1</v>
      </c>
      <c r="E159" s="27">
        <v>1</v>
      </c>
      <c r="F159" s="27">
        <v>27</v>
      </c>
      <c r="G159" s="27">
        <v>3</v>
      </c>
      <c r="H159" s="27">
        <v>2</v>
      </c>
      <c r="I159" s="26">
        <f t="shared" si="603"/>
        <v>403</v>
      </c>
      <c r="J159" s="53">
        <f t="shared" ref="J159" si="742">SUM($I159:$I164)</f>
        <v>2527</v>
      </c>
      <c r="L159" s="55">
        <v>27</v>
      </c>
      <c r="M159" s="27" t="s">
        <v>89</v>
      </c>
      <c r="N159" s="25">
        <f t="shared" ref="N159" si="743">$C159</f>
        <v>369</v>
      </c>
      <c r="O159" s="25">
        <f t="shared" ref="O159" si="744">SUM($D160:$H164)</f>
        <v>2104</v>
      </c>
      <c r="P159" s="25">
        <f t="shared" ref="P159" si="745">SUM($C160:$C164)</f>
        <v>20</v>
      </c>
      <c r="Q159" s="25">
        <f t="shared" ref="Q159" si="746">SUM($D159:$H159)</f>
        <v>34</v>
      </c>
      <c r="R159" s="29">
        <f t="shared" si="608"/>
        <v>0.94858611825192807</v>
      </c>
      <c r="S159" s="29">
        <f t="shared" si="609"/>
        <v>0.91563275434243174</v>
      </c>
      <c r="T159" s="29">
        <f t="shared" si="610"/>
        <v>0.93181818181818188</v>
      </c>
      <c r="U159" s="50">
        <f t="shared" ref="U159" si="747">AVERAGE($R159:$R164)</f>
        <v>0.89293116429841668</v>
      </c>
      <c r="V159" s="50">
        <f t="shared" ref="V159" si="748">AVERAGE($S159:$S164)</f>
        <v>0.88737832794793714</v>
      </c>
      <c r="W159" s="50">
        <f>AVERAGE($T159:$T164)</f>
        <v>0.88970816484707704</v>
      </c>
      <c r="X159" s="28">
        <f t="shared" si="639"/>
        <v>0.15127827687199327</v>
      </c>
      <c r="Y159" s="28">
        <f t="shared" si="611"/>
        <v>0.14602295211713495</v>
      </c>
      <c r="Z159" s="28">
        <f t="shared" si="612"/>
        <v>0.14860416591718531</v>
      </c>
      <c r="AA159" s="50">
        <f t="shared" ref="AA159" si="749">SUM($X159:$X164)</f>
        <v>0.90208552402368314</v>
      </c>
      <c r="AB159" s="50">
        <f t="shared" ref="AB159" si="750">SUM($Y159:$Y164)</f>
        <v>0.90185991294024548</v>
      </c>
      <c r="AC159" s="50">
        <f t="shared" ref="AC159" si="751">SUM($Z159:$Z164)</f>
        <v>0.90156048728378124</v>
      </c>
    </row>
    <row r="160" spans="1:29" x14ac:dyDescent="0.3">
      <c r="A160" s="55"/>
      <c r="B160" s="27" t="s">
        <v>90</v>
      </c>
      <c r="C160" s="27">
        <v>0</v>
      </c>
      <c r="D160" s="27">
        <v>435</v>
      </c>
      <c r="E160" s="27">
        <v>25</v>
      </c>
      <c r="F160" s="27">
        <v>3</v>
      </c>
      <c r="G160" s="27">
        <v>35</v>
      </c>
      <c r="H160" s="27">
        <v>3</v>
      </c>
      <c r="I160" s="26">
        <f t="shared" si="603"/>
        <v>501</v>
      </c>
      <c r="J160" s="53"/>
      <c r="L160" s="55"/>
      <c r="M160" s="27" t="s">
        <v>90</v>
      </c>
      <c r="N160" s="25">
        <f t="shared" ref="N160" si="752">$D160</f>
        <v>435</v>
      </c>
      <c r="O160" s="25">
        <f t="shared" ref="O160" si="753">SUM($C159,$E159:$H159,$C161:$C164,$E161:$H164)</f>
        <v>1982</v>
      </c>
      <c r="P160" s="25">
        <f t="shared" ref="P160" si="754">SUM($D159,$D161:$D164)</f>
        <v>44</v>
      </c>
      <c r="Q160" s="25">
        <f t="shared" ref="Q160" si="755">SUM($C160,$E160:$H160)</f>
        <v>66</v>
      </c>
      <c r="R160" s="29">
        <f t="shared" si="608"/>
        <v>0.90814196242171186</v>
      </c>
      <c r="S160" s="29">
        <f t="shared" si="609"/>
        <v>0.86826347305389218</v>
      </c>
      <c r="T160" s="29">
        <f t="shared" si="610"/>
        <v>0.88775510204081631</v>
      </c>
      <c r="U160" s="50"/>
      <c r="V160" s="53"/>
      <c r="W160" s="53"/>
      <c r="X160" s="28">
        <f t="shared" si="639"/>
        <v>0.18004714015563025</v>
      </c>
      <c r="Y160" s="28">
        <f t="shared" si="611"/>
        <v>0.17214087851206963</v>
      </c>
      <c r="Z160" s="28">
        <f t="shared" si="612"/>
        <v>0.17600526558070795</v>
      </c>
      <c r="AA160" s="50"/>
      <c r="AB160" s="50"/>
      <c r="AC160" s="50"/>
    </row>
    <row r="161" spans="1:29" x14ac:dyDescent="0.3">
      <c r="A161" s="55"/>
      <c r="B161" s="27" t="s">
        <v>91</v>
      </c>
      <c r="C161" s="27">
        <v>0</v>
      </c>
      <c r="D161" s="27">
        <v>14</v>
      </c>
      <c r="E161" s="27">
        <v>386</v>
      </c>
      <c r="F161" s="27">
        <v>2</v>
      </c>
      <c r="G161" s="27">
        <v>7</v>
      </c>
      <c r="H161" s="27">
        <v>1</v>
      </c>
      <c r="I161" s="26">
        <f t="shared" si="603"/>
        <v>410</v>
      </c>
      <c r="J161" s="53"/>
      <c r="L161" s="55"/>
      <c r="M161" s="27" t="s">
        <v>91</v>
      </c>
      <c r="N161" s="25">
        <f t="shared" ref="N161" si="756">$E161</f>
        <v>386</v>
      </c>
      <c r="O161" s="25">
        <f t="shared" ref="O161" si="757">SUM($C159:$D160,$F159:$H160,$C162:$D164,$F162:$H164)</f>
        <v>2064</v>
      </c>
      <c r="P161" s="25">
        <f t="shared" ref="P161" si="758">SUM($E159:$E160,$E162:$E164)</f>
        <v>53</v>
      </c>
      <c r="Q161" s="25">
        <f t="shared" ref="Q161" si="759">SUM($C161:$D161,$F161:$H161)</f>
        <v>24</v>
      </c>
      <c r="R161" s="29">
        <f t="shared" si="608"/>
        <v>0.87927107061503418</v>
      </c>
      <c r="S161" s="29">
        <f t="shared" si="609"/>
        <v>0.94146341463414629</v>
      </c>
      <c r="T161" s="29">
        <f t="shared" si="610"/>
        <v>0.90930506478209661</v>
      </c>
      <c r="U161" s="50"/>
      <c r="V161" s="53"/>
      <c r="W161" s="53"/>
      <c r="X161" s="28">
        <f t="shared" si="639"/>
        <v>0.14265973049155678</v>
      </c>
      <c r="Y161" s="28">
        <f t="shared" si="611"/>
        <v>0.15275029679461813</v>
      </c>
      <c r="Z161" s="28">
        <f t="shared" si="612"/>
        <v>0.14753267770504933</v>
      </c>
      <c r="AA161" s="50"/>
      <c r="AB161" s="50"/>
      <c r="AC161" s="50"/>
    </row>
    <row r="162" spans="1:29" x14ac:dyDescent="0.3">
      <c r="A162" s="55"/>
      <c r="B162" s="27" t="s">
        <v>92</v>
      </c>
      <c r="C162" s="27">
        <v>15</v>
      </c>
      <c r="D162" s="27">
        <v>1</v>
      </c>
      <c r="E162" s="27">
        <v>5</v>
      </c>
      <c r="F162" s="27">
        <v>561</v>
      </c>
      <c r="G162" s="27">
        <v>4</v>
      </c>
      <c r="H162" s="27">
        <v>8</v>
      </c>
      <c r="I162" s="26">
        <f t="shared" si="603"/>
        <v>594</v>
      </c>
      <c r="J162" s="53"/>
      <c r="L162" s="55"/>
      <c r="M162" s="27" t="s">
        <v>92</v>
      </c>
      <c r="N162" s="25">
        <f t="shared" ref="N162" si="760">$F162</f>
        <v>561</v>
      </c>
      <c r="O162" s="25">
        <f t="shared" ref="O162" si="761">SUM($C159:$E161,$G159:$H161,$C163:$E164,$G163:$H164)</f>
        <v>1879</v>
      </c>
      <c r="P162" s="25">
        <f t="shared" ref="P162" si="762">SUM($F159:$F161,$F163:$F164)</f>
        <v>54</v>
      </c>
      <c r="Q162" s="25">
        <f t="shared" ref="Q162" si="763">SUM($C162:$E162,$G162:$H162)</f>
        <v>33</v>
      </c>
      <c r="R162" s="29">
        <f t="shared" si="608"/>
        <v>0.91219512195121955</v>
      </c>
      <c r="S162" s="29">
        <f t="shared" si="609"/>
        <v>0.94444444444444442</v>
      </c>
      <c r="T162" s="29">
        <f t="shared" si="610"/>
        <v>0.92803970223325061</v>
      </c>
      <c r="U162" s="50"/>
      <c r="V162" s="53"/>
      <c r="W162" s="53"/>
      <c r="X162" s="28">
        <f t="shared" si="639"/>
        <v>0.21442180547646397</v>
      </c>
      <c r="Y162" s="28">
        <f t="shared" si="611"/>
        <v>0.222002374356945</v>
      </c>
      <c r="Z162" s="28">
        <f t="shared" si="612"/>
        <v>0.21814625371054647</v>
      </c>
      <c r="AA162" s="50"/>
      <c r="AB162" s="50"/>
      <c r="AC162" s="50"/>
    </row>
    <row r="163" spans="1:29" x14ac:dyDescent="0.3">
      <c r="A163" s="55"/>
      <c r="B163" s="27" t="s">
        <v>93</v>
      </c>
      <c r="C163" s="27">
        <v>2</v>
      </c>
      <c r="D163" s="27">
        <v>25</v>
      </c>
      <c r="E163" s="27">
        <v>13</v>
      </c>
      <c r="F163" s="27">
        <v>12</v>
      </c>
      <c r="G163" s="27">
        <v>421</v>
      </c>
      <c r="H163" s="27">
        <v>9</v>
      </c>
      <c r="I163" s="26">
        <f t="shared" si="603"/>
        <v>482</v>
      </c>
      <c r="J163" s="53"/>
      <c r="L163" s="55"/>
      <c r="M163" s="27" t="s">
        <v>93</v>
      </c>
      <c r="N163" s="25">
        <f t="shared" ref="N163" si="764">$G163</f>
        <v>421</v>
      </c>
      <c r="O163" s="25">
        <f t="shared" ref="O163" si="765">SUM($C159:$F162,$H159:$H162,$C164:$F164,$H164)</f>
        <v>1991</v>
      </c>
      <c r="P163" s="25">
        <f t="shared" ref="P163" si="766">SUM($G159:$G162,$G164)</f>
        <v>54</v>
      </c>
      <c r="Q163" s="25">
        <f t="shared" ref="Q163" si="767">SUM($C163:$F163,$H163)</f>
        <v>61</v>
      </c>
      <c r="R163" s="29">
        <f t="shared" si="608"/>
        <v>0.88631578947368417</v>
      </c>
      <c r="S163" s="29">
        <f t="shared" si="609"/>
        <v>0.87344398340248963</v>
      </c>
      <c r="T163" s="29">
        <f t="shared" si="610"/>
        <v>0.87983281086729359</v>
      </c>
      <c r="U163" s="50"/>
      <c r="V163" s="53"/>
      <c r="W163" s="53"/>
      <c r="X163" s="28">
        <f t="shared" si="639"/>
        <v>0.16905588069897734</v>
      </c>
      <c r="Y163" s="28">
        <f t="shared" si="611"/>
        <v>0.16660071230708348</v>
      </c>
      <c r="Z163" s="28">
        <f t="shared" si="612"/>
        <v>0.16781931730828473</v>
      </c>
      <c r="AA163" s="50"/>
      <c r="AB163" s="50"/>
      <c r="AC163" s="50"/>
    </row>
    <row r="164" spans="1:29" x14ac:dyDescent="0.3">
      <c r="A164" s="55"/>
      <c r="B164" s="27" t="s">
        <v>94</v>
      </c>
      <c r="C164" s="27">
        <v>3</v>
      </c>
      <c r="D164" s="27">
        <v>3</v>
      </c>
      <c r="E164" s="27">
        <v>9</v>
      </c>
      <c r="F164" s="27">
        <v>10</v>
      </c>
      <c r="G164" s="27">
        <v>5</v>
      </c>
      <c r="H164" s="27">
        <v>107</v>
      </c>
      <c r="I164" s="26">
        <f t="shared" si="603"/>
        <v>137</v>
      </c>
      <c r="J164" s="53"/>
      <c r="L164" s="55"/>
      <c r="M164" s="27" t="s">
        <v>94</v>
      </c>
      <c r="N164" s="25">
        <f t="shared" ref="N164" si="768">$H164</f>
        <v>107</v>
      </c>
      <c r="O164" s="25">
        <f t="shared" ref="O164" si="769">SUM($C159:$G163)</f>
        <v>2367</v>
      </c>
      <c r="P164" s="25">
        <f t="shared" ref="P164" si="770">SUM($H159:$H163)</f>
        <v>23</v>
      </c>
      <c r="Q164" s="25">
        <f t="shared" ref="Q164" si="771">SUM($C164:$G164)</f>
        <v>30</v>
      </c>
      <c r="R164" s="29">
        <f t="shared" si="608"/>
        <v>0.82307692307692304</v>
      </c>
      <c r="S164" s="29">
        <f t="shared" si="609"/>
        <v>0.78102189781021902</v>
      </c>
      <c r="T164" s="29">
        <f t="shared" si="610"/>
        <v>0.80149812734082393</v>
      </c>
      <c r="U164" s="50"/>
      <c r="V164" s="53"/>
      <c r="W164" s="53"/>
      <c r="X164" s="28">
        <f t="shared" si="639"/>
        <v>4.4622690329061514E-2</v>
      </c>
      <c r="Y164" s="28">
        <f t="shared" si="611"/>
        <v>4.2342698852394146E-2</v>
      </c>
      <c r="Z164" s="28">
        <f t="shared" si="612"/>
        <v>4.3452807062007472E-2</v>
      </c>
      <c r="AA164" s="50"/>
      <c r="AB164" s="50"/>
      <c r="AC164" s="50"/>
    </row>
  </sheetData>
  <mergeCells count="262">
    <mergeCell ref="A159:A164"/>
    <mergeCell ref="A15:A20"/>
    <mergeCell ref="A21:A26"/>
    <mergeCell ref="A27:A32"/>
    <mergeCell ref="A33:A38"/>
    <mergeCell ref="A117:A122"/>
    <mergeCell ref="A123:A128"/>
    <mergeCell ref="A129:A134"/>
    <mergeCell ref="A135:A140"/>
    <mergeCell ref="A141:A146"/>
    <mergeCell ref="A147:A152"/>
    <mergeCell ref="A87:A92"/>
    <mergeCell ref="A93:A98"/>
    <mergeCell ref="A99:A104"/>
    <mergeCell ref="A105:A110"/>
    <mergeCell ref="A111:A116"/>
    <mergeCell ref="A57:A62"/>
    <mergeCell ref="A63:A68"/>
    <mergeCell ref="A69:A74"/>
    <mergeCell ref="A75:A80"/>
    <mergeCell ref="A81:A86"/>
    <mergeCell ref="A39:A44"/>
    <mergeCell ref="A45:A50"/>
    <mergeCell ref="A51:A56"/>
    <mergeCell ref="J3:J8"/>
    <mergeCell ref="J9:J14"/>
    <mergeCell ref="J15:J20"/>
    <mergeCell ref="J21:J26"/>
    <mergeCell ref="J27:J32"/>
    <mergeCell ref="A153:A158"/>
    <mergeCell ref="A9:A14"/>
    <mergeCell ref="A3:A8"/>
    <mergeCell ref="J75:J80"/>
    <mergeCell ref="J81:J86"/>
    <mergeCell ref="J87:J92"/>
    <mergeCell ref="J93:J98"/>
    <mergeCell ref="J99:J104"/>
    <mergeCell ref="J33:J38"/>
    <mergeCell ref="J39:J44"/>
    <mergeCell ref="J45:J50"/>
    <mergeCell ref="J51:J56"/>
    <mergeCell ref="J57:J62"/>
    <mergeCell ref="J63:J68"/>
    <mergeCell ref="C1:H1"/>
    <mergeCell ref="A1:B2"/>
    <mergeCell ref="J1:J2"/>
    <mergeCell ref="L147:L152"/>
    <mergeCell ref="L153:L158"/>
    <mergeCell ref="L135:L140"/>
    <mergeCell ref="L141:L146"/>
    <mergeCell ref="L123:L128"/>
    <mergeCell ref="L129:L134"/>
    <mergeCell ref="L111:L116"/>
    <mergeCell ref="L117:L122"/>
    <mergeCell ref="L99:L104"/>
    <mergeCell ref="L105:L110"/>
    <mergeCell ref="L87:L92"/>
    <mergeCell ref="L93:L98"/>
    <mergeCell ref="L75:L80"/>
    <mergeCell ref="L81:L86"/>
    <mergeCell ref="L63:L68"/>
    <mergeCell ref="L69:L74"/>
    <mergeCell ref="L51:L56"/>
    <mergeCell ref="L57:L62"/>
    <mergeCell ref="L33:L38"/>
    <mergeCell ref="L39:L44"/>
    <mergeCell ref="L15:L20"/>
    <mergeCell ref="I1:I2"/>
    <mergeCell ref="R1:R2"/>
    <mergeCell ref="S1:S2"/>
    <mergeCell ref="T1:T2"/>
    <mergeCell ref="N1:Q1"/>
    <mergeCell ref="L3:L8"/>
    <mergeCell ref="L1:L2"/>
    <mergeCell ref="M1:M2"/>
    <mergeCell ref="L159:L164"/>
    <mergeCell ref="L21:L26"/>
    <mergeCell ref="J141:J146"/>
    <mergeCell ref="J147:J152"/>
    <mergeCell ref="J153:J158"/>
    <mergeCell ref="J159:J164"/>
    <mergeCell ref="L9:L14"/>
    <mergeCell ref="L27:L32"/>
    <mergeCell ref="L45:L50"/>
    <mergeCell ref="J105:J110"/>
    <mergeCell ref="J111:J116"/>
    <mergeCell ref="J117:J122"/>
    <mergeCell ref="J123:J128"/>
    <mergeCell ref="J129:J134"/>
    <mergeCell ref="J135:J140"/>
    <mergeCell ref="J69:J74"/>
    <mergeCell ref="U9:U14"/>
    <mergeCell ref="V9:V14"/>
    <mergeCell ref="W9:W14"/>
    <mergeCell ref="U15:U20"/>
    <mergeCell ref="V15:V20"/>
    <mergeCell ref="W15:W20"/>
    <mergeCell ref="U1:U2"/>
    <mergeCell ref="V1:V2"/>
    <mergeCell ref="W1:W2"/>
    <mergeCell ref="U3:U8"/>
    <mergeCell ref="V3:V8"/>
    <mergeCell ref="W3:W8"/>
    <mergeCell ref="U33:U38"/>
    <mergeCell ref="V33:V38"/>
    <mergeCell ref="W33:W38"/>
    <mergeCell ref="U39:U44"/>
    <mergeCell ref="V39:V44"/>
    <mergeCell ref="W39:W44"/>
    <mergeCell ref="U21:U26"/>
    <mergeCell ref="V21:V26"/>
    <mergeCell ref="W21:W26"/>
    <mergeCell ref="U27:U32"/>
    <mergeCell ref="V27:V32"/>
    <mergeCell ref="W27:W32"/>
    <mergeCell ref="U57:U62"/>
    <mergeCell ref="V57:V62"/>
    <mergeCell ref="W57:W62"/>
    <mergeCell ref="U63:U68"/>
    <mergeCell ref="V63:V68"/>
    <mergeCell ref="W63:W68"/>
    <mergeCell ref="U45:U50"/>
    <mergeCell ref="V45:V50"/>
    <mergeCell ref="W45:W50"/>
    <mergeCell ref="U51:U56"/>
    <mergeCell ref="V51:V56"/>
    <mergeCell ref="W51:W56"/>
    <mergeCell ref="U81:U86"/>
    <mergeCell ref="V81:V86"/>
    <mergeCell ref="W81:W86"/>
    <mergeCell ref="U87:U92"/>
    <mergeCell ref="V87:V92"/>
    <mergeCell ref="W87:W92"/>
    <mergeCell ref="U69:U74"/>
    <mergeCell ref="V69:V74"/>
    <mergeCell ref="W69:W74"/>
    <mergeCell ref="U75:U80"/>
    <mergeCell ref="V75:V80"/>
    <mergeCell ref="W75:W80"/>
    <mergeCell ref="U111:U116"/>
    <mergeCell ref="V111:V116"/>
    <mergeCell ref="W111:W116"/>
    <mergeCell ref="U93:U98"/>
    <mergeCell ref="V93:V98"/>
    <mergeCell ref="W93:W98"/>
    <mergeCell ref="U99:U104"/>
    <mergeCell ref="V99:V104"/>
    <mergeCell ref="W99:W104"/>
    <mergeCell ref="U159:U164"/>
    <mergeCell ref="V159:V164"/>
    <mergeCell ref="W159:W164"/>
    <mergeCell ref="U141:U146"/>
    <mergeCell ref="V141:V146"/>
    <mergeCell ref="W141:W146"/>
    <mergeCell ref="U147:U152"/>
    <mergeCell ref="V147:V152"/>
    <mergeCell ref="W147:W152"/>
    <mergeCell ref="AA1:AA2"/>
    <mergeCell ref="AA3:AA8"/>
    <mergeCell ref="AA9:AA14"/>
    <mergeCell ref="AA15:AA20"/>
    <mergeCell ref="AA21:AA26"/>
    <mergeCell ref="AA27:AA32"/>
    <mergeCell ref="U153:U158"/>
    <mergeCell ref="V153:V158"/>
    <mergeCell ref="W153:W158"/>
    <mergeCell ref="U129:U134"/>
    <mergeCell ref="V129:V134"/>
    <mergeCell ref="W129:W134"/>
    <mergeCell ref="U135:U140"/>
    <mergeCell ref="V135:V140"/>
    <mergeCell ref="W135:W140"/>
    <mergeCell ref="U117:U122"/>
    <mergeCell ref="V117:V122"/>
    <mergeCell ref="W117:W122"/>
    <mergeCell ref="U123:U128"/>
    <mergeCell ref="V123:V128"/>
    <mergeCell ref="W123:W128"/>
    <mergeCell ref="U105:U110"/>
    <mergeCell ref="V105:V110"/>
    <mergeCell ref="W105:W110"/>
    <mergeCell ref="AA159:AA164"/>
    <mergeCell ref="AB1:AB2"/>
    <mergeCell ref="AC1:AC2"/>
    <mergeCell ref="AB3:AB8"/>
    <mergeCell ref="AC3:AC8"/>
    <mergeCell ref="AB9:AB14"/>
    <mergeCell ref="AC9:AC14"/>
    <mergeCell ref="AA105:AA110"/>
    <mergeCell ref="AA111:AA116"/>
    <mergeCell ref="AA117:AA122"/>
    <mergeCell ref="AA123:AA128"/>
    <mergeCell ref="AA129:AA134"/>
    <mergeCell ref="AA135:AA140"/>
    <mergeCell ref="AA69:AA74"/>
    <mergeCell ref="AA75:AA80"/>
    <mergeCell ref="AA81:AA86"/>
    <mergeCell ref="AA87:AA92"/>
    <mergeCell ref="AA93:AA98"/>
    <mergeCell ref="AA99:AA104"/>
    <mergeCell ref="AA33:AA38"/>
    <mergeCell ref="AA39:AA44"/>
    <mergeCell ref="AA45:AA50"/>
    <mergeCell ref="AA51:AA56"/>
    <mergeCell ref="AA57:AA62"/>
    <mergeCell ref="AB15:AB20"/>
    <mergeCell ref="AC15:AC20"/>
    <mergeCell ref="AB21:AB26"/>
    <mergeCell ref="AC21:AC26"/>
    <mergeCell ref="AB27:AB32"/>
    <mergeCell ref="AC27:AC32"/>
    <mergeCell ref="AA141:AA146"/>
    <mergeCell ref="AA147:AA152"/>
    <mergeCell ref="AA153:AA158"/>
    <mergeCell ref="AA63:AA68"/>
    <mergeCell ref="AB51:AB56"/>
    <mergeCell ref="AC51:AC56"/>
    <mergeCell ref="AB57:AB62"/>
    <mergeCell ref="AC57:AC62"/>
    <mergeCell ref="AB63:AB68"/>
    <mergeCell ref="AC63:AC68"/>
    <mergeCell ref="AB33:AB38"/>
    <mergeCell ref="AC33:AC38"/>
    <mergeCell ref="AB39:AB44"/>
    <mergeCell ref="AC39:AC44"/>
    <mergeCell ref="AB45:AB50"/>
    <mergeCell ref="AC45:AC50"/>
    <mergeCell ref="AC87:AC92"/>
    <mergeCell ref="AB93:AB98"/>
    <mergeCell ref="AC93:AC98"/>
    <mergeCell ref="AB99:AB104"/>
    <mergeCell ref="AC99:AC104"/>
    <mergeCell ref="AB69:AB74"/>
    <mergeCell ref="AC69:AC74"/>
    <mergeCell ref="AB75:AB80"/>
    <mergeCell ref="AC75:AC80"/>
    <mergeCell ref="AB81:AB86"/>
    <mergeCell ref="AC81:AC86"/>
    <mergeCell ref="AB159:AB164"/>
    <mergeCell ref="AC159:AC164"/>
    <mergeCell ref="X1:X2"/>
    <mergeCell ref="Y1:Y2"/>
    <mergeCell ref="Z1:Z2"/>
    <mergeCell ref="AB141:AB146"/>
    <mergeCell ref="AC141:AC146"/>
    <mergeCell ref="AB147:AB152"/>
    <mergeCell ref="AC147:AC152"/>
    <mergeCell ref="AB153:AB158"/>
    <mergeCell ref="AC153:AC158"/>
    <mergeCell ref="AB123:AB128"/>
    <mergeCell ref="AC123:AC128"/>
    <mergeCell ref="AB129:AB134"/>
    <mergeCell ref="AC129:AC134"/>
    <mergeCell ref="AB135:AB140"/>
    <mergeCell ref="AC135:AC140"/>
    <mergeCell ref="AB105:AB110"/>
    <mergeCell ref="AC105:AC110"/>
    <mergeCell ref="AB111:AB116"/>
    <mergeCell ref="AC111:AC116"/>
    <mergeCell ref="AB117:AB122"/>
    <mergeCell ref="AC117:AC122"/>
    <mergeCell ref="AB87:AB9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81BA-0B49-4D0C-8B9A-73D72C8A497C}">
  <dimension ref="A1:AD34"/>
  <sheetViews>
    <sheetView topLeftCell="E1" workbookViewId="0">
      <selection activeCell="S7" sqref="F3:S7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9.109375" style="4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95</v>
      </c>
      <c r="B1" s="70"/>
      <c r="C1" s="70"/>
      <c r="D1" s="65"/>
      <c r="F1" s="63" t="s">
        <v>44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57" t="s">
        <v>22</v>
      </c>
      <c r="B2" s="1" t="s">
        <v>42</v>
      </c>
      <c r="C2" s="10" t="s">
        <v>97</v>
      </c>
      <c r="D2" s="2"/>
      <c r="F2" s="2" t="s">
        <v>49</v>
      </c>
      <c r="G2" s="2" t="s">
        <v>50</v>
      </c>
      <c r="H2" s="48" t="s">
        <v>47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58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0.72660000000000002</v>
      </c>
      <c r="J3" s="1" t="s">
        <v>46</v>
      </c>
      <c r="K3" s="2">
        <f>MAX(V3:V12)</f>
        <v>0.79690000000000005</v>
      </c>
      <c r="L3" s="1" t="s">
        <v>56</v>
      </c>
      <c r="M3" s="2">
        <f>MIN(U14:U23)</f>
        <v>0.79559999999999997</v>
      </c>
      <c r="N3" s="1" t="s">
        <v>57</v>
      </c>
      <c r="O3" s="2">
        <f>MIN(V14:V23)</f>
        <v>0.60319999999999996</v>
      </c>
      <c r="P3" s="1" t="s">
        <v>77</v>
      </c>
      <c r="Q3" s="2" t="str">
        <f>AVERAGE(U25:U34) &amp; "s/epoch"</f>
        <v>42.6s/epoch</v>
      </c>
      <c r="R3" s="1" t="s">
        <v>78</v>
      </c>
      <c r="S3" s="2" t="str">
        <f>AVERAGE(V25:V34) &amp; "ms/step"</f>
        <v>674.3ms/step</v>
      </c>
      <c r="U3" s="2">
        <v>0.31069999999999998</v>
      </c>
      <c r="V3" s="2">
        <v>0.44729999999999998</v>
      </c>
      <c r="W3" s="2">
        <v>0.86850000000000005</v>
      </c>
      <c r="X3" s="2">
        <v>0.91600000000000004</v>
      </c>
      <c r="Y3" s="2">
        <v>0.90069999999999995</v>
      </c>
      <c r="Z3" s="2">
        <v>0.91600000000000004</v>
      </c>
      <c r="AA3" s="2">
        <v>0.90569999999999995</v>
      </c>
      <c r="AB3" s="2">
        <v>0.91990000000000005</v>
      </c>
      <c r="AC3" s="2">
        <v>0.91069999999999995</v>
      </c>
      <c r="AD3" s="2">
        <v>0.92479999999999996</v>
      </c>
    </row>
    <row r="4" spans="1:30" x14ac:dyDescent="0.3">
      <c r="A4" s="58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0.89370000000000005</v>
      </c>
      <c r="J4" s="1" t="s">
        <v>46</v>
      </c>
      <c r="K4" s="2">
        <f>MAX(X3:X12)</f>
        <v>0.91990000000000005</v>
      </c>
      <c r="L4" s="1" t="s">
        <v>56</v>
      </c>
      <c r="M4" s="2">
        <f>MIN(W14:W23)</f>
        <v>0.31929999999999997</v>
      </c>
      <c r="N4" s="1" t="s">
        <v>57</v>
      </c>
      <c r="O4" s="2">
        <f>MIN(X14:X23)</f>
        <v>0.25040000000000001</v>
      </c>
      <c r="P4" s="1" t="s">
        <v>77</v>
      </c>
      <c r="Q4" s="2" t="str">
        <f>AVERAGE(W25:W34) &amp; "s/epoch"</f>
        <v>42.2s/epoch</v>
      </c>
      <c r="R4" s="1" t="s">
        <v>78</v>
      </c>
      <c r="S4" s="2" t="str">
        <f>AVERAGE(X25:X34) &amp; "ms/step"</f>
        <v>666ms/step</v>
      </c>
      <c r="U4" s="2">
        <v>0.46300000000000002</v>
      </c>
      <c r="V4" s="2">
        <v>0.627</v>
      </c>
      <c r="W4" s="2">
        <v>0.87390000000000001</v>
      </c>
      <c r="X4" s="2">
        <v>0.91800000000000004</v>
      </c>
      <c r="Y4" s="2">
        <v>0.90069999999999995</v>
      </c>
      <c r="Z4" s="2">
        <v>0.92290000000000005</v>
      </c>
      <c r="AA4" s="2">
        <v>0.90469999999999995</v>
      </c>
      <c r="AB4" s="2">
        <v>0.92290000000000005</v>
      </c>
      <c r="AC4" s="2">
        <v>0.91069999999999995</v>
      </c>
      <c r="AD4" s="2">
        <v>0.92479999999999996</v>
      </c>
    </row>
    <row r="5" spans="1:30" x14ac:dyDescent="0.3">
      <c r="A5" s="58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0.90469999999999995</v>
      </c>
      <c r="J5" s="1" t="s">
        <v>46</v>
      </c>
      <c r="K5" s="8">
        <f>MAX(Z3:Z12)</f>
        <v>0.92679999999999996</v>
      </c>
      <c r="L5" s="1" t="s">
        <v>56</v>
      </c>
      <c r="M5" s="2">
        <f>MIN(Y14:Y23)</f>
        <v>0.29270000000000002</v>
      </c>
      <c r="N5" s="1" t="s">
        <v>57</v>
      </c>
      <c r="O5" s="2">
        <f>MIN(Z14:Z23)</f>
        <v>0.2475</v>
      </c>
      <c r="P5" s="1" t="s">
        <v>77</v>
      </c>
      <c r="Q5" s="2" t="str">
        <f>AVERAGE(Y25:Y34) &amp; "s/epoch"</f>
        <v>43s/epoch</v>
      </c>
      <c r="R5" s="1" t="s">
        <v>78</v>
      </c>
      <c r="S5" s="2" t="str">
        <f>AVERAGE(Z25:Z34) &amp; "ms/step"</f>
        <v>676.1ms/step</v>
      </c>
      <c r="U5" s="2">
        <v>0.54890000000000005</v>
      </c>
      <c r="V5" s="2">
        <v>0.66410000000000002</v>
      </c>
      <c r="W5" s="2">
        <v>0.87790000000000001</v>
      </c>
      <c r="X5" s="2">
        <v>0.91210000000000002</v>
      </c>
      <c r="Y5" s="2">
        <v>0.90269999999999995</v>
      </c>
      <c r="Z5" s="2">
        <v>0.91210000000000002</v>
      </c>
      <c r="AA5" s="2">
        <v>0.9042</v>
      </c>
      <c r="AB5" s="2">
        <v>0.92679999999999996</v>
      </c>
      <c r="AC5" s="2">
        <v>0.91269999999999996</v>
      </c>
      <c r="AD5" s="2">
        <v>0.92679999999999996</v>
      </c>
    </row>
    <row r="6" spans="1:30" x14ac:dyDescent="0.3">
      <c r="A6" s="58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0.90969999999999995</v>
      </c>
      <c r="J6" s="1" t="s">
        <v>46</v>
      </c>
      <c r="K6" s="2">
        <f>MAX(AB3:AB12)</f>
        <v>0.92679999999999996</v>
      </c>
      <c r="L6" s="1" t="s">
        <v>56</v>
      </c>
      <c r="M6" s="2">
        <f>MIN(AA14:AA23)</f>
        <v>0.27989999999999998</v>
      </c>
      <c r="N6" s="1" t="s">
        <v>57</v>
      </c>
      <c r="O6" s="2">
        <f>MIN(AB14:AB23)</f>
        <v>0.24110000000000001</v>
      </c>
      <c r="P6" s="1" t="s">
        <v>77</v>
      </c>
      <c r="Q6" s="2" t="str">
        <f>AVERAGE(AA25:AA34) &amp; "s/epoch"</f>
        <v>40.5s/epoch</v>
      </c>
      <c r="R6" s="1" t="s">
        <v>78</v>
      </c>
      <c r="S6" s="2" t="str">
        <f>AVERAGE(AB25:AB34) &amp; "ms/step"</f>
        <v>639.3ms/step</v>
      </c>
      <c r="U6" s="2">
        <v>0.59160000000000001</v>
      </c>
      <c r="V6" s="2">
        <v>0.72070000000000001</v>
      </c>
      <c r="W6" s="2">
        <v>0.87990000000000002</v>
      </c>
      <c r="X6" s="2">
        <v>0.91990000000000005</v>
      </c>
      <c r="Y6" s="2">
        <v>0.9012</v>
      </c>
      <c r="Z6" s="2">
        <v>0.91600000000000004</v>
      </c>
      <c r="AA6" s="2">
        <v>0.90620000000000001</v>
      </c>
      <c r="AB6" s="2">
        <v>0.92290000000000005</v>
      </c>
      <c r="AC6" s="2">
        <v>0.91220000000000001</v>
      </c>
      <c r="AD6" s="2">
        <v>0.92679999999999996</v>
      </c>
    </row>
    <row r="7" spans="1:30" x14ac:dyDescent="0.3">
      <c r="A7" s="58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0.91569999999999996</v>
      </c>
      <c r="J7" s="1" t="s">
        <v>46</v>
      </c>
      <c r="K7" s="2">
        <f>MAX(AD3:AD12)</f>
        <v>0.93069999999999997</v>
      </c>
      <c r="L7" s="1" t="s">
        <v>56</v>
      </c>
      <c r="M7" s="2">
        <f>MIN(AC14:AC23)</f>
        <v>0.26919999999999999</v>
      </c>
      <c r="N7" s="1" t="s">
        <v>57</v>
      </c>
      <c r="O7" s="2">
        <f>MIN(AD14:AD23)</f>
        <v>0.23810000000000001</v>
      </c>
      <c r="P7" s="1" t="s">
        <v>77</v>
      </c>
      <c r="Q7" s="2" t="str">
        <f>AVERAGE(AC25:AC34) &amp; "s/epoch"</f>
        <v>40.1s/epoch</v>
      </c>
      <c r="R7" s="1" t="s">
        <v>78</v>
      </c>
      <c r="S7" s="2" t="str">
        <f>AVERAGE(AD25:AD34) &amp; "ms/step"</f>
        <v>631.7ms/step</v>
      </c>
      <c r="U7" s="2">
        <v>0.63329999999999997</v>
      </c>
      <c r="V7" s="2">
        <v>0.74219999999999997</v>
      </c>
      <c r="W7" s="2">
        <v>0.88190000000000002</v>
      </c>
      <c r="X7" s="2">
        <v>0.91600000000000004</v>
      </c>
      <c r="Y7" s="2">
        <v>0.9012</v>
      </c>
      <c r="Z7" s="2">
        <v>0.91990000000000005</v>
      </c>
      <c r="AA7" s="2">
        <v>0.90620000000000001</v>
      </c>
      <c r="AB7" s="2">
        <v>0.91990000000000005</v>
      </c>
      <c r="AC7" s="2">
        <v>0.91269999999999996</v>
      </c>
      <c r="AD7" s="2">
        <v>0.92869999999999997</v>
      </c>
    </row>
    <row r="8" spans="1:30" x14ac:dyDescent="0.3">
      <c r="A8" s="58"/>
      <c r="B8" s="1" t="s">
        <v>13</v>
      </c>
      <c r="C8" s="2">
        <v>0.2</v>
      </c>
      <c r="D8" s="2"/>
      <c r="U8" s="2">
        <v>0.68189999999999995</v>
      </c>
      <c r="V8" s="2">
        <v>0.75980000000000003</v>
      </c>
      <c r="W8" s="2">
        <v>0.88690000000000002</v>
      </c>
      <c r="X8" s="2">
        <v>0.91210000000000002</v>
      </c>
      <c r="Y8" s="2">
        <v>0.9012</v>
      </c>
      <c r="Z8" s="2">
        <v>0.91800000000000004</v>
      </c>
      <c r="AA8" s="2">
        <v>0.90669999999999995</v>
      </c>
      <c r="AB8" s="2">
        <v>0.92679999999999996</v>
      </c>
      <c r="AC8" s="2">
        <v>0.91420000000000001</v>
      </c>
      <c r="AD8" s="2">
        <v>0.92869999999999997</v>
      </c>
    </row>
    <row r="9" spans="1:30" x14ac:dyDescent="0.3">
      <c r="A9" s="58"/>
      <c r="B9" s="1" t="s">
        <v>14</v>
      </c>
      <c r="C9" s="2">
        <v>0.1</v>
      </c>
      <c r="D9" s="2"/>
      <c r="F9" s="63" t="s">
        <v>76</v>
      </c>
      <c r="G9" s="63"/>
      <c r="H9" s="63"/>
      <c r="I9" s="63"/>
      <c r="J9" s="63"/>
      <c r="K9" s="63"/>
      <c r="L9" s="63"/>
      <c r="M9" s="63"/>
      <c r="N9" s="63"/>
      <c r="O9" s="63"/>
      <c r="P9" s="63"/>
      <c r="R9" s="64" t="s">
        <v>69</v>
      </c>
      <c r="S9" s="65"/>
      <c r="U9" s="2">
        <v>0.6794</v>
      </c>
      <c r="V9" s="2">
        <v>0.75590000000000002</v>
      </c>
      <c r="W9" s="2">
        <v>0.88929999999999998</v>
      </c>
      <c r="X9" s="2">
        <v>0.91600000000000004</v>
      </c>
      <c r="Y9" s="2">
        <v>0.90459999999999996</v>
      </c>
      <c r="Z9" s="2">
        <v>0.92290000000000005</v>
      </c>
      <c r="AA9" s="2">
        <v>0.90869999999999995</v>
      </c>
      <c r="AB9" s="2">
        <v>0.92679999999999996</v>
      </c>
      <c r="AC9" s="2">
        <v>0.91469999999999996</v>
      </c>
      <c r="AD9" s="2">
        <v>0.92869999999999997</v>
      </c>
    </row>
    <row r="10" spans="1:30" x14ac:dyDescent="0.3">
      <c r="A10" s="59"/>
      <c r="B10" s="1" t="s">
        <v>15</v>
      </c>
      <c r="C10" s="2">
        <v>0.1</v>
      </c>
      <c r="D10" s="2"/>
      <c r="F10" s="66" t="s">
        <v>48</v>
      </c>
      <c r="G10" s="1" t="s">
        <v>61</v>
      </c>
      <c r="H10" s="2">
        <v>0.88</v>
      </c>
      <c r="I10" s="67"/>
      <c r="J10" s="66" t="s">
        <v>53</v>
      </c>
      <c r="K10" s="1" t="s">
        <v>61</v>
      </c>
      <c r="L10" s="2">
        <v>0.94</v>
      </c>
      <c r="M10" s="67"/>
      <c r="N10" s="66" t="s">
        <v>55</v>
      </c>
      <c r="O10" s="1" t="s">
        <v>61</v>
      </c>
      <c r="P10" s="2">
        <v>0.93</v>
      </c>
      <c r="R10" s="2" t="s">
        <v>70</v>
      </c>
      <c r="S10" s="2" t="s">
        <v>89</v>
      </c>
      <c r="U10" s="2">
        <v>0.69230000000000003</v>
      </c>
      <c r="V10" s="2">
        <v>0.78120000000000001</v>
      </c>
      <c r="W10" s="2">
        <v>0.89170000000000005</v>
      </c>
      <c r="X10" s="2">
        <v>0.91990000000000005</v>
      </c>
      <c r="Y10" s="2">
        <v>0.9032</v>
      </c>
      <c r="Z10" s="2">
        <v>0.92479999999999996</v>
      </c>
      <c r="AA10" s="2">
        <v>0.90820000000000001</v>
      </c>
      <c r="AB10" s="2">
        <v>0.92479999999999996</v>
      </c>
      <c r="AC10" s="2">
        <v>0.91520000000000001</v>
      </c>
      <c r="AD10" s="2">
        <v>0.92869999999999997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66"/>
      <c r="G11" s="1" t="s">
        <v>62</v>
      </c>
      <c r="H11" s="2">
        <v>0.79</v>
      </c>
      <c r="I11" s="68"/>
      <c r="J11" s="66"/>
      <c r="K11" s="1" t="s">
        <v>62</v>
      </c>
      <c r="L11" s="2">
        <v>0.81</v>
      </c>
      <c r="M11" s="68"/>
      <c r="N11" s="66"/>
      <c r="O11" s="1" t="s">
        <v>62</v>
      </c>
      <c r="P11" s="2">
        <v>0.93</v>
      </c>
      <c r="R11" s="2" t="s">
        <v>71</v>
      </c>
      <c r="S11" s="2" t="s">
        <v>90</v>
      </c>
      <c r="U11" s="2">
        <v>0.72660000000000002</v>
      </c>
      <c r="V11" s="2">
        <v>0.76559999999999995</v>
      </c>
      <c r="W11" s="2">
        <v>0.89270000000000005</v>
      </c>
      <c r="X11" s="2">
        <v>0.91410000000000002</v>
      </c>
      <c r="Y11" s="2">
        <v>0.90369999999999995</v>
      </c>
      <c r="Z11" s="2">
        <v>0.92679999999999996</v>
      </c>
      <c r="AA11" s="2">
        <v>0.90969999999999995</v>
      </c>
      <c r="AB11" s="2">
        <v>0.92679999999999996</v>
      </c>
      <c r="AC11" s="2">
        <v>0.91569999999999996</v>
      </c>
      <c r="AD11" s="2">
        <v>0.92869999999999997</v>
      </c>
    </row>
    <row r="12" spans="1:30" x14ac:dyDescent="0.3">
      <c r="A12" s="42"/>
      <c r="B12" s="1" t="s">
        <v>41</v>
      </c>
      <c r="C12" s="2">
        <v>30</v>
      </c>
      <c r="D12" s="2"/>
      <c r="F12" s="66"/>
      <c r="G12" s="1" t="s">
        <v>64</v>
      </c>
      <c r="H12" s="2">
        <v>0.77</v>
      </c>
      <c r="I12" s="68"/>
      <c r="J12" s="66"/>
      <c r="K12" s="1" t="s">
        <v>64</v>
      </c>
      <c r="L12" s="2">
        <v>0.89</v>
      </c>
      <c r="M12" s="68"/>
      <c r="N12" s="66"/>
      <c r="O12" s="1" t="s">
        <v>64</v>
      </c>
      <c r="P12" s="2">
        <v>0.93</v>
      </c>
      <c r="R12" s="2" t="s">
        <v>72</v>
      </c>
      <c r="S12" s="2" t="s">
        <v>91</v>
      </c>
      <c r="U12" s="2">
        <v>0.72660000000000002</v>
      </c>
      <c r="V12" s="2">
        <v>0.79690000000000005</v>
      </c>
      <c r="W12" s="2">
        <v>0.89370000000000005</v>
      </c>
      <c r="X12" s="2">
        <v>0.91800000000000004</v>
      </c>
      <c r="Y12" s="2">
        <v>0.90469999999999995</v>
      </c>
      <c r="Z12" s="2">
        <v>0.92290000000000005</v>
      </c>
      <c r="AA12" s="2">
        <v>0.90920000000000001</v>
      </c>
      <c r="AB12" s="2">
        <v>0.92679999999999996</v>
      </c>
      <c r="AC12" s="2">
        <v>0.91569999999999996</v>
      </c>
      <c r="AD12" s="2">
        <v>0.93069999999999997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66"/>
      <c r="G13" s="1" t="s">
        <v>65</v>
      </c>
      <c r="H13" s="2">
        <v>0.87</v>
      </c>
      <c r="I13" s="68"/>
      <c r="J13" s="66"/>
      <c r="K13" s="1" t="s">
        <v>65</v>
      </c>
      <c r="L13" s="2">
        <v>0.9</v>
      </c>
      <c r="M13" s="68"/>
      <c r="N13" s="66"/>
      <c r="O13" s="1" t="s">
        <v>65</v>
      </c>
      <c r="P13" s="2">
        <v>0.94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96</v>
      </c>
      <c r="D14" s="2"/>
      <c r="F14" s="66"/>
      <c r="G14" s="1" t="s">
        <v>66</v>
      </c>
      <c r="H14" s="2">
        <v>0.77</v>
      </c>
      <c r="I14" s="68"/>
      <c r="J14" s="66"/>
      <c r="K14" s="1" t="s">
        <v>66</v>
      </c>
      <c r="L14" s="2">
        <v>0.81</v>
      </c>
      <c r="M14" s="68"/>
      <c r="N14" s="66"/>
      <c r="O14" s="1" t="s">
        <v>66</v>
      </c>
      <c r="P14" s="2">
        <v>0.92</v>
      </c>
      <c r="R14" s="2" t="s">
        <v>74</v>
      </c>
      <c r="S14" s="2" t="s">
        <v>93</v>
      </c>
      <c r="U14" s="2">
        <v>2.2423999999999999</v>
      </c>
      <c r="V14" s="2">
        <v>1.5516000000000001</v>
      </c>
      <c r="W14" s="2">
        <v>0.37190000000000001</v>
      </c>
      <c r="X14" s="2">
        <v>0.26040000000000002</v>
      </c>
      <c r="Y14" s="2">
        <v>0.3004</v>
      </c>
      <c r="Z14" s="2">
        <v>0.2616</v>
      </c>
      <c r="AA14" s="2">
        <v>0.29110000000000003</v>
      </c>
      <c r="AB14" s="2">
        <v>0.2525</v>
      </c>
      <c r="AC14" s="2">
        <v>0.27879999999999999</v>
      </c>
      <c r="AD14" s="2">
        <v>0.2455</v>
      </c>
    </row>
    <row r="15" spans="1:30" x14ac:dyDescent="0.3">
      <c r="A15" s="42"/>
      <c r="B15" s="1" t="s">
        <v>31</v>
      </c>
      <c r="C15" s="2" t="b">
        <v>0</v>
      </c>
      <c r="D15" s="2"/>
      <c r="F15" s="66"/>
      <c r="G15" s="1" t="s">
        <v>63</v>
      </c>
      <c r="H15" s="2">
        <v>0.36</v>
      </c>
      <c r="I15" s="68"/>
      <c r="J15" s="66"/>
      <c r="K15" s="1" t="s">
        <v>63</v>
      </c>
      <c r="L15" s="2">
        <v>0.76</v>
      </c>
      <c r="M15" s="68"/>
      <c r="N15" s="66"/>
      <c r="O15" s="1" t="s">
        <v>63</v>
      </c>
      <c r="P15" s="2">
        <v>0.82</v>
      </c>
      <c r="R15" s="2" t="s">
        <v>75</v>
      </c>
      <c r="S15" s="2" t="s">
        <v>94</v>
      </c>
      <c r="U15" s="2">
        <v>1.5745</v>
      </c>
      <c r="V15" s="2">
        <v>1.0878000000000001</v>
      </c>
      <c r="W15" s="2">
        <v>0.35089999999999999</v>
      </c>
      <c r="X15" s="2">
        <v>0.2535</v>
      </c>
      <c r="Y15" s="2">
        <v>0.30919999999999997</v>
      </c>
      <c r="Z15" s="2">
        <v>0.25380000000000003</v>
      </c>
      <c r="AA15" s="2">
        <v>0.28889999999999999</v>
      </c>
      <c r="AB15" s="2">
        <v>0.2465</v>
      </c>
      <c r="AC15" s="2">
        <v>0.27750000000000002</v>
      </c>
      <c r="AD15" s="2">
        <v>0.24490000000000001</v>
      </c>
    </row>
    <row r="16" spans="1:30" x14ac:dyDescent="0.3">
      <c r="A16" s="41" t="s">
        <v>32</v>
      </c>
      <c r="B16" s="1" t="s">
        <v>33</v>
      </c>
      <c r="C16" s="2"/>
      <c r="D16" s="2"/>
      <c r="F16" s="66"/>
      <c r="G16" s="1" t="s">
        <v>67</v>
      </c>
      <c r="H16" s="7">
        <v>0.8</v>
      </c>
      <c r="I16" s="68"/>
      <c r="J16" s="66"/>
      <c r="K16" s="1" t="s">
        <v>67</v>
      </c>
      <c r="L16" s="2">
        <v>0.86</v>
      </c>
      <c r="M16" s="68"/>
      <c r="N16" s="66"/>
      <c r="O16" s="1" t="s">
        <v>67</v>
      </c>
      <c r="P16" s="7">
        <v>0.92</v>
      </c>
      <c r="U16" s="2">
        <v>1.3419000000000001</v>
      </c>
      <c r="V16" s="2">
        <v>0.9234</v>
      </c>
      <c r="W16" s="2">
        <v>0.34599999999999997</v>
      </c>
      <c r="X16" s="2">
        <v>0.26169999999999999</v>
      </c>
      <c r="Y16" s="2">
        <v>0.30840000000000001</v>
      </c>
      <c r="Z16" s="2">
        <v>0.26129999999999998</v>
      </c>
      <c r="AA16" s="2">
        <v>0.28870000000000001</v>
      </c>
      <c r="AB16" s="2">
        <v>0.24490000000000001</v>
      </c>
      <c r="AC16" s="2">
        <v>0.27629999999999999</v>
      </c>
      <c r="AD16" s="2">
        <v>0.23830000000000001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66" t="s">
        <v>52</v>
      </c>
      <c r="G17" s="1" t="s">
        <v>61</v>
      </c>
      <c r="H17" s="2">
        <v>0.92</v>
      </c>
      <c r="I17" s="68"/>
      <c r="J17" s="66" t="s">
        <v>54</v>
      </c>
      <c r="K17" s="1" t="s">
        <v>61</v>
      </c>
      <c r="L17" s="2">
        <v>0.95</v>
      </c>
      <c r="M17" s="68"/>
      <c r="N17" s="66" t="s">
        <v>68</v>
      </c>
      <c r="O17" s="1" t="s">
        <v>61</v>
      </c>
      <c r="P17" s="2">
        <v>0.92</v>
      </c>
      <c r="U17" s="2">
        <v>1.1500999999999999</v>
      </c>
      <c r="V17" s="2">
        <v>0.80449999999999999</v>
      </c>
      <c r="W17" s="2">
        <v>0.35099999999999998</v>
      </c>
      <c r="X17" s="2">
        <v>0.25040000000000001</v>
      </c>
      <c r="Y17" s="2">
        <v>0.3115</v>
      </c>
      <c r="Z17" s="2">
        <v>0.2576</v>
      </c>
      <c r="AA17" s="2">
        <v>0.28749999999999998</v>
      </c>
      <c r="AB17" s="2">
        <v>0.24929999999999999</v>
      </c>
      <c r="AC17" s="2">
        <v>0.27529999999999999</v>
      </c>
      <c r="AD17" s="2">
        <v>0.23980000000000001</v>
      </c>
    </row>
    <row r="18" spans="1:30" x14ac:dyDescent="0.3">
      <c r="A18" s="43"/>
      <c r="B18" s="1" t="s">
        <v>36</v>
      </c>
      <c r="C18" s="2"/>
      <c r="D18" s="2"/>
      <c r="F18" s="66"/>
      <c r="G18" s="1" t="s">
        <v>62</v>
      </c>
      <c r="H18" s="2">
        <v>0.87</v>
      </c>
      <c r="I18" s="68"/>
      <c r="J18" s="66"/>
      <c r="K18" s="1" t="s">
        <v>62</v>
      </c>
      <c r="L18" s="2">
        <v>0.85</v>
      </c>
      <c r="M18" s="68"/>
      <c r="N18" s="66"/>
      <c r="O18" s="1" t="s">
        <v>62</v>
      </c>
      <c r="P18" s="2">
        <v>0.85</v>
      </c>
      <c r="U18" s="2">
        <v>1.0435000000000001</v>
      </c>
      <c r="V18" s="2">
        <v>0.74080000000000001</v>
      </c>
      <c r="W18" s="2">
        <v>0.34429999999999999</v>
      </c>
      <c r="X18" s="2">
        <v>0.26850000000000002</v>
      </c>
      <c r="Y18" s="2">
        <v>0.30349999999999999</v>
      </c>
      <c r="Z18" s="2">
        <v>0.26019999999999999</v>
      </c>
      <c r="AA18" s="2">
        <v>0.28599999999999998</v>
      </c>
      <c r="AB18" s="2">
        <v>0.25090000000000001</v>
      </c>
      <c r="AC18" s="2">
        <v>0.27439999999999998</v>
      </c>
      <c r="AD18" s="2">
        <v>0.2387</v>
      </c>
    </row>
    <row r="19" spans="1:30" x14ac:dyDescent="0.3">
      <c r="A19" s="43"/>
      <c r="B19" s="1" t="s">
        <v>20</v>
      </c>
      <c r="C19" s="9">
        <v>0.5</v>
      </c>
      <c r="D19" s="2"/>
      <c r="F19" s="66"/>
      <c r="G19" s="1" t="s">
        <v>64</v>
      </c>
      <c r="H19" s="2">
        <v>0.84</v>
      </c>
      <c r="I19" s="68"/>
      <c r="J19" s="66"/>
      <c r="K19" s="1" t="s">
        <v>64</v>
      </c>
      <c r="L19" s="2">
        <v>0.86</v>
      </c>
      <c r="M19" s="68"/>
      <c r="N19" s="66"/>
      <c r="O19" s="1" t="s">
        <v>64</v>
      </c>
      <c r="P19" s="2">
        <v>0.86</v>
      </c>
      <c r="U19" s="2">
        <v>0.94469999999999998</v>
      </c>
      <c r="V19" s="2">
        <v>0.69899999999999995</v>
      </c>
      <c r="W19" s="2">
        <v>0.33489999999999998</v>
      </c>
      <c r="X19" s="2">
        <v>0.26100000000000001</v>
      </c>
      <c r="Y19" s="2">
        <v>0.30120000000000002</v>
      </c>
      <c r="Z19" s="2">
        <v>0.26540000000000002</v>
      </c>
      <c r="AA19" s="2">
        <v>0.28489999999999999</v>
      </c>
      <c r="AB19" s="2">
        <v>0.2447</v>
      </c>
      <c r="AC19" s="2">
        <v>0.27310000000000001</v>
      </c>
      <c r="AD19" s="2">
        <v>0.2389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66"/>
      <c r="G20" s="1" t="s">
        <v>65</v>
      </c>
      <c r="H20" s="2">
        <v>0.87</v>
      </c>
      <c r="I20" s="68"/>
      <c r="J20" s="66"/>
      <c r="K20" s="1" t="s">
        <v>65</v>
      </c>
      <c r="L20" s="2">
        <v>0.91</v>
      </c>
      <c r="M20" s="68"/>
      <c r="N20" s="66"/>
      <c r="O20" s="1" t="s">
        <v>65</v>
      </c>
      <c r="P20" s="2">
        <v>0.89</v>
      </c>
      <c r="U20" s="2">
        <v>0.92659999999999998</v>
      </c>
      <c r="V20" s="2">
        <v>0.67849999999999999</v>
      </c>
      <c r="W20" s="2">
        <v>0.32979999999999998</v>
      </c>
      <c r="X20" s="2">
        <v>0.25130000000000002</v>
      </c>
      <c r="Y20" s="2">
        <v>0.2994</v>
      </c>
      <c r="Z20" s="2">
        <v>0.25230000000000002</v>
      </c>
      <c r="AA20" s="2">
        <v>0.2838</v>
      </c>
      <c r="AB20" s="2">
        <v>0.24249999999999999</v>
      </c>
      <c r="AC20" s="2">
        <v>0.27210000000000001</v>
      </c>
      <c r="AD20" s="2">
        <v>0.23810000000000001</v>
      </c>
    </row>
    <row r="21" spans="1:30" x14ac:dyDescent="0.3">
      <c r="A21" s="48" t="s">
        <v>38</v>
      </c>
      <c r="B21" s="1" t="s">
        <v>3</v>
      </c>
      <c r="C21" s="23" t="s">
        <v>101</v>
      </c>
      <c r="D21" s="2"/>
      <c r="F21" s="66"/>
      <c r="G21" s="1" t="s">
        <v>66</v>
      </c>
      <c r="H21" s="2">
        <v>0.81</v>
      </c>
      <c r="I21" s="68"/>
      <c r="J21" s="66"/>
      <c r="K21" s="1" t="s">
        <v>66</v>
      </c>
      <c r="L21" s="2">
        <v>0.89</v>
      </c>
      <c r="M21" s="68"/>
      <c r="N21" s="66"/>
      <c r="O21" s="1" t="s">
        <v>66</v>
      </c>
      <c r="P21" s="2">
        <v>0.84</v>
      </c>
      <c r="U21" s="2">
        <v>0.87890000000000001</v>
      </c>
      <c r="V21" s="2">
        <v>0.66200000000000003</v>
      </c>
      <c r="W21" s="2">
        <v>0.3301</v>
      </c>
      <c r="X21" s="2">
        <v>0.253</v>
      </c>
      <c r="Y21" s="2">
        <v>0.2959</v>
      </c>
      <c r="Z21" s="2">
        <v>0.24879999999999999</v>
      </c>
      <c r="AA21" s="2">
        <v>0.28249999999999997</v>
      </c>
      <c r="AB21" s="2">
        <v>0.2485</v>
      </c>
      <c r="AC21" s="2">
        <v>0.2712</v>
      </c>
      <c r="AD21" s="2">
        <v>0.23949999999999999</v>
      </c>
    </row>
    <row r="22" spans="1:30" x14ac:dyDescent="0.3">
      <c r="A22" s="48"/>
      <c r="B22" s="1" t="s">
        <v>17</v>
      </c>
      <c r="C22" s="3">
        <v>1E-4</v>
      </c>
      <c r="D22" s="2"/>
      <c r="F22" s="66"/>
      <c r="G22" s="1" t="s">
        <v>63</v>
      </c>
      <c r="H22" s="2">
        <v>0.57999999999999996</v>
      </c>
      <c r="I22" s="68"/>
      <c r="J22" s="66"/>
      <c r="K22" s="1" t="s">
        <v>63</v>
      </c>
      <c r="L22" s="2">
        <v>0.77</v>
      </c>
      <c r="M22" s="68"/>
      <c r="N22" s="66"/>
      <c r="O22" s="1" t="s">
        <v>63</v>
      </c>
      <c r="P22" s="2">
        <v>0.67</v>
      </c>
      <c r="U22" s="2">
        <v>0.79559999999999997</v>
      </c>
      <c r="V22" s="2">
        <v>0.62670000000000003</v>
      </c>
      <c r="W22" s="2">
        <v>0.31929999999999997</v>
      </c>
      <c r="X22" s="2">
        <v>0.25840000000000002</v>
      </c>
      <c r="Y22" s="2">
        <v>0.29310000000000003</v>
      </c>
      <c r="Z22" s="2">
        <v>0.2475</v>
      </c>
      <c r="AA22" s="2">
        <v>0.28120000000000001</v>
      </c>
      <c r="AB22" s="2">
        <v>0.24260000000000001</v>
      </c>
      <c r="AC22" s="2">
        <v>0.27029999999999998</v>
      </c>
      <c r="AD22" s="2">
        <v>0.2399</v>
      </c>
    </row>
    <row r="23" spans="1:30" x14ac:dyDescent="0.3">
      <c r="A23" s="48"/>
      <c r="B23" s="1" t="s">
        <v>58</v>
      </c>
      <c r="C23" s="2">
        <v>10</v>
      </c>
      <c r="D23" s="2"/>
      <c r="F23" s="66"/>
      <c r="G23" s="1" t="s">
        <v>67</v>
      </c>
      <c r="H23" s="7">
        <v>0.85</v>
      </c>
      <c r="I23" s="69"/>
      <c r="J23" s="66"/>
      <c r="K23" s="1" t="s">
        <v>67</v>
      </c>
      <c r="L23" s="7">
        <v>0.88</v>
      </c>
      <c r="M23" s="69"/>
      <c r="N23" s="66"/>
      <c r="O23" s="1" t="s">
        <v>67</v>
      </c>
      <c r="P23" s="7">
        <v>0.86</v>
      </c>
      <c r="U23" s="2">
        <v>0.79600000000000004</v>
      </c>
      <c r="V23" s="2">
        <v>0.60319999999999996</v>
      </c>
      <c r="W23" s="2">
        <v>0.33</v>
      </c>
      <c r="X23" s="2">
        <v>0.2515</v>
      </c>
      <c r="Y23" s="2">
        <v>0.29270000000000002</v>
      </c>
      <c r="Z23" s="2">
        <v>0.25030000000000002</v>
      </c>
      <c r="AA23" s="2">
        <v>0.27989999999999998</v>
      </c>
      <c r="AB23" s="2">
        <v>0.24110000000000001</v>
      </c>
      <c r="AC23" s="2">
        <v>0.26919999999999999</v>
      </c>
      <c r="AD23" s="2">
        <v>0.2387</v>
      </c>
    </row>
    <row r="24" spans="1:30" x14ac:dyDescent="0.3">
      <c r="A24" s="48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8"/>
      <c r="B25" s="1" t="s">
        <v>60</v>
      </c>
      <c r="C25" s="2">
        <v>2</v>
      </c>
      <c r="D25" s="2"/>
      <c r="U25" s="2">
        <v>60</v>
      </c>
      <c r="V25" s="2">
        <v>956</v>
      </c>
      <c r="W25" s="2">
        <v>45</v>
      </c>
      <c r="X25" s="2">
        <v>710</v>
      </c>
      <c r="Y25" s="2">
        <v>45</v>
      </c>
      <c r="Z25" s="2">
        <v>711</v>
      </c>
      <c r="AA25" s="2">
        <v>41</v>
      </c>
      <c r="AB25" s="2">
        <v>647</v>
      </c>
      <c r="AC25" s="2">
        <v>45</v>
      </c>
      <c r="AD25" s="2">
        <v>709</v>
      </c>
    </row>
    <row r="26" spans="1:30" x14ac:dyDescent="0.3">
      <c r="A26" s="48" t="s">
        <v>88</v>
      </c>
      <c r="B26" s="1" t="s">
        <v>88</v>
      </c>
      <c r="C26" s="71" t="s">
        <v>87</v>
      </c>
      <c r="D26" s="72"/>
      <c r="U26" s="2">
        <v>41</v>
      </c>
      <c r="V26" s="2">
        <v>644</v>
      </c>
      <c r="W26" s="2">
        <v>43</v>
      </c>
      <c r="X26" s="2">
        <v>671</v>
      </c>
      <c r="Y26" s="2">
        <v>41</v>
      </c>
      <c r="Z26" s="2">
        <v>642</v>
      </c>
      <c r="AA26" s="2">
        <v>48</v>
      </c>
      <c r="AB26" s="2">
        <v>757</v>
      </c>
      <c r="AC26" s="2">
        <v>38</v>
      </c>
      <c r="AD26" s="2">
        <v>601</v>
      </c>
    </row>
    <row r="27" spans="1:30" x14ac:dyDescent="0.3">
      <c r="A27" s="48"/>
      <c r="B27" s="1" t="s">
        <v>85</v>
      </c>
      <c r="C27" s="71" t="s">
        <v>86</v>
      </c>
      <c r="D27" s="72"/>
      <c r="U27" s="2">
        <v>41</v>
      </c>
      <c r="V27" s="2">
        <v>655</v>
      </c>
      <c r="W27" s="2">
        <v>44</v>
      </c>
      <c r="X27" s="2">
        <v>690</v>
      </c>
      <c r="Y27" s="2">
        <v>44</v>
      </c>
      <c r="Z27" s="2">
        <v>699</v>
      </c>
      <c r="AA27" s="2">
        <v>31</v>
      </c>
      <c r="AB27" s="2">
        <v>495</v>
      </c>
      <c r="AC27" s="2">
        <v>45</v>
      </c>
      <c r="AD27" s="2">
        <v>710</v>
      </c>
    </row>
    <row r="28" spans="1:30" x14ac:dyDescent="0.3">
      <c r="U28" s="2">
        <v>49</v>
      </c>
      <c r="V28" s="2">
        <v>775</v>
      </c>
      <c r="W28" s="2">
        <v>50</v>
      </c>
      <c r="X28" s="2">
        <v>794</v>
      </c>
      <c r="Y28" s="2">
        <v>51</v>
      </c>
      <c r="Z28" s="2">
        <v>804</v>
      </c>
      <c r="AA28" s="2">
        <v>42</v>
      </c>
      <c r="AB28" s="2">
        <v>664</v>
      </c>
      <c r="AC28" s="2">
        <v>39</v>
      </c>
      <c r="AD28" s="2">
        <v>615</v>
      </c>
    </row>
    <row r="29" spans="1:30" x14ac:dyDescent="0.3">
      <c r="U29" s="2">
        <v>46</v>
      </c>
      <c r="V29" s="2">
        <v>730</v>
      </c>
      <c r="W29" s="2">
        <v>39</v>
      </c>
      <c r="X29" s="2">
        <v>619</v>
      </c>
      <c r="Y29" s="2">
        <v>41</v>
      </c>
      <c r="Z29" s="2">
        <v>639</v>
      </c>
      <c r="AA29" s="2">
        <v>44</v>
      </c>
      <c r="AB29" s="2">
        <v>699</v>
      </c>
      <c r="AC29" s="2">
        <v>39</v>
      </c>
      <c r="AD29" s="2">
        <v>613</v>
      </c>
    </row>
    <row r="30" spans="1:30" x14ac:dyDescent="0.3">
      <c r="U30" s="2">
        <v>32</v>
      </c>
      <c r="V30" s="2">
        <v>501</v>
      </c>
      <c r="W30" s="2">
        <v>46</v>
      </c>
      <c r="X30" s="2">
        <v>723</v>
      </c>
      <c r="Y30" s="2">
        <v>48</v>
      </c>
      <c r="Z30" s="2">
        <v>751</v>
      </c>
      <c r="AA30" s="2">
        <v>34</v>
      </c>
      <c r="AB30" s="2">
        <v>532</v>
      </c>
      <c r="AC30" s="2">
        <v>46</v>
      </c>
      <c r="AD30" s="2">
        <v>722</v>
      </c>
    </row>
    <row r="31" spans="1:30" x14ac:dyDescent="0.3">
      <c r="U31" s="2">
        <v>45</v>
      </c>
      <c r="V31" s="2">
        <v>714</v>
      </c>
      <c r="W31" s="2">
        <v>32</v>
      </c>
      <c r="X31" s="2">
        <v>504</v>
      </c>
      <c r="Y31" s="2">
        <v>34</v>
      </c>
      <c r="Z31" s="2">
        <v>532</v>
      </c>
      <c r="AA31" s="2">
        <v>45</v>
      </c>
      <c r="AB31" s="2">
        <v>711</v>
      </c>
      <c r="AC31" s="2">
        <v>33</v>
      </c>
      <c r="AD31" s="2">
        <v>521</v>
      </c>
    </row>
    <row r="32" spans="1:30" x14ac:dyDescent="0.3">
      <c r="U32" s="2">
        <v>40</v>
      </c>
      <c r="V32" s="2">
        <v>633</v>
      </c>
      <c r="W32" s="2">
        <v>45</v>
      </c>
      <c r="X32" s="2">
        <v>711</v>
      </c>
      <c r="Y32" s="2">
        <v>43</v>
      </c>
      <c r="Z32" s="2">
        <v>672</v>
      </c>
      <c r="AA32" s="2">
        <v>39</v>
      </c>
      <c r="AB32" s="2">
        <v>618</v>
      </c>
      <c r="AC32" s="2">
        <v>40</v>
      </c>
      <c r="AD32" s="2">
        <v>632</v>
      </c>
    </row>
    <row r="33" spans="21:30" x14ac:dyDescent="0.3">
      <c r="U33" s="2">
        <v>33</v>
      </c>
      <c r="V33" s="2">
        <v>522</v>
      </c>
      <c r="W33" s="2">
        <v>39</v>
      </c>
      <c r="X33" s="2">
        <v>617</v>
      </c>
      <c r="Y33" s="2">
        <v>38</v>
      </c>
      <c r="Z33" s="2">
        <v>602</v>
      </c>
      <c r="AA33" s="2">
        <v>38</v>
      </c>
      <c r="AB33" s="2">
        <v>598</v>
      </c>
      <c r="AC33" s="2">
        <v>46</v>
      </c>
      <c r="AD33" s="2">
        <v>726</v>
      </c>
    </row>
    <row r="34" spans="21:30" x14ac:dyDescent="0.3">
      <c r="U34" s="2">
        <v>39</v>
      </c>
      <c r="V34" s="2">
        <v>613</v>
      </c>
      <c r="W34" s="2">
        <v>39</v>
      </c>
      <c r="X34" s="2">
        <v>621</v>
      </c>
      <c r="Y34" s="2">
        <v>45</v>
      </c>
      <c r="Z34" s="2">
        <v>709</v>
      </c>
      <c r="AA34" s="2">
        <v>43</v>
      </c>
      <c r="AB34" s="2">
        <v>672</v>
      </c>
      <c r="AC34" s="2">
        <v>30</v>
      </c>
      <c r="AD34" s="2">
        <v>468</v>
      </c>
    </row>
  </sheetData>
  <mergeCells count="27"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FBC9-5955-4E0F-8305-5F78C59C94B2}">
  <dimension ref="A1:AD34"/>
  <sheetViews>
    <sheetView topLeftCell="B1" workbookViewId="0">
      <selection activeCell="H26" sqref="H26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12.88671875" style="4" bestFit="1" customWidth="1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98</v>
      </c>
      <c r="B1" s="70"/>
      <c r="C1" s="70"/>
      <c r="D1" s="65"/>
      <c r="F1" s="64" t="s">
        <v>44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65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41" t="s">
        <v>22</v>
      </c>
      <c r="B2" s="1" t="s">
        <v>42</v>
      </c>
      <c r="C2" s="10" t="s">
        <v>99</v>
      </c>
      <c r="D2" s="2"/>
      <c r="F2" s="2" t="s">
        <v>49</v>
      </c>
      <c r="G2" s="2" t="s">
        <v>50</v>
      </c>
      <c r="H2" s="71" t="s">
        <v>47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2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43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0.89629999999999999</v>
      </c>
      <c r="J3" s="1" t="s">
        <v>46</v>
      </c>
      <c r="K3" s="2">
        <f>MAX(V3:V12)</f>
        <v>0.84179999999999999</v>
      </c>
      <c r="L3" s="1" t="s">
        <v>56</v>
      </c>
      <c r="M3" s="2">
        <f>MIN(U14:U23)</f>
        <v>0.318</v>
      </c>
      <c r="N3" s="1" t="s">
        <v>57</v>
      </c>
      <c r="O3" s="2">
        <f>MIN(V14:V23)</f>
        <v>0.46850000000000003</v>
      </c>
      <c r="P3" s="1" t="s">
        <v>77</v>
      </c>
      <c r="Q3" s="2" t="str">
        <f>AVERAGE(U25:U34) &amp; "s/epoch"</f>
        <v>42.3s/epoch</v>
      </c>
      <c r="R3" s="1" t="s">
        <v>78</v>
      </c>
      <c r="S3" s="2" t="str">
        <f>AVERAGE(V25:V34) &amp; "ms/step"</f>
        <v>672.6ms/step</v>
      </c>
      <c r="U3" s="2">
        <v>0.44319999999999998</v>
      </c>
      <c r="V3" s="2">
        <v>0.625</v>
      </c>
      <c r="W3" s="2">
        <v>0.87949999999999995</v>
      </c>
      <c r="X3" s="2">
        <v>0.88060000000000005</v>
      </c>
      <c r="Y3" s="2">
        <v>0.92749999999999999</v>
      </c>
      <c r="Z3" s="2">
        <v>0.95509999999999995</v>
      </c>
      <c r="AA3" s="2">
        <v>0.95289999999999997</v>
      </c>
      <c r="AB3" s="2">
        <v>0.95509999999999995</v>
      </c>
      <c r="AC3" s="2">
        <v>0.97070000000000001</v>
      </c>
      <c r="AD3" s="2">
        <v>0.97709999999999997</v>
      </c>
    </row>
    <row r="4" spans="1:30" x14ac:dyDescent="0.3">
      <c r="A4" s="43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0.94099999999999995</v>
      </c>
      <c r="J4" s="1" t="s">
        <v>46</v>
      </c>
      <c r="K4" s="2">
        <f>MAX(X3:X12)</f>
        <v>0.90800000000000003</v>
      </c>
      <c r="L4" s="1" t="s">
        <v>56</v>
      </c>
      <c r="M4" s="2">
        <f>MIN(W14:W23)</f>
        <v>0.19359999999999999</v>
      </c>
      <c r="N4" s="1" t="s">
        <v>57</v>
      </c>
      <c r="O4" s="2">
        <f>MIN(X14:X23)</f>
        <v>0.26740000000000003</v>
      </c>
      <c r="P4" s="1" t="s">
        <v>77</v>
      </c>
      <c r="Q4" s="2" t="str">
        <f>AVERAGE(W25:W34) &amp; "s/epoch"</f>
        <v>39.3s/epoch</v>
      </c>
      <c r="R4" s="1" t="s">
        <v>78</v>
      </c>
      <c r="S4" s="2" t="str">
        <f>AVERAGE(X25:X34) &amp; "ms/step"</f>
        <v>625.8ms/step</v>
      </c>
      <c r="U4" s="2">
        <v>0.7087</v>
      </c>
      <c r="V4" s="2">
        <v>0.75780000000000003</v>
      </c>
      <c r="W4" s="2">
        <v>0.88890000000000002</v>
      </c>
      <c r="X4" s="2">
        <v>0.89429999999999998</v>
      </c>
      <c r="Y4" s="2">
        <v>0.9325</v>
      </c>
      <c r="Z4" s="2">
        <v>0.95309999999999995</v>
      </c>
      <c r="AA4" s="2">
        <v>0.96079999999999999</v>
      </c>
      <c r="AB4" s="2">
        <v>0.95699999999999996</v>
      </c>
      <c r="AC4" s="2">
        <v>0.97460000000000002</v>
      </c>
      <c r="AD4" s="2">
        <v>0.95830000000000004</v>
      </c>
    </row>
    <row r="5" spans="1:30" x14ac:dyDescent="0.3">
      <c r="A5" s="43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0.96230000000000004</v>
      </c>
      <c r="J5" s="1" t="s">
        <v>46</v>
      </c>
      <c r="K5" s="8">
        <f>MAX(Z3:Z12)</f>
        <v>0.96679999999999999</v>
      </c>
      <c r="L5" s="1" t="s">
        <v>56</v>
      </c>
      <c r="M5" s="2">
        <f>MIN(Y14:Y23)</f>
        <v>0.13969999999999999</v>
      </c>
      <c r="N5" s="1" t="s">
        <v>57</v>
      </c>
      <c r="O5" s="2">
        <f>MIN(Z14:Z23)</f>
        <v>0.13109999999999999</v>
      </c>
      <c r="P5" s="1" t="s">
        <v>77</v>
      </c>
      <c r="Q5" s="2" t="str">
        <f>AVERAGE(Y25:Y34) &amp; "s/epoch"</f>
        <v>37.8s/epoch</v>
      </c>
      <c r="R5" s="1" t="s">
        <v>78</v>
      </c>
      <c r="S5" s="2" t="str">
        <f>AVERAGE(Z25:Z34) &amp; "ms/step"</f>
        <v>600ms/step</v>
      </c>
      <c r="U5" s="2">
        <v>0.77270000000000005</v>
      </c>
      <c r="V5" s="2">
        <v>0.79690000000000005</v>
      </c>
      <c r="W5" s="2">
        <v>0.89529999999999998</v>
      </c>
      <c r="X5" s="2">
        <v>0.90800000000000003</v>
      </c>
      <c r="Y5" s="2">
        <v>0.94140000000000001</v>
      </c>
      <c r="Z5" s="2">
        <v>0.95699999999999996</v>
      </c>
      <c r="AA5" s="2">
        <v>0.96130000000000004</v>
      </c>
      <c r="AB5" s="2">
        <v>0.94920000000000004</v>
      </c>
      <c r="AC5" s="2">
        <v>0.97070000000000001</v>
      </c>
      <c r="AD5" s="2">
        <v>0.97289999999999999</v>
      </c>
    </row>
    <row r="6" spans="1:30" x14ac:dyDescent="0.3">
      <c r="A6" s="43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0.97370000000000001</v>
      </c>
      <c r="J6" s="1" t="s">
        <v>46</v>
      </c>
      <c r="K6" s="2">
        <f>MAX(AB3:AB12)</f>
        <v>0.96089999999999998</v>
      </c>
      <c r="L6" s="1" t="s">
        <v>56</v>
      </c>
      <c r="M6" s="2">
        <f>MIN(AA14:AA23)</f>
        <v>9.5899999999999999E-2</v>
      </c>
      <c r="N6" s="1" t="s">
        <v>57</v>
      </c>
      <c r="O6" s="2">
        <f>MIN(AB14:AB23)</f>
        <v>0.1313</v>
      </c>
      <c r="P6" s="1" t="s">
        <v>77</v>
      </c>
      <c r="Q6" s="2" t="str">
        <f>AVERAGE(AA25:AA34) &amp; "s/epoch"</f>
        <v>38.1s/epoch</v>
      </c>
      <c r="R6" s="1" t="s">
        <v>78</v>
      </c>
      <c r="S6" s="2" t="str">
        <f>AVERAGE(AB25:AB34) &amp; "ms/step"</f>
        <v>605.9ms/step</v>
      </c>
      <c r="U6" s="2">
        <v>0.80149999999999999</v>
      </c>
      <c r="V6" s="2">
        <v>0.78710000000000002</v>
      </c>
      <c r="W6" s="2">
        <v>0.90380000000000005</v>
      </c>
      <c r="X6" s="2">
        <v>0.9022</v>
      </c>
      <c r="Y6" s="2">
        <v>0.94289999999999996</v>
      </c>
      <c r="Z6" s="2">
        <v>0.94140000000000001</v>
      </c>
      <c r="AA6" s="2">
        <v>0.96479999999999999</v>
      </c>
      <c r="AB6" s="2">
        <v>0.95509999999999995</v>
      </c>
      <c r="AC6" s="2">
        <v>0.97309999999999997</v>
      </c>
      <c r="AD6" s="2">
        <v>0.98540000000000005</v>
      </c>
    </row>
    <row r="7" spans="1:30" x14ac:dyDescent="0.3">
      <c r="A7" s="43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0.98629999999999995</v>
      </c>
      <c r="J7" s="1" t="s">
        <v>46</v>
      </c>
      <c r="K7" s="2">
        <f>MAX(AD3:AD12)</f>
        <v>0.98540000000000005</v>
      </c>
      <c r="L7" s="1" t="s">
        <v>56</v>
      </c>
      <c r="M7" s="2">
        <f>MIN(AC14:AC23)</f>
        <v>7.46E-2</v>
      </c>
      <c r="N7" s="1" t="s">
        <v>57</v>
      </c>
      <c r="O7" s="2">
        <f>MIN(AD14:AD23)</f>
        <v>8.1600000000000006E-2</v>
      </c>
      <c r="P7" s="1" t="s">
        <v>77</v>
      </c>
      <c r="Q7" s="2" t="str">
        <f>AVERAGE(AC25:AC34) &amp; "s/epoch"</f>
        <v>38s/epoch</v>
      </c>
      <c r="R7" s="1" t="s">
        <v>78</v>
      </c>
      <c r="S7" s="2" t="str">
        <f>AVERAGE(AD25:AD34) &amp; "ms/step"</f>
        <v>594.6ms/step</v>
      </c>
      <c r="U7" s="2">
        <v>0.83919999999999995</v>
      </c>
      <c r="V7" s="2">
        <v>0.80659999999999998</v>
      </c>
      <c r="W7" s="2">
        <v>0.91569999999999996</v>
      </c>
      <c r="X7" s="2">
        <v>0.90410000000000001</v>
      </c>
      <c r="Y7" s="2">
        <v>0.9385</v>
      </c>
      <c r="Z7" s="2">
        <v>0.96679999999999999</v>
      </c>
      <c r="AA7" s="2">
        <v>0.9667</v>
      </c>
      <c r="AB7" s="2">
        <v>0.94340000000000002</v>
      </c>
      <c r="AC7" s="2">
        <v>0.97509999999999997</v>
      </c>
      <c r="AD7" s="2">
        <v>0.97499999999999998</v>
      </c>
    </row>
    <row r="8" spans="1:30" x14ac:dyDescent="0.3">
      <c r="A8" s="43"/>
      <c r="B8" s="1" t="s">
        <v>13</v>
      </c>
      <c r="C8" s="2">
        <v>0.2</v>
      </c>
      <c r="D8" s="2"/>
      <c r="U8" s="2">
        <v>0.85109999999999997</v>
      </c>
      <c r="V8" s="2">
        <v>0.83979999999999999</v>
      </c>
      <c r="W8" s="2">
        <v>0.92159999999999997</v>
      </c>
      <c r="X8" s="2">
        <v>0.9002</v>
      </c>
      <c r="Y8" s="2">
        <v>0.95189999999999997</v>
      </c>
      <c r="Z8" s="2">
        <v>0.96089999999999998</v>
      </c>
      <c r="AA8" s="2">
        <v>0.96030000000000004</v>
      </c>
      <c r="AB8" s="2">
        <v>0.96089999999999998</v>
      </c>
      <c r="AC8" s="2">
        <v>0.97509999999999997</v>
      </c>
      <c r="AD8" s="2">
        <v>0.96879999999999999</v>
      </c>
    </row>
    <row r="9" spans="1:30" x14ac:dyDescent="0.3">
      <c r="A9" s="43"/>
      <c r="B9" s="1" t="s">
        <v>14</v>
      </c>
      <c r="C9" s="2">
        <v>0.1</v>
      </c>
      <c r="D9" s="2"/>
      <c r="F9" s="64" t="s">
        <v>76</v>
      </c>
      <c r="G9" s="70"/>
      <c r="H9" s="70"/>
      <c r="I9" s="70"/>
      <c r="J9" s="70"/>
      <c r="K9" s="70"/>
      <c r="L9" s="70"/>
      <c r="M9" s="70"/>
      <c r="N9" s="70"/>
      <c r="O9" s="70"/>
      <c r="P9" s="65"/>
      <c r="R9" s="64" t="s">
        <v>69</v>
      </c>
      <c r="S9" s="65"/>
      <c r="U9" s="2">
        <v>0.85960000000000003</v>
      </c>
      <c r="V9" s="2">
        <v>0.83399999999999996</v>
      </c>
      <c r="W9" s="2">
        <v>0.92959999999999998</v>
      </c>
      <c r="X9" s="2">
        <v>0.9002</v>
      </c>
      <c r="Y9" s="2">
        <v>0.95479999999999998</v>
      </c>
      <c r="Z9" s="2">
        <v>0.94340000000000002</v>
      </c>
      <c r="AA9" s="2">
        <v>0.96819999999999995</v>
      </c>
      <c r="AB9" s="2">
        <v>0.9395</v>
      </c>
      <c r="AC9" s="2">
        <v>0.98240000000000005</v>
      </c>
      <c r="AD9" s="2">
        <v>0.97289999999999999</v>
      </c>
    </row>
    <row r="10" spans="1:30" x14ac:dyDescent="0.3">
      <c r="A10" s="42"/>
      <c r="B10" s="1" t="s">
        <v>15</v>
      </c>
      <c r="C10" s="2">
        <v>0.1</v>
      </c>
      <c r="D10" s="2"/>
      <c r="F10" s="73" t="s">
        <v>48</v>
      </c>
      <c r="G10" s="1" t="s">
        <v>61</v>
      </c>
      <c r="H10" s="2">
        <v>0.91</v>
      </c>
      <c r="I10" s="67"/>
      <c r="J10" s="73" t="s">
        <v>53</v>
      </c>
      <c r="K10" s="1" t="s">
        <v>61</v>
      </c>
      <c r="L10" s="2">
        <v>0.97</v>
      </c>
      <c r="M10" s="67"/>
      <c r="N10" s="73" t="s">
        <v>55</v>
      </c>
      <c r="O10" s="1" t="s">
        <v>61</v>
      </c>
      <c r="P10" s="2">
        <v>0.99</v>
      </c>
      <c r="R10" s="2" t="s">
        <v>70</v>
      </c>
      <c r="S10" s="2" t="s">
        <v>89</v>
      </c>
      <c r="U10" s="2">
        <v>0.87339999999999995</v>
      </c>
      <c r="V10" s="2">
        <v>0.82809999999999995</v>
      </c>
      <c r="W10" s="2">
        <v>0.92959999999999998</v>
      </c>
      <c r="X10" s="2">
        <v>0.90610000000000002</v>
      </c>
      <c r="Y10" s="2">
        <v>0.95830000000000004</v>
      </c>
      <c r="Z10" s="2">
        <v>0.95120000000000005</v>
      </c>
      <c r="AA10" s="2">
        <v>0.96870000000000001</v>
      </c>
      <c r="AB10" s="2">
        <v>0.95120000000000005</v>
      </c>
      <c r="AC10" s="2">
        <v>0.97899999999999998</v>
      </c>
      <c r="AD10" s="2">
        <v>0.9708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74"/>
      <c r="G11" s="1" t="s">
        <v>62</v>
      </c>
      <c r="H11" s="2">
        <v>0.85</v>
      </c>
      <c r="I11" s="68"/>
      <c r="J11" s="74"/>
      <c r="K11" s="1" t="s">
        <v>62</v>
      </c>
      <c r="L11" s="2">
        <v>0.95</v>
      </c>
      <c r="M11" s="68"/>
      <c r="N11" s="74"/>
      <c r="O11" s="1" t="s">
        <v>62</v>
      </c>
      <c r="P11" s="2">
        <v>0.95</v>
      </c>
      <c r="R11" s="2" t="s">
        <v>71</v>
      </c>
      <c r="S11" s="2" t="s">
        <v>90</v>
      </c>
      <c r="U11" s="2">
        <v>0.88490000000000002</v>
      </c>
      <c r="V11" s="2">
        <v>0.84179999999999999</v>
      </c>
      <c r="W11" s="2">
        <v>0.94099999999999995</v>
      </c>
      <c r="X11" s="2">
        <v>0.8982</v>
      </c>
      <c r="Y11" s="2">
        <v>0.96230000000000004</v>
      </c>
      <c r="Z11" s="2">
        <v>0.9375</v>
      </c>
      <c r="AA11" s="2">
        <v>0.97270000000000001</v>
      </c>
      <c r="AB11" s="2">
        <v>0.94340000000000002</v>
      </c>
      <c r="AC11" s="2">
        <v>0.97950000000000004</v>
      </c>
      <c r="AD11" s="2">
        <v>0.9667</v>
      </c>
    </row>
    <row r="12" spans="1:30" x14ac:dyDescent="0.3">
      <c r="A12" s="42"/>
      <c r="B12" s="1" t="s">
        <v>41</v>
      </c>
      <c r="C12" s="2">
        <v>30</v>
      </c>
      <c r="D12" s="2"/>
      <c r="F12" s="74"/>
      <c r="G12" s="1" t="s">
        <v>64</v>
      </c>
      <c r="H12" s="2">
        <v>0.8</v>
      </c>
      <c r="I12" s="68"/>
      <c r="J12" s="74"/>
      <c r="K12" s="1" t="s">
        <v>64</v>
      </c>
      <c r="L12" s="2">
        <v>0.94</v>
      </c>
      <c r="M12" s="68"/>
      <c r="N12" s="74"/>
      <c r="O12" s="1" t="s">
        <v>64</v>
      </c>
      <c r="P12" s="2">
        <v>0.97</v>
      </c>
      <c r="R12" s="2" t="s">
        <v>72</v>
      </c>
      <c r="S12" s="2" t="s">
        <v>91</v>
      </c>
      <c r="U12" s="2">
        <v>0.89629999999999999</v>
      </c>
      <c r="V12" s="2">
        <v>0.83589999999999998</v>
      </c>
      <c r="W12" s="2">
        <v>0.94</v>
      </c>
      <c r="X12" s="2">
        <v>0.89629999999999999</v>
      </c>
      <c r="Y12" s="2">
        <v>0.95630000000000004</v>
      </c>
      <c r="Z12" s="2">
        <v>0.95509999999999995</v>
      </c>
      <c r="AA12" s="2">
        <v>0.97370000000000001</v>
      </c>
      <c r="AB12" s="2">
        <v>0.9395</v>
      </c>
      <c r="AC12" s="2">
        <v>0.98629999999999995</v>
      </c>
      <c r="AD12" s="2">
        <v>0.96879999999999999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74"/>
      <c r="G13" s="1" t="s">
        <v>65</v>
      </c>
      <c r="H13" s="2">
        <v>0.87</v>
      </c>
      <c r="I13" s="68"/>
      <c r="J13" s="74"/>
      <c r="K13" s="1" t="s">
        <v>65</v>
      </c>
      <c r="L13" s="2">
        <v>0.96</v>
      </c>
      <c r="M13" s="68"/>
      <c r="N13" s="74"/>
      <c r="O13" s="1" t="s">
        <v>65</v>
      </c>
      <c r="P13" s="2">
        <v>0.96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100</v>
      </c>
      <c r="D14" s="2"/>
      <c r="F14" s="74"/>
      <c r="G14" s="1" t="s">
        <v>66</v>
      </c>
      <c r="H14" s="2">
        <v>0.84</v>
      </c>
      <c r="I14" s="68"/>
      <c r="J14" s="74"/>
      <c r="K14" s="1" t="s">
        <v>66</v>
      </c>
      <c r="L14" s="2">
        <v>0.96</v>
      </c>
      <c r="M14" s="68"/>
      <c r="N14" s="74"/>
      <c r="O14" s="1" t="s">
        <v>66</v>
      </c>
      <c r="P14" s="2">
        <v>0.94</v>
      </c>
      <c r="R14" s="2" t="s">
        <v>74</v>
      </c>
      <c r="S14" s="2" t="s">
        <v>93</v>
      </c>
      <c r="U14" s="2">
        <v>1.4824999999999999</v>
      </c>
      <c r="V14" s="2">
        <v>1.0326</v>
      </c>
      <c r="W14" s="2">
        <v>0.3458</v>
      </c>
      <c r="X14" s="2">
        <v>0.3322</v>
      </c>
      <c r="Y14" s="2">
        <v>0.21160000000000001</v>
      </c>
      <c r="Z14" s="2">
        <v>0.1525</v>
      </c>
      <c r="AA14" s="2">
        <v>0.15110000000000001</v>
      </c>
      <c r="AB14" s="2">
        <v>0.14399999999999999</v>
      </c>
      <c r="AC14" s="2">
        <v>0.1138</v>
      </c>
      <c r="AD14" s="2">
        <v>0.1017</v>
      </c>
    </row>
    <row r="15" spans="1:30" x14ac:dyDescent="0.3">
      <c r="A15" s="42"/>
      <c r="B15" s="1" t="s">
        <v>31</v>
      </c>
      <c r="C15" s="2" t="b">
        <v>0</v>
      </c>
      <c r="D15" s="2"/>
      <c r="F15" s="74"/>
      <c r="G15" s="1" t="s">
        <v>63</v>
      </c>
      <c r="H15" s="2">
        <v>0.57999999999999996</v>
      </c>
      <c r="I15" s="68"/>
      <c r="J15" s="74"/>
      <c r="K15" s="1" t="s">
        <v>63</v>
      </c>
      <c r="L15" s="2">
        <v>0.89</v>
      </c>
      <c r="M15" s="68"/>
      <c r="N15" s="74"/>
      <c r="O15" s="1" t="s">
        <v>63</v>
      </c>
      <c r="P15" s="2">
        <v>0.98</v>
      </c>
      <c r="R15" s="2" t="s">
        <v>75</v>
      </c>
      <c r="S15" s="2" t="s">
        <v>94</v>
      </c>
      <c r="U15" s="2">
        <v>0.81630000000000003</v>
      </c>
      <c r="V15" s="2">
        <v>0.72889999999999999</v>
      </c>
      <c r="W15" s="2">
        <v>0.3211</v>
      </c>
      <c r="X15" s="2">
        <v>0.3165</v>
      </c>
      <c r="Y15" s="2">
        <v>0.21210000000000001</v>
      </c>
      <c r="Z15" s="2">
        <v>0.1613</v>
      </c>
      <c r="AA15" s="2">
        <v>0.1411</v>
      </c>
      <c r="AB15" s="2">
        <v>0.1535</v>
      </c>
      <c r="AC15" s="2">
        <v>0.10630000000000001</v>
      </c>
      <c r="AD15" s="2">
        <v>8.8599999999999998E-2</v>
      </c>
    </row>
    <row r="16" spans="1:30" x14ac:dyDescent="0.3">
      <c r="A16" s="41" t="s">
        <v>32</v>
      </c>
      <c r="B16" s="1" t="s">
        <v>33</v>
      </c>
      <c r="C16" s="2"/>
      <c r="D16" s="2"/>
      <c r="F16" s="75"/>
      <c r="G16" s="1" t="s">
        <v>67</v>
      </c>
      <c r="H16" s="2">
        <v>0.84</v>
      </c>
      <c r="I16" s="68"/>
      <c r="J16" s="75"/>
      <c r="K16" s="1" t="s">
        <v>67</v>
      </c>
      <c r="L16" s="7">
        <v>0.95</v>
      </c>
      <c r="M16" s="68"/>
      <c r="N16" s="75"/>
      <c r="O16" s="1" t="s">
        <v>67</v>
      </c>
      <c r="P16" s="7">
        <v>0.96</v>
      </c>
      <c r="U16" s="2">
        <v>0.62350000000000005</v>
      </c>
      <c r="V16" s="2">
        <v>0.63670000000000004</v>
      </c>
      <c r="W16" s="2">
        <v>0.2969</v>
      </c>
      <c r="X16" s="2">
        <v>0.2883</v>
      </c>
      <c r="Y16" s="2">
        <v>0.18809999999999999</v>
      </c>
      <c r="Z16" s="2">
        <v>0.15590000000000001</v>
      </c>
      <c r="AA16" s="2">
        <v>0.13639999999999999</v>
      </c>
      <c r="AB16" s="2">
        <v>0.15490000000000001</v>
      </c>
      <c r="AC16" s="2">
        <v>0.1047</v>
      </c>
      <c r="AD16" s="2">
        <v>9.6799999999999997E-2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73" t="s">
        <v>52</v>
      </c>
      <c r="G17" s="1" t="s">
        <v>61</v>
      </c>
      <c r="H17" s="2">
        <v>0.94</v>
      </c>
      <c r="I17" s="68"/>
      <c r="J17" s="73" t="s">
        <v>54</v>
      </c>
      <c r="K17" s="1" t="s">
        <v>61</v>
      </c>
      <c r="L17" s="2">
        <v>0.94</v>
      </c>
      <c r="M17" s="68"/>
      <c r="N17" s="73" t="s">
        <v>68</v>
      </c>
      <c r="O17" s="1" t="s">
        <v>61</v>
      </c>
      <c r="P17" s="2">
        <v>0.95</v>
      </c>
      <c r="U17" s="2">
        <v>0.53520000000000001</v>
      </c>
      <c r="V17" s="2">
        <v>0.60699999999999998</v>
      </c>
      <c r="W17" s="2">
        <v>0.28489999999999999</v>
      </c>
      <c r="X17" s="2">
        <v>0.2767</v>
      </c>
      <c r="Y17" s="2">
        <v>0.18579999999999999</v>
      </c>
      <c r="Z17" s="2">
        <v>0.17710000000000001</v>
      </c>
      <c r="AA17" s="2">
        <v>0.1246</v>
      </c>
      <c r="AB17" s="2">
        <v>0.14990000000000001</v>
      </c>
      <c r="AC17" s="2">
        <v>0.1027</v>
      </c>
      <c r="AD17" s="2">
        <v>9.7799999999999998E-2</v>
      </c>
    </row>
    <row r="18" spans="1:30" x14ac:dyDescent="0.3">
      <c r="A18" s="43"/>
      <c r="B18" s="1" t="s">
        <v>36</v>
      </c>
      <c r="C18" s="2"/>
      <c r="D18" s="2"/>
      <c r="F18" s="74"/>
      <c r="G18" s="1" t="s">
        <v>62</v>
      </c>
      <c r="H18" s="2">
        <v>0.89</v>
      </c>
      <c r="I18" s="68"/>
      <c r="J18" s="74"/>
      <c r="K18" s="1" t="s">
        <v>62</v>
      </c>
      <c r="L18" s="2">
        <v>0.95</v>
      </c>
      <c r="M18" s="68"/>
      <c r="N18" s="74"/>
      <c r="O18" s="1" t="s">
        <v>62</v>
      </c>
      <c r="P18" s="2">
        <v>0.92</v>
      </c>
      <c r="U18" s="2">
        <v>0.46500000000000002</v>
      </c>
      <c r="V18" s="2">
        <v>0.50360000000000005</v>
      </c>
      <c r="W18" s="2">
        <v>0.25409999999999999</v>
      </c>
      <c r="X18" s="2">
        <v>0.28510000000000002</v>
      </c>
      <c r="Y18" s="2">
        <v>0.1905</v>
      </c>
      <c r="Z18" s="2">
        <v>0.13109999999999999</v>
      </c>
      <c r="AA18" s="2">
        <v>0.12379999999999999</v>
      </c>
      <c r="AB18" s="2">
        <v>0.16389999999999999</v>
      </c>
      <c r="AC18" s="2">
        <v>9.3100000000000002E-2</v>
      </c>
      <c r="AD18" s="2">
        <v>8.1600000000000006E-2</v>
      </c>
    </row>
    <row r="19" spans="1:30" x14ac:dyDescent="0.3">
      <c r="A19" s="43"/>
      <c r="B19" s="1" t="s">
        <v>20</v>
      </c>
      <c r="C19" s="9" t="s">
        <v>106</v>
      </c>
      <c r="D19" s="2"/>
      <c r="F19" s="74"/>
      <c r="G19" s="1" t="s">
        <v>64</v>
      </c>
      <c r="H19" s="2">
        <v>0.91</v>
      </c>
      <c r="I19" s="68"/>
      <c r="J19" s="74"/>
      <c r="K19" s="1" t="s">
        <v>64</v>
      </c>
      <c r="L19" s="2">
        <v>0.95</v>
      </c>
      <c r="M19" s="68"/>
      <c r="N19" s="74"/>
      <c r="O19" s="1" t="s">
        <v>64</v>
      </c>
      <c r="P19" s="2">
        <v>0.91</v>
      </c>
      <c r="U19" s="2">
        <v>0.42799999999999999</v>
      </c>
      <c r="V19" s="2">
        <v>0.48359999999999997</v>
      </c>
      <c r="W19" s="2">
        <v>0.24790000000000001</v>
      </c>
      <c r="X19" s="2">
        <v>0.30499999999999999</v>
      </c>
      <c r="Y19" s="2">
        <v>0.1661</v>
      </c>
      <c r="Z19" s="2">
        <v>0.1419</v>
      </c>
      <c r="AA19" s="2">
        <v>0.12239999999999999</v>
      </c>
      <c r="AB19" s="2">
        <v>0.1313</v>
      </c>
      <c r="AC19" s="2">
        <v>0.10050000000000001</v>
      </c>
      <c r="AD19" s="2">
        <v>0.10920000000000001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74"/>
      <c r="G20" s="1" t="s">
        <v>65</v>
      </c>
      <c r="H20" s="2">
        <v>0.92</v>
      </c>
      <c r="I20" s="68"/>
      <c r="J20" s="74"/>
      <c r="K20" s="1" t="s">
        <v>65</v>
      </c>
      <c r="L20" s="2">
        <v>0.96</v>
      </c>
      <c r="M20" s="68"/>
      <c r="N20" s="74"/>
      <c r="O20" s="1" t="s">
        <v>65</v>
      </c>
      <c r="P20" s="2">
        <v>0.94</v>
      </c>
      <c r="U20" s="2">
        <v>0.40810000000000002</v>
      </c>
      <c r="V20" s="2">
        <v>0.48770000000000002</v>
      </c>
      <c r="W20" s="2">
        <v>0.23449999999999999</v>
      </c>
      <c r="X20" s="2">
        <v>0.29089999999999999</v>
      </c>
      <c r="Y20" s="2">
        <v>0.16650000000000001</v>
      </c>
      <c r="Z20" s="2">
        <v>0.16819999999999999</v>
      </c>
      <c r="AA20" s="2">
        <v>0.1188</v>
      </c>
      <c r="AB20" s="2">
        <v>0.17879999999999999</v>
      </c>
      <c r="AC20" s="2">
        <v>8.3799999999999999E-2</v>
      </c>
      <c r="AD20" s="2">
        <v>0.10249999999999999</v>
      </c>
    </row>
    <row r="21" spans="1:30" x14ac:dyDescent="0.3">
      <c r="A21" s="41" t="s">
        <v>38</v>
      </c>
      <c r="B21" s="1" t="s">
        <v>3</v>
      </c>
      <c r="C21" s="23" t="s">
        <v>4</v>
      </c>
      <c r="D21" s="2"/>
      <c r="F21" s="74"/>
      <c r="G21" s="1" t="s">
        <v>66</v>
      </c>
      <c r="H21" s="2">
        <v>0.86</v>
      </c>
      <c r="I21" s="68"/>
      <c r="J21" s="74"/>
      <c r="K21" s="1" t="s">
        <v>66</v>
      </c>
      <c r="L21" s="2">
        <v>0.93</v>
      </c>
      <c r="M21" s="68"/>
      <c r="N21" s="74"/>
      <c r="O21" s="1" t="s">
        <v>66</v>
      </c>
      <c r="P21" s="2">
        <v>0.91</v>
      </c>
      <c r="U21" s="2">
        <v>0.36890000000000001</v>
      </c>
      <c r="V21" s="2">
        <v>0.47460000000000002</v>
      </c>
      <c r="W21" s="2">
        <v>0.22559999999999999</v>
      </c>
      <c r="X21" s="2">
        <v>0.27129999999999999</v>
      </c>
      <c r="Y21" s="2">
        <v>0.1512</v>
      </c>
      <c r="Z21" s="2">
        <v>0.1492</v>
      </c>
      <c r="AA21" s="2">
        <v>0.1076</v>
      </c>
      <c r="AB21" s="2">
        <v>0.1671</v>
      </c>
      <c r="AC21" s="2">
        <v>8.5500000000000007E-2</v>
      </c>
      <c r="AD21" s="2">
        <v>0.10199999999999999</v>
      </c>
    </row>
    <row r="22" spans="1:30" x14ac:dyDescent="0.3">
      <c r="A22" s="43"/>
      <c r="B22" s="1" t="s">
        <v>17</v>
      </c>
      <c r="C22" s="3">
        <v>1E-4</v>
      </c>
      <c r="D22" s="2"/>
      <c r="F22" s="74"/>
      <c r="G22" s="1" t="s">
        <v>63</v>
      </c>
      <c r="H22" s="2">
        <v>0.7</v>
      </c>
      <c r="I22" s="68"/>
      <c r="J22" s="74"/>
      <c r="K22" s="1" t="s">
        <v>63</v>
      </c>
      <c r="L22" s="2">
        <v>0.91</v>
      </c>
      <c r="M22" s="68"/>
      <c r="N22" s="74"/>
      <c r="O22" s="1" t="s">
        <v>63</v>
      </c>
      <c r="P22" s="2">
        <v>0.81</v>
      </c>
      <c r="U22" s="2">
        <v>0.33950000000000002</v>
      </c>
      <c r="V22" s="2">
        <v>0.46850000000000003</v>
      </c>
      <c r="W22" s="2">
        <v>0.20250000000000001</v>
      </c>
      <c r="X22" s="2">
        <v>0.26740000000000003</v>
      </c>
      <c r="Y22" s="2">
        <v>0.13969999999999999</v>
      </c>
      <c r="Z22" s="2">
        <v>0.17349999999999999</v>
      </c>
      <c r="AA22" s="2">
        <v>0.10349999999999999</v>
      </c>
      <c r="AB22" s="2">
        <v>0.14799999999999999</v>
      </c>
      <c r="AC22" s="2">
        <v>7.8799999999999995E-2</v>
      </c>
      <c r="AD22" s="2">
        <v>0.1258</v>
      </c>
    </row>
    <row r="23" spans="1:30" x14ac:dyDescent="0.3">
      <c r="A23" s="43"/>
      <c r="B23" s="1" t="s">
        <v>58</v>
      </c>
      <c r="C23" s="2">
        <v>10</v>
      </c>
      <c r="D23" s="2"/>
      <c r="F23" s="75"/>
      <c r="G23" s="1" t="s">
        <v>67</v>
      </c>
      <c r="H23" s="7">
        <v>0.89</v>
      </c>
      <c r="I23" s="69"/>
      <c r="J23" s="75"/>
      <c r="K23" s="1" t="s">
        <v>67</v>
      </c>
      <c r="L23" s="7">
        <v>0.95</v>
      </c>
      <c r="M23" s="69"/>
      <c r="N23" s="75"/>
      <c r="O23" s="1" t="s">
        <v>67</v>
      </c>
      <c r="P23" s="7">
        <v>0.92</v>
      </c>
      <c r="U23" s="2">
        <v>0.318</v>
      </c>
      <c r="V23" s="2">
        <v>0.46920000000000001</v>
      </c>
      <c r="W23" s="2">
        <v>0.19359999999999999</v>
      </c>
      <c r="X23" s="2">
        <v>0.29630000000000001</v>
      </c>
      <c r="Y23" s="2">
        <v>0.1452</v>
      </c>
      <c r="Z23" s="2">
        <v>0.1643</v>
      </c>
      <c r="AA23" s="2">
        <v>9.5899999999999999E-2</v>
      </c>
      <c r="AB23" s="2">
        <v>0.16059999999999999</v>
      </c>
      <c r="AC23" s="2">
        <v>7.46E-2</v>
      </c>
      <c r="AD23" s="2">
        <v>9.64E-2</v>
      </c>
    </row>
    <row r="24" spans="1:30" x14ac:dyDescent="0.3">
      <c r="A24" s="43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2"/>
      <c r="B25" s="1" t="s">
        <v>60</v>
      </c>
      <c r="C25" s="2">
        <v>2</v>
      </c>
      <c r="D25" s="2"/>
      <c r="U25" s="2">
        <v>62</v>
      </c>
      <c r="V25" s="2">
        <v>989</v>
      </c>
      <c r="W25" s="2">
        <v>41</v>
      </c>
      <c r="X25" s="2">
        <v>653</v>
      </c>
      <c r="Y25" s="2">
        <v>40</v>
      </c>
      <c r="Z25" s="2">
        <v>634</v>
      </c>
      <c r="AA25" s="2">
        <v>39</v>
      </c>
      <c r="AB25" s="2">
        <v>620</v>
      </c>
      <c r="AC25" s="2">
        <v>42</v>
      </c>
      <c r="AD25" s="2">
        <v>651</v>
      </c>
    </row>
    <row r="26" spans="1:30" x14ac:dyDescent="0.3">
      <c r="A26" s="41" t="s">
        <v>88</v>
      </c>
      <c r="B26" s="1" t="s">
        <v>88</v>
      </c>
      <c r="C26" s="71" t="s">
        <v>87</v>
      </c>
      <c r="D26" s="72"/>
      <c r="U26" s="2">
        <v>40</v>
      </c>
      <c r="V26" s="2">
        <v>637</v>
      </c>
      <c r="W26" s="2">
        <v>40</v>
      </c>
      <c r="X26" s="2">
        <v>628</v>
      </c>
      <c r="Y26" s="2">
        <v>39</v>
      </c>
      <c r="Z26" s="2">
        <v>622</v>
      </c>
      <c r="AA26" s="2">
        <v>39</v>
      </c>
      <c r="AB26" s="2">
        <v>617</v>
      </c>
      <c r="AC26" s="2">
        <v>38</v>
      </c>
      <c r="AD26" s="2">
        <v>591</v>
      </c>
    </row>
    <row r="27" spans="1:30" x14ac:dyDescent="0.3">
      <c r="A27" s="42"/>
      <c r="B27" s="1" t="s">
        <v>85</v>
      </c>
      <c r="C27" s="71" t="s">
        <v>86</v>
      </c>
      <c r="D27" s="72"/>
      <c r="U27" s="2">
        <v>49</v>
      </c>
      <c r="V27" s="2">
        <v>781</v>
      </c>
      <c r="W27" s="2">
        <v>40</v>
      </c>
      <c r="X27" s="2">
        <v>633</v>
      </c>
      <c r="Y27" s="2">
        <v>39</v>
      </c>
      <c r="Z27" s="2">
        <v>616</v>
      </c>
      <c r="AA27" s="2">
        <v>39</v>
      </c>
      <c r="AB27" s="2">
        <v>627</v>
      </c>
      <c r="AC27" s="2">
        <v>39</v>
      </c>
      <c r="AD27" s="2">
        <v>611</v>
      </c>
    </row>
    <row r="28" spans="1:30" x14ac:dyDescent="0.3">
      <c r="U28" s="2">
        <v>41</v>
      </c>
      <c r="V28" s="2">
        <v>659</v>
      </c>
      <c r="W28" s="2">
        <v>47</v>
      </c>
      <c r="X28" s="2">
        <v>753</v>
      </c>
      <c r="Y28" s="2">
        <v>40</v>
      </c>
      <c r="Z28" s="2">
        <v>639</v>
      </c>
      <c r="AA28" s="2">
        <v>46</v>
      </c>
      <c r="AB28" s="2">
        <v>731</v>
      </c>
      <c r="AC28" s="2">
        <v>39</v>
      </c>
      <c r="AD28" s="2">
        <v>614</v>
      </c>
    </row>
    <row r="29" spans="1:30" x14ac:dyDescent="0.3">
      <c r="U29" s="2">
        <v>37</v>
      </c>
      <c r="V29" s="2">
        <v>582</v>
      </c>
      <c r="W29" s="2">
        <v>44</v>
      </c>
      <c r="X29" s="2">
        <v>702</v>
      </c>
      <c r="Y29" s="2">
        <v>37</v>
      </c>
      <c r="Z29" s="2">
        <v>594</v>
      </c>
      <c r="AA29" s="2">
        <v>37</v>
      </c>
      <c r="AB29" s="2">
        <v>587</v>
      </c>
      <c r="AC29" s="2">
        <v>36</v>
      </c>
      <c r="AD29" s="2">
        <v>560</v>
      </c>
    </row>
    <row r="30" spans="1:30" x14ac:dyDescent="0.3">
      <c r="U30" s="2">
        <v>44</v>
      </c>
      <c r="V30" s="2">
        <v>702</v>
      </c>
      <c r="W30" s="2">
        <v>37</v>
      </c>
      <c r="X30" s="2">
        <v>591</v>
      </c>
      <c r="Y30" s="2">
        <v>44</v>
      </c>
      <c r="Z30" s="2">
        <v>698</v>
      </c>
      <c r="AA30" s="2">
        <v>42</v>
      </c>
      <c r="AB30" s="2">
        <v>665</v>
      </c>
      <c r="AC30" s="2">
        <v>43</v>
      </c>
      <c r="AD30" s="2">
        <v>678</v>
      </c>
    </row>
    <row r="31" spans="1:30" x14ac:dyDescent="0.3">
      <c r="U31" s="2">
        <v>38</v>
      </c>
      <c r="V31" s="2">
        <v>606</v>
      </c>
      <c r="W31" s="2">
        <v>37</v>
      </c>
      <c r="X31" s="2">
        <v>595</v>
      </c>
      <c r="Y31" s="2">
        <v>30</v>
      </c>
      <c r="Z31" s="2">
        <v>472</v>
      </c>
      <c r="AA31" s="2">
        <v>30</v>
      </c>
      <c r="AB31" s="2">
        <v>479</v>
      </c>
      <c r="AC31" s="2">
        <v>36</v>
      </c>
      <c r="AD31" s="2">
        <v>570</v>
      </c>
    </row>
    <row r="32" spans="1:30" x14ac:dyDescent="0.3">
      <c r="U32" s="2">
        <v>36</v>
      </c>
      <c r="V32" s="2">
        <v>569</v>
      </c>
      <c r="W32" s="2">
        <v>33</v>
      </c>
      <c r="X32" s="2">
        <v>528</v>
      </c>
      <c r="Y32" s="2">
        <v>44</v>
      </c>
      <c r="Z32" s="2">
        <v>691</v>
      </c>
      <c r="AA32" s="2">
        <v>42</v>
      </c>
      <c r="AB32" s="2">
        <v>665</v>
      </c>
      <c r="AC32" s="2">
        <v>35</v>
      </c>
      <c r="AD32" s="2">
        <v>547</v>
      </c>
    </row>
    <row r="33" spans="21:30" x14ac:dyDescent="0.3">
      <c r="U33" s="2">
        <v>38</v>
      </c>
      <c r="V33" s="2">
        <v>599</v>
      </c>
      <c r="W33" s="2">
        <v>38</v>
      </c>
      <c r="X33" s="2">
        <v>603</v>
      </c>
      <c r="Y33" s="2">
        <v>36</v>
      </c>
      <c r="Z33" s="2">
        <v>572</v>
      </c>
      <c r="AA33" s="2">
        <v>30</v>
      </c>
      <c r="AB33" s="2">
        <v>483</v>
      </c>
      <c r="AC33" s="2">
        <v>37</v>
      </c>
      <c r="AD33" s="2">
        <v>574</v>
      </c>
    </row>
    <row r="34" spans="21:30" x14ac:dyDescent="0.3">
      <c r="U34" s="2">
        <v>38</v>
      </c>
      <c r="V34" s="2">
        <v>602</v>
      </c>
      <c r="W34" s="2">
        <v>36</v>
      </c>
      <c r="X34" s="2">
        <v>572</v>
      </c>
      <c r="Y34" s="2">
        <v>29</v>
      </c>
      <c r="Z34" s="2">
        <v>462</v>
      </c>
      <c r="AA34" s="2">
        <v>37</v>
      </c>
      <c r="AB34" s="2">
        <v>585</v>
      </c>
      <c r="AC34" s="2">
        <v>35</v>
      </c>
      <c r="AD34" s="2">
        <v>550</v>
      </c>
    </row>
  </sheetData>
  <mergeCells count="27"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8C67-8D66-408C-8437-7740EADFA4AF}">
  <dimension ref="A1:AD34"/>
  <sheetViews>
    <sheetView topLeftCell="E1" workbookViewId="0">
      <selection activeCell="S7" sqref="F3:S7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12.88671875" style="4" bestFit="1" customWidth="1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98</v>
      </c>
      <c r="B1" s="70"/>
      <c r="C1" s="70"/>
      <c r="D1" s="65"/>
      <c r="F1" s="64" t="s">
        <v>44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65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41" t="s">
        <v>22</v>
      </c>
      <c r="B2" s="1" t="s">
        <v>42</v>
      </c>
      <c r="C2" s="10" t="s">
        <v>99</v>
      </c>
      <c r="D2" s="2"/>
      <c r="F2" s="2" t="s">
        <v>49</v>
      </c>
      <c r="G2" s="2" t="s">
        <v>50</v>
      </c>
      <c r="H2" s="71" t="s">
        <v>47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2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43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0.86399999999999999</v>
      </c>
      <c r="J3" s="1" t="s">
        <v>46</v>
      </c>
      <c r="K3" s="2">
        <f>MAX(V3:V12)</f>
        <v>0.88090000000000002</v>
      </c>
      <c r="L3" s="1" t="s">
        <v>56</v>
      </c>
      <c r="M3" s="2">
        <f>MIN(U14:U23)</f>
        <v>0.40710000000000002</v>
      </c>
      <c r="N3" s="1" t="s">
        <v>57</v>
      </c>
      <c r="O3" s="2">
        <f>MIN(V14:V23)</f>
        <v>0.376</v>
      </c>
      <c r="P3" s="1" t="s">
        <v>77</v>
      </c>
      <c r="Q3" s="2" t="str">
        <f>AVERAGE(U25:U34) &amp; "s/epoch"</f>
        <v>41.2s/epoch</v>
      </c>
      <c r="R3" s="1" t="s">
        <v>78</v>
      </c>
      <c r="S3" s="2" t="str">
        <f>AVERAGE(V25:V34) &amp; "ms/step"</f>
        <v>651.6ms/step</v>
      </c>
      <c r="U3" s="2">
        <v>0.43230000000000002</v>
      </c>
      <c r="V3" s="2">
        <v>0.61329999999999996</v>
      </c>
      <c r="W3" s="2">
        <v>0.86460000000000004</v>
      </c>
      <c r="X3" s="2">
        <v>0.90800000000000003</v>
      </c>
      <c r="Y3" s="2">
        <v>0.91559999999999997</v>
      </c>
      <c r="Z3" s="2">
        <v>0.91800000000000004</v>
      </c>
      <c r="AA3" s="2">
        <v>0.92749999999999999</v>
      </c>
      <c r="AB3" s="2">
        <v>0.96289999999999998</v>
      </c>
      <c r="AC3" s="2">
        <v>0.95509999999999995</v>
      </c>
      <c r="AD3" s="2">
        <v>0.96879999999999999</v>
      </c>
    </row>
    <row r="4" spans="1:30" x14ac:dyDescent="0.3">
      <c r="A4" s="43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0.91169999999999995</v>
      </c>
      <c r="J4" s="1" t="s">
        <v>46</v>
      </c>
      <c r="K4" s="2">
        <f>MAX(X3:X12)</f>
        <v>0.90800000000000003</v>
      </c>
      <c r="L4" s="1" t="s">
        <v>56</v>
      </c>
      <c r="M4" s="2">
        <f>MIN(W14:W23)</f>
        <v>0.25979999999999998</v>
      </c>
      <c r="N4" s="1" t="s">
        <v>57</v>
      </c>
      <c r="O4" s="2">
        <f>MIN(X14:X23)</f>
        <v>0.27879999999999999</v>
      </c>
      <c r="P4" s="1" t="s">
        <v>77</v>
      </c>
      <c r="Q4" s="2" t="str">
        <f>AVERAGE(W25:W34) &amp; "s/epoch"</f>
        <v>37.1s/epoch</v>
      </c>
      <c r="R4" s="1" t="s">
        <v>78</v>
      </c>
      <c r="S4" s="2" t="str">
        <f>AVERAGE(X25:X34) &amp; "ms/step"</f>
        <v>590.4ms/step</v>
      </c>
      <c r="U4" s="2">
        <v>0.66200000000000003</v>
      </c>
      <c r="V4" s="2">
        <v>0.75390000000000001</v>
      </c>
      <c r="W4" s="2">
        <v>0.86709999999999998</v>
      </c>
      <c r="X4" s="2">
        <v>0.89239999999999997</v>
      </c>
      <c r="Y4" s="2">
        <v>0.91859999999999997</v>
      </c>
      <c r="Z4" s="2">
        <v>0.92769999999999997</v>
      </c>
      <c r="AA4" s="2">
        <v>0.93600000000000005</v>
      </c>
      <c r="AB4" s="2">
        <v>0.95120000000000005</v>
      </c>
      <c r="AC4" s="2">
        <v>0.95509999999999995</v>
      </c>
      <c r="AD4" s="2">
        <v>0.9667</v>
      </c>
    </row>
    <row r="5" spans="1:30" x14ac:dyDescent="0.3">
      <c r="A5" s="43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0.94</v>
      </c>
      <c r="J5" s="1" t="s">
        <v>46</v>
      </c>
      <c r="K5" s="8">
        <f>MAX(Z3:Z12)</f>
        <v>0.92969999999999997</v>
      </c>
      <c r="L5" s="1" t="s">
        <v>56</v>
      </c>
      <c r="M5" s="2">
        <f>MIN(Y14:Y23)</f>
        <v>0.18920000000000001</v>
      </c>
      <c r="N5" s="1" t="s">
        <v>57</v>
      </c>
      <c r="O5" s="2">
        <f>MIN(Z14:Z23)</f>
        <v>0.2001</v>
      </c>
      <c r="P5" s="1" t="s">
        <v>77</v>
      </c>
      <c r="Q5" s="2" t="str">
        <f>AVERAGE(Y25:Y34) &amp; "s/epoch"</f>
        <v>39.7s/epoch</v>
      </c>
      <c r="R5" s="1" t="s">
        <v>78</v>
      </c>
      <c r="S5" s="2" t="str">
        <f>AVERAGE(Z25:Z34) &amp; "ms/step"</f>
        <v>630.8ms/step</v>
      </c>
      <c r="U5" s="2">
        <v>0.73150000000000004</v>
      </c>
      <c r="V5" s="2">
        <v>0.80079999999999996</v>
      </c>
      <c r="W5" s="2">
        <v>0.874</v>
      </c>
      <c r="X5" s="2">
        <v>0.88449999999999995</v>
      </c>
      <c r="Y5" s="2">
        <v>0.91959999999999997</v>
      </c>
      <c r="Z5" s="2">
        <v>0.91990000000000005</v>
      </c>
      <c r="AA5" s="2">
        <v>0.93799999999999994</v>
      </c>
      <c r="AB5" s="2">
        <v>0.95699999999999996</v>
      </c>
      <c r="AC5" s="2">
        <v>0.95069999999999999</v>
      </c>
      <c r="AD5" s="2">
        <v>0.96040000000000003</v>
      </c>
    </row>
    <row r="6" spans="1:30" x14ac:dyDescent="0.3">
      <c r="A6" s="43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0.95930000000000004</v>
      </c>
      <c r="J6" s="1" t="s">
        <v>46</v>
      </c>
      <c r="K6" s="2">
        <f>MAX(AB3:AB12)</f>
        <v>0.96289999999999998</v>
      </c>
      <c r="L6" s="1" t="s">
        <v>56</v>
      </c>
      <c r="M6" s="2">
        <f>MIN(AA14:AA23)</f>
        <v>0.1411</v>
      </c>
      <c r="N6" s="1" t="s">
        <v>57</v>
      </c>
      <c r="O6" s="2">
        <f>MIN(AB14:AB23)</f>
        <v>0.13170000000000001</v>
      </c>
      <c r="P6" s="1" t="s">
        <v>77</v>
      </c>
      <c r="Q6" s="2" t="str">
        <f>AVERAGE(AA25:AA34) &amp; "s/epoch"</f>
        <v>37.3s/epoch</v>
      </c>
      <c r="R6" s="1" t="s">
        <v>78</v>
      </c>
      <c r="S6" s="2" t="str">
        <f>AVERAGE(AB25:AB34) &amp; "ms/step"</f>
        <v>594.1ms/step</v>
      </c>
      <c r="U6" s="2">
        <v>0.77569999999999995</v>
      </c>
      <c r="V6" s="2">
        <v>0.82620000000000005</v>
      </c>
      <c r="W6" s="2">
        <v>0.89139999999999997</v>
      </c>
      <c r="X6" s="2">
        <v>0.89239999999999997</v>
      </c>
      <c r="Y6" s="2">
        <v>0.93049999999999999</v>
      </c>
      <c r="Z6" s="2">
        <v>0.92579999999999996</v>
      </c>
      <c r="AA6" s="2">
        <v>0.94589999999999996</v>
      </c>
      <c r="AB6" s="2">
        <v>0.96089999999999998</v>
      </c>
      <c r="AC6" s="2">
        <v>0.96430000000000005</v>
      </c>
      <c r="AD6" s="2">
        <v>0.97499999999999998</v>
      </c>
    </row>
    <row r="7" spans="1:30" x14ac:dyDescent="0.3">
      <c r="A7" s="43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0.96430000000000005</v>
      </c>
      <c r="J7" s="1" t="s">
        <v>46</v>
      </c>
      <c r="K7" s="2">
        <f>MAX(AD3:AD12)</f>
        <v>0.97709999999999997</v>
      </c>
      <c r="L7" s="1" t="s">
        <v>56</v>
      </c>
      <c r="M7" s="2">
        <f>MIN(AC14:AC23)</f>
        <v>0.1152</v>
      </c>
      <c r="N7" s="1" t="s">
        <v>57</v>
      </c>
      <c r="O7" s="2">
        <f>MIN(AD14:AD23)</f>
        <v>8.6300000000000002E-2</v>
      </c>
      <c r="P7" s="1" t="s">
        <v>77</v>
      </c>
      <c r="Q7" s="2" t="str">
        <f>AVERAGE(AC25:AC34) &amp; "s/epoch"</f>
        <v>38.2s/epoch</v>
      </c>
      <c r="R7" s="1" t="s">
        <v>78</v>
      </c>
      <c r="S7" s="2" t="str">
        <f>AVERAGE(AD25:AD34) &amp; "ms/step"</f>
        <v>595.6ms/step</v>
      </c>
      <c r="U7" s="2">
        <v>0.80100000000000005</v>
      </c>
      <c r="V7" s="2">
        <v>0.85550000000000004</v>
      </c>
      <c r="W7" s="2">
        <v>0.89529999999999998</v>
      </c>
      <c r="X7" s="2">
        <v>0.90410000000000001</v>
      </c>
      <c r="Y7" s="2">
        <v>0.93400000000000005</v>
      </c>
      <c r="Z7" s="2">
        <v>0.92379999999999995</v>
      </c>
      <c r="AA7" s="2">
        <v>0.95089999999999997</v>
      </c>
      <c r="AB7" s="2">
        <v>0.9395</v>
      </c>
      <c r="AC7" s="2">
        <v>0.95409999999999995</v>
      </c>
      <c r="AD7" s="2">
        <v>0.95420000000000005</v>
      </c>
    </row>
    <row r="8" spans="1:30" x14ac:dyDescent="0.3">
      <c r="A8" s="43"/>
      <c r="B8" s="1" t="s">
        <v>13</v>
      </c>
      <c r="C8" s="2">
        <v>0.2</v>
      </c>
      <c r="D8" s="2"/>
      <c r="U8" s="2">
        <v>0.81840000000000002</v>
      </c>
      <c r="V8" s="2">
        <v>0.86519999999999997</v>
      </c>
      <c r="W8" s="2">
        <v>0.89290000000000003</v>
      </c>
      <c r="X8" s="2">
        <v>0.90410000000000001</v>
      </c>
      <c r="Y8" s="2">
        <v>0.93899999999999995</v>
      </c>
      <c r="Z8" s="2">
        <v>0.91020000000000001</v>
      </c>
      <c r="AA8" s="2">
        <v>0.94540000000000002</v>
      </c>
      <c r="AB8" s="2">
        <v>0.92969999999999997</v>
      </c>
      <c r="AC8" s="2">
        <v>0.96240000000000003</v>
      </c>
      <c r="AD8" s="2">
        <v>0.9708</v>
      </c>
    </row>
    <row r="9" spans="1:30" x14ac:dyDescent="0.3">
      <c r="A9" s="43"/>
      <c r="B9" s="1" t="s">
        <v>14</v>
      </c>
      <c r="C9" s="2">
        <v>0.1</v>
      </c>
      <c r="D9" s="2"/>
      <c r="F9" s="64" t="s">
        <v>76</v>
      </c>
      <c r="G9" s="70"/>
      <c r="H9" s="70"/>
      <c r="I9" s="70"/>
      <c r="J9" s="70"/>
      <c r="K9" s="70"/>
      <c r="L9" s="70"/>
      <c r="M9" s="70"/>
      <c r="N9" s="70"/>
      <c r="O9" s="70"/>
      <c r="P9" s="65"/>
      <c r="R9" s="64" t="s">
        <v>69</v>
      </c>
      <c r="S9" s="65"/>
      <c r="U9" s="2">
        <v>0.8337</v>
      </c>
      <c r="V9" s="2">
        <v>0.86129999999999995</v>
      </c>
      <c r="W9" s="2">
        <v>0.90969999999999995</v>
      </c>
      <c r="X9" s="2">
        <v>0.87870000000000004</v>
      </c>
      <c r="Y9" s="2">
        <v>0.9345</v>
      </c>
      <c r="Z9" s="2">
        <v>0.90820000000000001</v>
      </c>
      <c r="AA9" s="2">
        <v>0.95330000000000004</v>
      </c>
      <c r="AB9" s="2">
        <v>0.93359999999999999</v>
      </c>
      <c r="AC9" s="2">
        <v>0.96289999999999998</v>
      </c>
      <c r="AD9" s="2">
        <v>0.9667</v>
      </c>
    </row>
    <row r="10" spans="1:30" x14ac:dyDescent="0.3">
      <c r="A10" s="42"/>
      <c r="B10" s="1" t="s">
        <v>15</v>
      </c>
      <c r="C10" s="2">
        <v>0.1</v>
      </c>
      <c r="D10" s="2"/>
      <c r="F10" s="73" t="s">
        <v>48</v>
      </c>
      <c r="G10" s="1" t="s">
        <v>61</v>
      </c>
      <c r="H10" s="2">
        <v>0.92</v>
      </c>
      <c r="I10" s="67"/>
      <c r="J10" s="73" t="s">
        <v>53</v>
      </c>
      <c r="K10" s="1" t="s">
        <v>61</v>
      </c>
      <c r="L10" s="2">
        <v>0.96</v>
      </c>
      <c r="M10" s="67"/>
      <c r="N10" s="73" t="s">
        <v>55</v>
      </c>
      <c r="O10" s="1" t="s">
        <v>61</v>
      </c>
      <c r="P10" s="2">
        <v>0.99</v>
      </c>
      <c r="R10" s="2" t="s">
        <v>70</v>
      </c>
      <c r="S10" s="2" t="s">
        <v>89</v>
      </c>
      <c r="U10" s="2">
        <v>0.84670000000000001</v>
      </c>
      <c r="V10" s="2">
        <v>0.87890000000000001</v>
      </c>
      <c r="W10" s="2">
        <v>0.91169999999999995</v>
      </c>
      <c r="X10" s="2">
        <v>0.89239999999999997</v>
      </c>
      <c r="Y10" s="2">
        <v>0.93799999999999994</v>
      </c>
      <c r="Z10" s="2">
        <v>0.91800000000000004</v>
      </c>
      <c r="AA10" s="2">
        <v>0.95679999999999998</v>
      </c>
      <c r="AB10" s="2">
        <v>0.92969999999999997</v>
      </c>
      <c r="AC10" s="2">
        <v>0.96289999999999998</v>
      </c>
      <c r="AD10" s="2">
        <v>0.97709999999999997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74"/>
      <c r="G11" s="1" t="s">
        <v>62</v>
      </c>
      <c r="H11" s="2">
        <v>0.9</v>
      </c>
      <c r="I11" s="68"/>
      <c r="J11" s="74"/>
      <c r="K11" s="1" t="s">
        <v>62</v>
      </c>
      <c r="L11" s="2">
        <v>0.91</v>
      </c>
      <c r="M11" s="68"/>
      <c r="N11" s="74"/>
      <c r="O11" s="1" t="s">
        <v>62</v>
      </c>
      <c r="P11" s="2">
        <v>0.92</v>
      </c>
      <c r="R11" s="2" t="s">
        <v>71</v>
      </c>
      <c r="S11" s="2" t="s">
        <v>90</v>
      </c>
      <c r="U11" s="2">
        <v>0.86050000000000004</v>
      </c>
      <c r="V11" s="2">
        <v>0.88090000000000002</v>
      </c>
      <c r="W11" s="2">
        <v>0.90580000000000005</v>
      </c>
      <c r="X11" s="2">
        <v>0.88260000000000005</v>
      </c>
      <c r="Y11" s="2">
        <v>0.9365</v>
      </c>
      <c r="Z11" s="2">
        <v>0.91600000000000004</v>
      </c>
      <c r="AA11" s="2">
        <v>0.95240000000000002</v>
      </c>
      <c r="AB11" s="2">
        <v>0.94140000000000001</v>
      </c>
      <c r="AC11" s="2">
        <v>0.96379999999999999</v>
      </c>
      <c r="AD11" s="2">
        <v>0.95630000000000004</v>
      </c>
    </row>
    <row r="12" spans="1:30" x14ac:dyDescent="0.3">
      <c r="A12" s="42"/>
      <c r="B12" s="1" t="s">
        <v>41</v>
      </c>
      <c r="C12" s="2">
        <v>30</v>
      </c>
      <c r="D12" s="2"/>
      <c r="F12" s="74"/>
      <c r="G12" s="1" t="s">
        <v>64</v>
      </c>
      <c r="H12" s="2">
        <v>0.82</v>
      </c>
      <c r="I12" s="68"/>
      <c r="J12" s="74"/>
      <c r="K12" s="1" t="s">
        <v>64</v>
      </c>
      <c r="L12" s="2">
        <v>0.93</v>
      </c>
      <c r="M12" s="68"/>
      <c r="N12" s="74"/>
      <c r="O12" s="1" t="s">
        <v>64</v>
      </c>
      <c r="P12" s="2">
        <v>0.96</v>
      </c>
      <c r="R12" s="2" t="s">
        <v>72</v>
      </c>
      <c r="S12" s="2" t="s">
        <v>91</v>
      </c>
      <c r="U12" s="2">
        <v>0.86399999999999999</v>
      </c>
      <c r="V12" s="2">
        <v>0.86519999999999997</v>
      </c>
      <c r="W12" s="2">
        <v>0.90380000000000005</v>
      </c>
      <c r="X12" s="2">
        <v>0.88849999999999996</v>
      </c>
      <c r="Y12" s="2">
        <v>0.94</v>
      </c>
      <c r="Z12" s="2">
        <v>0.92969999999999997</v>
      </c>
      <c r="AA12" s="2">
        <v>0.95930000000000004</v>
      </c>
      <c r="AB12" s="2">
        <v>0.94140000000000001</v>
      </c>
      <c r="AC12" s="2">
        <v>0.96289999999999998</v>
      </c>
      <c r="AD12" s="2">
        <v>0.9708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74"/>
      <c r="G13" s="1" t="s">
        <v>65</v>
      </c>
      <c r="H13" s="2">
        <v>0.92</v>
      </c>
      <c r="I13" s="68"/>
      <c r="J13" s="74"/>
      <c r="K13" s="1" t="s">
        <v>65</v>
      </c>
      <c r="L13" s="2">
        <v>0.93</v>
      </c>
      <c r="M13" s="68"/>
      <c r="N13" s="74"/>
      <c r="O13" s="1" t="s">
        <v>65</v>
      </c>
      <c r="P13" s="2">
        <v>0.97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100</v>
      </c>
      <c r="D14" s="2"/>
      <c r="F14" s="74"/>
      <c r="G14" s="1" t="s">
        <v>66</v>
      </c>
      <c r="H14" s="2">
        <v>0.85</v>
      </c>
      <c r="I14" s="68"/>
      <c r="J14" s="74"/>
      <c r="K14" s="1" t="s">
        <v>66</v>
      </c>
      <c r="L14" s="2">
        <v>0.93</v>
      </c>
      <c r="M14" s="68"/>
      <c r="N14" s="74"/>
      <c r="O14" s="1" t="s">
        <v>66</v>
      </c>
      <c r="P14" s="2">
        <v>0.92</v>
      </c>
      <c r="R14" s="2" t="s">
        <v>74</v>
      </c>
      <c r="S14" s="2" t="s">
        <v>93</v>
      </c>
      <c r="U14" s="2">
        <v>1.5987</v>
      </c>
      <c r="V14" s="2">
        <v>1.081</v>
      </c>
      <c r="W14" s="2">
        <v>0.39029999999999998</v>
      </c>
      <c r="X14" s="2">
        <v>0.29399999999999998</v>
      </c>
      <c r="Y14" s="2">
        <v>0.25800000000000001</v>
      </c>
      <c r="Z14" s="2">
        <v>0.22370000000000001</v>
      </c>
      <c r="AA14" s="2">
        <v>0.21679999999999999</v>
      </c>
      <c r="AB14" s="2">
        <v>0.14460000000000001</v>
      </c>
      <c r="AC14" s="2">
        <v>0.1522</v>
      </c>
      <c r="AD14" s="2">
        <v>9.7799999999999998E-2</v>
      </c>
    </row>
    <row r="15" spans="1:30" x14ac:dyDescent="0.3">
      <c r="A15" s="42"/>
      <c r="B15" s="1" t="s">
        <v>31</v>
      </c>
      <c r="C15" s="2" t="b">
        <v>0</v>
      </c>
      <c r="D15" s="2"/>
      <c r="F15" s="74"/>
      <c r="G15" s="1" t="s">
        <v>63</v>
      </c>
      <c r="H15" s="2">
        <v>0.74</v>
      </c>
      <c r="I15" s="68"/>
      <c r="J15" s="74"/>
      <c r="K15" s="1" t="s">
        <v>63</v>
      </c>
      <c r="L15" s="2">
        <v>0.86</v>
      </c>
      <c r="M15" s="68"/>
      <c r="N15" s="74"/>
      <c r="O15" s="1" t="s">
        <v>63</v>
      </c>
      <c r="P15" s="2">
        <v>0.93</v>
      </c>
      <c r="R15" s="2" t="s">
        <v>75</v>
      </c>
      <c r="S15" s="2" t="s">
        <v>94</v>
      </c>
      <c r="U15" s="2">
        <v>0.93959999999999999</v>
      </c>
      <c r="V15" s="2">
        <v>0.74680000000000002</v>
      </c>
      <c r="W15" s="2">
        <v>0.37430000000000002</v>
      </c>
      <c r="X15" s="2">
        <v>0.3105</v>
      </c>
      <c r="Y15" s="2">
        <v>0.24729999999999999</v>
      </c>
      <c r="Z15" s="2">
        <v>0.2147</v>
      </c>
      <c r="AA15" s="2">
        <v>0.19170000000000001</v>
      </c>
      <c r="AB15" s="2">
        <v>0.1386</v>
      </c>
      <c r="AC15" s="2">
        <v>0.1489</v>
      </c>
      <c r="AD15" s="2">
        <v>0.1048</v>
      </c>
    </row>
    <row r="16" spans="1:30" x14ac:dyDescent="0.3">
      <c r="A16" s="41" t="s">
        <v>32</v>
      </c>
      <c r="B16" s="1" t="s">
        <v>33</v>
      </c>
      <c r="C16" s="2"/>
      <c r="D16" s="2"/>
      <c r="F16" s="75"/>
      <c r="G16" s="1" t="s">
        <v>67</v>
      </c>
      <c r="H16" s="2">
        <v>0.88</v>
      </c>
      <c r="I16" s="68"/>
      <c r="J16" s="75"/>
      <c r="K16" s="1" t="s">
        <v>67</v>
      </c>
      <c r="L16" s="7">
        <v>0.92</v>
      </c>
      <c r="M16" s="68"/>
      <c r="N16" s="75"/>
      <c r="O16" s="1" t="s">
        <v>67</v>
      </c>
      <c r="P16" s="7">
        <v>0.95</v>
      </c>
      <c r="U16" s="2">
        <v>0.74250000000000005</v>
      </c>
      <c r="V16" s="2">
        <v>0.59909999999999997</v>
      </c>
      <c r="W16" s="2">
        <v>0.35610000000000003</v>
      </c>
      <c r="X16" s="2">
        <v>0.30320000000000003</v>
      </c>
      <c r="Y16" s="2">
        <v>0.24660000000000001</v>
      </c>
      <c r="Z16" s="2">
        <v>0.22889999999999999</v>
      </c>
      <c r="AA16" s="2">
        <v>0.18379999999999999</v>
      </c>
      <c r="AB16" s="2">
        <v>0.13600000000000001</v>
      </c>
      <c r="AC16" s="2">
        <v>0.14660000000000001</v>
      </c>
      <c r="AD16" s="2">
        <v>0.1237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73" t="s">
        <v>52</v>
      </c>
      <c r="G17" s="1" t="s">
        <v>61</v>
      </c>
      <c r="H17" s="2">
        <v>0.96</v>
      </c>
      <c r="I17" s="68"/>
      <c r="J17" s="73" t="s">
        <v>54</v>
      </c>
      <c r="K17" s="1" t="s">
        <v>61</v>
      </c>
      <c r="L17" s="2">
        <v>0.93</v>
      </c>
      <c r="M17" s="68"/>
      <c r="N17" s="73" t="s">
        <v>68</v>
      </c>
      <c r="O17" s="1" t="s">
        <v>61</v>
      </c>
      <c r="P17" s="2">
        <v>0.95</v>
      </c>
      <c r="U17" s="2">
        <v>0.62980000000000003</v>
      </c>
      <c r="V17" s="2">
        <v>0.55120000000000002</v>
      </c>
      <c r="W17" s="2">
        <v>0.32990000000000003</v>
      </c>
      <c r="X17" s="2">
        <v>0.30630000000000002</v>
      </c>
      <c r="Y17" s="2">
        <v>0.2228</v>
      </c>
      <c r="Z17" s="2">
        <v>0.221</v>
      </c>
      <c r="AA17" s="2">
        <v>0.17130000000000001</v>
      </c>
      <c r="AB17" s="2">
        <v>0.13170000000000001</v>
      </c>
      <c r="AC17" s="2">
        <v>0.12609999999999999</v>
      </c>
      <c r="AD17" s="2">
        <v>9.8799999999999999E-2</v>
      </c>
    </row>
    <row r="18" spans="1:30" x14ac:dyDescent="0.3">
      <c r="A18" s="43"/>
      <c r="B18" s="1" t="s">
        <v>36</v>
      </c>
      <c r="C18" s="2"/>
      <c r="D18" s="2"/>
      <c r="F18" s="74"/>
      <c r="G18" s="1" t="s">
        <v>62</v>
      </c>
      <c r="H18" s="2">
        <v>0.88</v>
      </c>
      <c r="I18" s="68"/>
      <c r="J18" s="74"/>
      <c r="K18" s="1" t="s">
        <v>62</v>
      </c>
      <c r="L18" s="2">
        <v>0.92</v>
      </c>
      <c r="M18" s="68"/>
      <c r="N18" s="74"/>
      <c r="O18" s="1" t="s">
        <v>62</v>
      </c>
      <c r="P18" s="2">
        <v>0.91</v>
      </c>
      <c r="U18" s="2">
        <v>0.55930000000000002</v>
      </c>
      <c r="V18" s="2">
        <v>0.4819</v>
      </c>
      <c r="W18" s="2">
        <v>0.32350000000000001</v>
      </c>
      <c r="X18" s="2">
        <v>0.29930000000000001</v>
      </c>
      <c r="Y18" s="2">
        <v>0.20960000000000001</v>
      </c>
      <c r="Z18" s="2">
        <v>0.2001</v>
      </c>
      <c r="AA18" s="2">
        <v>0.1658</v>
      </c>
      <c r="AB18" s="2">
        <v>0.16950000000000001</v>
      </c>
      <c r="AC18" s="2">
        <v>0.1353</v>
      </c>
      <c r="AD18" s="2">
        <v>0.10929999999999999</v>
      </c>
    </row>
    <row r="19" spans="1:30" x14ac:dyDescent="0.3">
      <c r="A19" s="43"/>
      <c r="B19" s="1" t="s">
        <v>20</v>
      </c>
      <c r="C19" s="9">
        <v>0.2</v>
      </c>
      <c r="D19" s="2"/>
      <c r="F19" s="74"/>
      <c r="G19" s="1" t="s">
        <v>64</v>
      </c>
      <c r="H19" s="2">
        <v>0.92</v>
      </c>
      <c r="I19" s="68"/>
      <c r="J19" s="74"/>
      <c r="K19" s="1" t="s">
        <v>64</v>
      </c>
      <c r="L19" s="2">
        <v>0.93</v>
      </c>
      <c r="M19" s="68"/>
      <c r="N19" s="74"/>
      <c r="O19" s="1" t="s">
        <v>64</v>
      </c>
      <c r="P19" s="2">
        <v>0.92</v>
      </c>
      <c r="U19" s="2">
        <v>0.50649999999999995</v>
      </c>
      <c r="V19" s="2">
        <v>0.45469999999999999</v>
      </c>
      <c r="W19" s="2">
        <v>0.29730000000000001</v>
      </c>
      <c r="X19" s="2">
        <v>0.27879999999999999</v>
      </c>
      <c r="Y19" s="2">
        <v>0.20699999999999999</v>
      </c>
      <c r="Z19" s="2">
        <v>0.2601</v>
      </c>
      <c r="AA19" s="2">
        <v>0.16520000000000001</v>
      </c>
      <c r="AB19" s="2">
        <v>0.1792</v>
      </c>
      <c r="AC19" s="2">
        <v>0.1336</v>
      </c>
      <c r="AD19" s="2">
        <v>8.6300000000000002E-2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74"/>
      <c r="G20" s="1" t="s">
        <v>65</v>
      </c>
      <c r="H20" s="2">
        <v>0.94</v>
      </c>
      <c r="I20" s="68"/>
      <c r="J20" s="74"/>
      <c r="K20" s="1" t="s">
        <v>65</v>
      </c>
      <c r="L20" s="2">
        <v>0.93</v>
      </c>
      <c r="M20" s="68"/>
      <c r="N20" s="74"/>
      <c r="O20" s="1" t="s">
        <v>65</v>
      </c>
      <c r="P20" s="2">
        <v>0.94</v>
      </c>
      <c r="U20" s="2">
        <v>0.47620000000000001</v>
      </c>
      <c r="V20" s="2">
        <v>0.41449999999999998</v>
      </c>
      <c r="W20" s="2">
        <v>0.28670000000000001</v>
      </c>
      <c r="X20" s="2">
        <v>0.3105</v>
      </c>
      <c r="Y20" s="2">
        <v>0.20699999999999999</v>
      </c>
      <c r="Z20" s="2">
        <v>0.24390000000000001</v>
      </c>
      <c r="AA20" s="2">
        <v>0.15</v>
      </c>
      <c r="AB20" s="2">
        <v>0.1847</v>
      </c>
      <c r="AC20" s="2">
        <v>0.12520000000000001</v>
      </c>
      <c r="AD20" s="2">
        <v>0.10440000000000001</v>
      </c>
    </row>
    <row r="21" spans="1:30" x14ac:dyDescent="0.3">
      <c r="A21" s="41" t="s">
        <v>38</v>
      </c>
      <c r="B21" s="1" t="s">
        <v>3</v>
      </c>
      <c r="C21" s="23" t="s">
        <v>4</v>
      </c>
      <c r="D21" s="2"/>
      <c r="F21" s="74"/>
      <c r="G21" s="1" t="s">
        <v>66</v>
      </c>
      <c r="H21" s="2">
        <v>0.87</v>
      </c>
      <c r="I21" s="68"/>
      <c r="J21" s="74"/>
      <c r="K21" s="1" t="s">
        <v>66</v>
      </c>
      <c r="L21" s="2">
        <v>0.91</v>
      </c>
      <c r="M21" s="68"/>
      <c r="N21" s="74"/>
      <c r="O21" s="1" t="s">
        <v>66</v>
      </c>
      <c r="P21" s="2">
        <v>0.9</v>
      </c>
      <c r="U21" s="2">
        <v>0.45150000000000001</v>
      </c>
      <c r="V21" s="2">
        <v>0.39879999999999999</v>
      </c>
      <c r="W21" s="2">
        <v>0.26910000000000001</v>
      </c>
      <c r="X21" s="2">
        <v>0.30320000000000003</v>
      </c>
      <c r="Y21" s="2">
        <v>0.19789999999999999</v>
      </c>
      <c r="Z21" s="2">
        <v>0.2382</v>
      </c>
      <c r="AA21" s="2">
        <v>0.1472</v>
      </c>
      <c r="AB21" s="2">
        <v>0.1613</v>
      </c>
      <c r="AC21" s="2">
        <v>0.1187</v>
      </c>
      <c r="AD21" s="2">
        <v>0.10199999999999999</v>
      </c>
    </row>
    <row r="22" spans="1:30" x14ac:dyDescent="0.3">
      <c r="A22" s="43"/>
      <c r="B22" s="1" t="s">
        <v>17</v>
      </c>
      <c r="C22" s="3">
        <v>1E-4</v>
      </c>
      <c r="D22" s="2"/>
      <c r="F22" s="74"/>
      <c r="G22" s="1" t="s">
        <v>63</v>
      </c>
      <c r="H22" s="2">
        <v>0.74</v>
      </c>
      <c r="I22" s="68"/>
      <c r="J22" s="74"/>
      <c r="K22" s="1" t="s">
        <v>63</v>
      </c>
      <c r="L22" s="2">
        <v>0.85</v>
      </c>
      <c r="M22" s="68"/>
      <c r="N22" s="74"/>
      <c r="O22" s="1" t="s">
        <v>63</v>
      </c>
      <c r="P22" s="2">
        <v>0.82</v>
      </c>
      <c r="U22" s="2">
        <v>0.41270000000000001</v>
      </c>
      <c r="V22" s="2">
        <v>0.376</v>
      </c>
      <c r="W22" s="2">
        <v>0.25979999999999998</v>
      </c>
      <c r="X22" s="2">
        <v>0.2984</v>
      </c>
      <c r="Y22" s="2">
        <v>0.1928</v>
      </c>
      <c r="Z22" s="2">
        <v>0.22520000000000001</v>
      </c>
      <c r="AA22" s="2">
        <v>0.15690000000000001</v>
      </c>
      <c r="AB22" s="2">
        <v>0.16059999999999999</v>
      </c>
      <c r="AC22" s="2">
        <v>0.125</v>
      </c>
      <c r="AD22" s="2">
        <v>0.13120000000000001</v>
      </c>
    </row>
    <row r="23" spans="1:30" x14ac:dyDescent="0.3">
      <c r="A23" s="43"/>
      <c r="B23" s="1" t="s">
        <v>58</v>
      </c>
      <c r="C23" s="2">
        <v>10</v>
      </c>
      <c r="D23" s="2"/>
      <c r="F23" s="75"/>
      <c r="G23" s="1" t="s">
        <v>67</v>
      </c>
      <c r="H23" s="7">
        <v>0.91</v>
      </c>
      <c r="I23" s="69"/>
      <c r="J23" s="75"/>
      <c r="K23" s="1" t="s">
        <v>67</v>
      </c>
      <c r="L23" s="7">
        <v>0.92</v>
      </c>
      <c r="M23" s="69"/>
      <c r="N23" s="75"/>
      <c r="O23" s="1" t="s">
        <v>67</v>
      </c>
      <c r="P23" s="7">
        <v>0.92</v>
      </c>
      <c r="U23" s="2">
        <v>0.40710000000000002</v>
      </c>
      <c r="V23" s="2">
        <v>0.41120000000000001</v>
      </c>
      <c r="W23" s="2">
        <v>0.26240000000000002</v>
      </c>
      <c r="X23" s="2">
        <v>0.31190000000000001</v>
      </c>
      <c r="Y23" s="2">
        <v>0.18920000000000001</v>
      </c>
      <c r="Z23" s="2">
        <v>0.2354</v>
      </c>
      <c r="AA23" s="2">
        <v>0.1411</v>
      </c>
      <c r="AB23" s="2">
        <v>0.16639999999999999</v>
      </c>
      <c r="AC23" s="2">
        <v>0.1152</v>
      </c>
      <c r="AD23" s="2">
        <v>0.10059999999999999</v>
      </c>
    </row>
    <row r="24" spans="1:30" x14ac:dyDescent="0.3">
      <c r="A24" s="43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2"/>
      <c r="B25" s="1" t="s">
        <v>60</v>
      </c>
      <c r="C25" s="2">
        <v>2</v>
      </c>
      <c r="D25" s="2"/>
      <c r="U25" s="2">
        <v>64</v>
      </c>
      <c r="V25" s="2">
        <v>1000</v>
      </c>
      <c r="W25" s="2">
        <v>40</v>
      </c>
      <c r="X25" s="2">
        <v>638</v>
      </c>
      <c r="Y25" s="2">
        <v>41</v>
      </c>
      <c r="Z25" s="2">
        <v>654</v>
      </c>
      <c r="AA25" s="2">
        <v>40</v>
      </c>
      <c r="AB25" s="2">
        <v>634</v>
      </c>
      <c r="AC25" s="2">
        <v>40</v>
      </c>
      <c r="AD25" s="2">
        <v>627</v>
      </c>
    </row>
    <row r="26" spans="1:30" x14ac:dyDescent="0.3">
      <c r="A26" s="41" t="s">
        <v>88</v>
      </c>
      <c r="B26" s="1" t="s">
        <v>88</v>
      </c>
      <c r="C26" s="71" t="s">
        <v>87</v>
      </c>
      <c r="D26" s="72"/>
      <c r="U26" s="2">
        <v>39</v>
      </c>
      <c r="V26" s="2">
        <v>624</v>
      </c>
      <c r="W26" s="2">
        <v>39</v>
      </c>
      <c r="X26" s="2">
        <v>611</v>
      </c>
      <c r="Y26" s="2">
        <v>39</v>
      </c>
      <c r="Z26" s="2">
        <v>620</v>
      </c>
      <c r="AA26" s="2">
        <v>37</v>
      </c>
      <c r="AB26" s="2">
        <v>595</v>
      </c>
      <c r="AC26" s="2">
        <v>39</v>
      </c>
      <c r="AD26" s="2">
        <v>604</v>
      </c>
    </row>
    <row r="27" spans="1:30" x14ac:dyDescent="0.3">
      <c r="A27" s="42"/>
      <c r="B27" s="1" t="s">
        <v>85</v>
      </c>
      <c r="C27" s="71" t="s">
        <v>86</v>
      </c>
      <c r="D27" s="72"/>
      <c r="U27" s="2">
        <v>38</v>
      </c>
      <c r="V27" s="2">
        <v>601</v>
      </c>
      <c r="W27" s="2">
        <v>37</v>
      </c>
      <c r="X27" s="2">
        <v>595</v>
      </c>
      <c r="Y27" s="2">
        <v>49</v>
      </c>
      <c r="Z27" s="2">
        <v>778</v>
      </c>
      <c r="AA27" s="2">
        <v>37</v>
      </c>
      <c r="AB27" s="2">
        <v>591</v>
      </c>
      <c r="AC27" s="2">
        <v>38</v>
      </c>
      <c r="AD27" s="2">
        <v>593</v>
      </c>
    </row>
    <row r="28" spans="1:30" x14ac:dyDescent="0.3">
      <c r="U28" s="2">
        <v>48</v>
      </c>
      <c r="V28" s="2">
        <v>755</v>
      </c>
      <c r="W28" s="2">
        <v>39</v>
      </c>
      <c r="X28" s="2">
        <v>626</v>
      </c>
      <c r="Y28" s="2">
        <v>46</v>
      </c>
      <c r="Z28" s="2">
        <v>732</v>
      </c>
      <c r="AA28" s="2">
        <v>43</v>
      </c>
      <c r="AB28" s="2">
        <v>685</v>
      </c>
      <c r="AC28" s="2">
        <v>46</v>
      </c>
      <c r="AD28" s="2">
        <v>724</v>
      </c>
    </row>
    <row r="29" spans="1:30" x14ac:dyDescent="0.3">
      <c r="U29" s="2">
        <v>35</v>
      </c>
      <c r="V29" s="2">
        <v>562</v>
      </c>
      <c r="W29" s="2">
        <v>43</v>
      </c>
      <c r="X29" s="2">
        <v>687</v>
      </c>
      <c r="Y29" s="2">
        <v>36</v>
      </c>
      <c r="Z29" s="2">
        <v>578</v>
      </c>
      <c r="AA29" s="2">
        <v>43</v>
      </c>
      <c r="AB29" s="2">
        <v>679</v>
      </c>
      <c r="AC29" s="2">
        <v>43</v>
      </c>
      <c r="AD29" s="2">
        <v>670</v>
      </c>
    </row>
    <row r="30" spans="1:30" x14ac:dyDescent="0.3">
      <c r="U30" s="2">
        <v>43</v>
      </c>
      <c r="V30" s="2">
        <v>678</v>
      </c>
      <c r="W30" s="2">
        <v>28</v>
      </c>
      <c r="X30" s="2">
        <v>451</v>
      </c>
      <c r="Y30" s="2">
        <v>42</v>
      </c>
      <c r="Z30" s="2">
        <v>662</v>
      </c>
      <c r="AA30" s="2">
        <v>36</v>
      </c>
      <c r="AB30" s="2">
        <v>573</v>
      </c>
      <c r="AC30" s="2">
        <v>30</v>
      </c>
      <c r="AD30" s="2">
        <v>467</v>
      </c>
    </row>
    <row r="31" spans="1:30" x14ac:dyDescent="0.3">
      <c r="U31" s="2">
        <v>29</v>
      </c>
      <c r="V31" s="2">
        <v>464</v>
      </c>
      <c r="W31" s="2">
        <v>43</v>
      </c>
      <c r="X31" s="2">
        <v>680</v>
      </c>
      <c r="Y31" s="2">
        <v>30</v>
      </c>
      <c r="Z31" s="2">
        <v>472</v>
      </c>
      <c r="AA31" s="2">
        <v>38</v>
      </c>
      <c r="AB31" s="2">
        <v>597</v>
      </c>
      <c r="AC31" s="2">
        <v>44</v>
      </c>
      <c r="AD31" s="2">
        <v>685</v>
      </c>
    </row>
    <row r="32" spans="1:30" x14ac:dyDescent="0.3">
      <c r="U32" s="2">
        <v>42</v>
      </c>
      <c r="V32" s="2">
        <v>663</v>
      </c>
      <c r="W32" s="2">
        <v>30</v>
      </c>
      <c r="X32" s="2">
        <v>476</v>
      </c>
      <c r="Y32" s="2">
        <v>36</v>
      </c>
      <c r="Z32" s="2">
        <v>566</v>
      </c>
      <c r="AA32" s="2">
        <v>36</v>
      </c>
      <c r="AB32" s="2">
        <v>575</v>
      </c>
      <c r="AC32" s="2">
        <v>29</v>
      </c>
      <c r="AD32" s="2">
        <v>445</v>
      </c>
    </row>
    <row r="33" spans="21:30" x14ac:dyDescent="0.3">
      <c r="U33" s="2">
        <v>30</v>
      </c>
      <c r="V33" s="2">
        <v>471</v>
      </c>
      <c r="W33" s="2">
        <v>36</v>
      </c>
      <c r="X33" s="2">
        <v>564</v>
      </c>
      <c r="Y33" s="2">
        <v>42</v>
      </c>
      <c r="Z33" s="2">
        <v>673</v>
      </c>
      <c r="AA33" s="2">
        <v>34</v>
      </c>
      <c r="AB33" s="2">
        <v>546</v>
      </c>
      <c r="AC33" s="2">
        <v>36</v>
      </c>
      <c r="AD33" s="2">
        <v>568</v>
      </c>
    </row>
    <row r="34" spans="21:30" x14ac:dyDescent="0.3">
      <c r="U34" s="2">
        <v>44</v>
      </c>
      <c r="V34" s="2">
        <v>698</v>
      </c>
      <c r="W34" s="2">
        <v>36</v>
      </c>
      <c r="X34" s="2">
        <v>576</v>
      </c>
      <c r="Y34" s="2">
        <v>36</v>
      </c>
      <c r="Z34" s="2">
        <v>573</v>
      </c>
      <c r="AA34" s="2">
        <v>29</v>
      </c>
      <c r="AB34" s="2">
        <v>466</v>
      </c>
      <c r="AC34" s="2">
        <v>37</v>
      </c>
      <c r="AD34" s="2">
        <v>573</v>
      </c>
    </row>
  </sheetData>
  <mergeCells count="27"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9AB0-5060-4EE9-B307-A784691639FD}">
  <dimension ref="A1:AD34"/>
  <sheetViews>
    <sheetView topLeftCell="I1" workbookViewId="0">
      <selection activeCell="P6" sqref="P6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12.88671875" style="4" bestFit="1" customWidth="1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98</v>
      </c>
      <c r="B1" s="70"/>
      <c r="C1" s="70"/>
      <c r="D1" s="65"/>
      <c r="F1" s="64" t="s">
        <v>44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65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41" t="s">
        <v>22</v>
      </c>
      <c r="B2" s="1" t="s">
        <v>42</v>
      </c>
      <c r="C2" s="10" t="s">
        <v>99</v>
      </c>
      <c r="D2" s="2"/>
      <c r="F2" s="2" t="s">
        <v>49</v>
      </c>
      <c r="G2" s="2" t="s">
        <v>50</v>
      </c>
      <c r="H2" s="71" t="s">
        <v>47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2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43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0.80840000000000001</v>
      </c>
      <c r="J3" s="1" t="s">
        <v>46</v>
      </c>
      <c r="K3" s="2">
        <f>MAX(V3:V12)</f>
        <v>0.84379999999999999</v>
      </c>
      <c r="L3" s="1" t="s">
        <v>56</v>
      </c>
      <c r="M3" s="2">
        <f>MIN(U14:U23)</f>
        <v>0.54100000000000004</v>
      </c>
      <c r="N3" s="1" t="s">
        <v>57</v>
      </c>
      <c r="O3" s="2">
        <f>MIN(V14:V23)</f>
        <v>0.43869999999999998</v>
      </c>
      <c r="P3" s="1" t="s">
        <v>77</v>
      </c>
      <c r="Q3" s="2" t="str">
        <f>AVERAGE(U25:U34) &amp; "s/epoch"</f>
        <v>44.1s/epoch</v>
      </c>
      <c r="R3" s="1" t="s">
        <v>78</v>
      </c>
      <c r="S3" s="2" t="str">
        <f>AVERAGE(V25:V34) &amp; "ms/step"</f>
        <v>699.8ms/step</v>
      </c>
      <c r="U3" s="2">
        <v>0.3256</v>
      </c>
      <c r="V3" s="2">
        <v>0.49609999999999999</v>
      </c>
      <c r="W3" s="2">
        <v>0.8155</v>
      </c>
      <c r="X3" s="2">
        <v>0.86499999999999999</v>
      </c>
      <c r="Y3" s="2">
        <v>0.85660000000000003</v>
      </c>
      <c r="Z3" s="2">
        <v>0.92579999999999996</v>
      </c>
      <c r="AA3" s="2">
        <v>0.87739999999999996</v>
      </c>
      <c r="AB3" s="2">
        <v>0.93359999999999999</v>
      </c>
      <c r="AC3" s="2">
        <v>0.89839999999999998</v>
      </c>
      <c r="AD3" s="2">
        <v>0.96040000000000003</v>
      </c>
    </row>
    <row r="4" spans="1:30" x14ac:dyDescent="0.3">
      <c r="A4" s="43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0.86160000000000003</v>
      </c>
      <c r="J4" s="1" t="s">
        <v>46</v>
      </c>
      <c r="K4" s="2">
        <f>MAX(X3:X12)</f>
        <v>0.8982</v>
      </c>
      <c r="L4" s="1" t="s">
        <v>56</v>
      </c>
      <c r="M4" s="2">
        <f>MIN(W14:W23)</f>
        <v>0.39660000000000001</v>
      </c>
      <c r="N4" s="1" t="s">
        <v>57</v>
      </c>
      <c r="O4" s="2">
        <f>MIN(X14:X23)</f>
        <v>0.30990000000000001</v>
      </c>
      <c r="P4" s="1" t="s">
        <v>77</v>
      </c>
      <c r="Q4" s="2" t="str">
        <f>AVERAGE(W25:W34) &amp; "s/epoch"</f>
        <v>41.6s/epoch</v>
      </c>
      <c r="R4" s="1" t="s">
        <v>78</v>
      </c>
      <c r="S4" s="2" t="str">
        <f>AVERAGE(X25:X34) &amp; "ms/step"</f>
        <v>659.6ms/step</v>
      </c>
      <c r="U4" s="2">
        <v>0.54239999999999999</v>
      </c>
      <c r="V4" s="2">
        <v>0.71479999999999999</v>
      </c>
      <c r="W4" s="2">
        <v>0.80210000000000004</v>
      </c>
      <c r="X4" s="2">
        <v>0.87280000000000002</v>
      </c>
      <c r="Y4" s="2">
        <v>0.86</v>
      </c>
      <c r="Z4" s="2">
        <v>0.92190000000000005</v>
      </c>
      <c r="AA4" s="2">
        <v>0.89580000000000004</v>
      </c>
      <c r="AB4" s="2">
        <v>0.92379999999999995</v>
      </c>
      <c r="AC4" s="2">
        <v>0.9052</v>
      </c>
      <c r="AD4" s="2">
        <v>0.94379999999999997</v>
      </c>
    </row>
    <row r="5" spans="1:30" x14ac:dyDescent="0.3">
      <c r="A5" s="43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0.88929999999999998</v>
      </c>
      <c r="J5" s="1" t="s">
        <v>46</v>
      </c>
      <c r="K5" s="8">
        <f>MAX(Z3:Z12)</f>
        <v>0.92769999999999997</v>
      </c>
      <c r="L5" s="1" t="s">
        <v>56</v>
      </c>
      <c r="M5" s="2">
        <f>MIN(Y14:Y23)</f>
        <v>0.30730000000000002</v>
      </c>
      <c r="N5" s="1" t="s">
        <v>57</v>
      </c>
      <c r="O5" s="2">
        <f>MIN(Z14:Z23)</f>
        <v>0.21679999999999999</v>
      </c>
      <c r="P5" s="1" t="s">
        <v>77</v>
      </c>
      <c r="Q5" s="2" t="str">
        <f>AVERAGE(Y25:Y34) &amp; "s/epoch"</f>
        <v>41.8s/epoch</v>
      </c>
      <c r="R5" s="1" t="s">
        <v>78</v>
      </c>
      <c r="S5" s="2" t="str">
        <f>AVERAGE(Z25:Z34) &amp; "ms/step"</f>
        <v>665.9ms/step</v>
      </c>
      <c r="U5" s="2">
        <v>0.63619999999999999</v>
      </c>
      <c r="V5" s="2">
        <v>0.74219999999999997</v>
      </c>
      <c r="W5" s="2">
        <v>0.83040000000000003</v>
      </c>
      <c r="X5" s="2">
        <v>0.87480000000000002</v>
      </c>
      <c r="Y5" s="2">
        <v>0.86150000000000004</v>
      </c>
      <c r="Z5" s="2">
        <v>0.91800000000000004</v>
      </c>
      <c r="AA5" s="2">
        <v>0.89280000000000004</v>
      </c>
      <c r="AB5" s="2">
        <v>0.94920000000000004</v>
      </c>
      <c r="AC5" s="2">
        <v>0.90959999999999996</v>
      </c>
      <c r="AD5" s="2">
        <v>0.96460000000000001</v>
      </c>
    </row>
    <row r="6" spans="1:30" x14ac:dyDescent="0.3">
      <c r="A6" s="43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0.90820000000000001</v>
      </c>
      <c r="J6" s="1" t="s">
        <v>46</v>
      </c>
      <c r="K6" s="2">
        <f>MAX(AB3:AB12)</f>
        <v>0.94920000000000004</v>
      </c>
      <c r="L6" s="1" t="s">
        <v>56</v>
      </c>
      <c r="M6" s="2">
        <f>MIN(AA14:AA23)</f>
        <v>0.26140000000000002</v>
      </c>
      <c r="N6" s="1" t="s">
        <v>57</v>
      </c>
      <c r="O6" s="2">
        <f>MIN(AB14:AB23)</f>
        <v>0.18279999999999999</v>
      </c>
      <c r="P6" s="1" t="s">
        <v>77</v>
      </c>
      <c r="Q6" s="2" t="str">
        <f>AVERAGE(AA25:AA34) &amp; "s/epoch"</f>
        <v>41s/epoch</v>
      </c>
      <c r="R6" s="1" t="s">
        <v>78</v>
      </c>
      <c r="S6" s="2" t="str">
        <f>AVERAGE(AB25:AB34) &amp; "ms/step"</f>
        <v>652.3ms/step</v>
      </c>
      <c r="U6" s="2">
        <v>0.70120000000000005</v>
      </c>
      <c r="V6" s="2">
        <v>0.77339999999999998</v>
      </c>
      <c r="W6" s="2">
        <v>0.82989999999999997</v>
      </c>
      <c r="X6" s="2">
        <v>0.86499999999999999</v>
      </c>
      <c r="Y6" s="2">
        <v>0.86250000000000004</v>
      </c>
      <c r="Z6" s="2">
        <v>0.92769999999999997</v>
      </c>
      <c r="AA6" s="2">
        <v>0.89780000000000004</v>
      </c>
      <c r="AB6" s="2">
        <v>0.9355</v>
      </c>
      <c r="AC6" s="2">
        <v>0.90569999999999995</v>
      </c>
      <c r="AD6" s="2">
        <v>0.95</v>
      </c>
    </row>
    <row r="7" spans="1:30" x14ac:dyDescent="0.3">
      <c r="A7" s="43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0.91990000000000005</v>
      </c>
      <c r="J7" s="1" t="s">
        <v>46</v>
      </c>
      <c r="K7" s="2">
        <f>MAX(AD3:AD12)</f>
        <v>0.96460000000000001</v>
      </c>
      <c r="L7" s="1" t="s">
        <v>56</v>
      </c>
      <c r="M7" s="2">
        <f>MIN(AC14:AC23)</f>
        <v>0.22589999999999999</v>
      </c>
      <c r="N7" s="1" t="s">
        <v>57</v>
      </c>
      <c r="O7" s="2">
        <f>MIN(AD14:AD23)</f>
        <v>0.13220000000000001</v>
      </c>
      <c r="P7" s="1" t="s">
        <v>77</v>
      </c>
      <c r="Q7" s="2" t="str">
        <f>AVERAGE(AC25:AC34) &amp; "s/epoch"</f>
        <v>40.8s/epoch</v>
      </c>
      <c r="R7" s="1" t="s">
        <v>78</v>
      </c>
      <c r="S7" s="2" t="str">
        <f>AVERAGE(AD25:AD34) &amp; "ms/step"</f>
        <v>636.8ms/step</v>
      </c>
      <c r="U7" s="2">
        <v>0.73399999999999999</v>
      </c>
      <c r="V7" s="2">
        <v>0.79490000000000005</v>
      </c>
      <c r="W7" s="2">
        <v>0.83630000000000004</v>
      </c>
      <c r="X7" s="2">
        <v>0.88060000000000005</v>
      </c>
      <c r="Y7" s="2">
        <v>0.88039999999999996</v>
      </c>
      <c r="Z7" s="2">
        <v>0.90229999999999999</v>
      </c>
      <c r="AA7" s="2">
        <v>0.89929999999999999</v>
      </c>
      <c r="AB7" s="2">
        <v>0.93159999999999998</v>
      </c>
      <c r="AC7" s="2">
        <v>0.90380000000000005</v>
      </c>
      <c r="AD7" s="2">
        <v>0.94379999999999997</v>
      </c>
    </row>
    <row r="8" spans="1:30" x14ac:dyDescent="0.3">
      <c r="A8" s="43"/>
      <c r="B8" s="1" t="s">
        <v>13</v>
      </c>
      <c r="C8" s="2">
        <v>0.2</v>
      </c>
      <c r="D8" s="2"/>
      <c r="U8" s="2">
        <v>0.75090000000000001</v>
      </c>
      <c r="V8" s="2">
        <v>0.80659999999999998</v>
      </c>
      <c r="W8" s="2">
        <v>0.84619999999999995</v>
      </c>
      <c r="X8" s="2">
        <v>0.88260000000000005</v>
      </c>
      <c r="Y8" s="2">
        <v>0.86450000000000005</v>
      </c>
      <c r="Z8" s="2">
        <v>0.90039999999999998</v>
      </c>
      <c r="AA8" s="2">
        <v>0.90820000000000001</v>
      </c>
      <c r="AB8" s="2">
        <v>0.94730000000000003</v>
      </c>
      <c r="AC8" s="2">
        <v>0.90669999999999995</v>
      </c>
      <c r="AD8" s="2">
        <v>0.94379999999999997</v>
      </c>
    </row>
    <row r="9" spans="1:30" x14ac:dyDescent="0.3">
      <c r="A9" s="43"/>
      <c r="B9" s="1" t="s">
        <v>14</v>
      </c>
      <c r="C9" s="2">
        <v>0.1</v>
      </c>
      <c r="D9" s="2"/>
      <c r="F9" s="64" t="s">
        <v>76</v>
      </c>
      <c r="G9" s="70"/>
      <c r="H9" s="70"/>
      <c r="I9" s="70"/>
      <c r="J9" s="70"/>
      <c r="K9" s="70"/>
      <c r="L9" s="70"/>
      <c r="M9" s="70"/>
      <c r="N9" s="70"/>
      <c r="O9" s="70"/>
      <c r="P9" s="65"/>
      <c r="R9" s="64" t="s">
        <v>69</v>
      </c>
      <c r="S9" s="65"/>
      <c r="U9" s="2">
        <v>0.77270000000000005</v>
      </c>
      <c r="V9" s="2">
        <v>0.81640000000000001</v>
      </c>
      <c r="W9" s="2">
        <v>0.85809999999999997</v>
      </c>
      <c r="X9" s="2">
        <v>0.8982</v>
      </c>
      <c r="Y9" s="2">
        <v>0.87539999999999996</v>
      </c>
      <c r="Z9" s="2">
        <v>0.90229999999999999</v>
      </c>
      <c r="AA9" s="2">
        <v>0.90369999999999995</v>
      </c>
      <c r="AB9" s="2">
        <v>0.91600000000000004</v>
      </c>
      <c r="AC9" s="2">
        <v>0.91300000000000003</v>
      </c>
      <c r="AD9" s="2">
        <v>0.94379999999999997</v>
      </c>
    </row>
    <row r="10" spans="1:30" x14ac:dyDescent="0.3">
      <c r="A10" s="42"/>
      <c r="B10" s="1" t="s">
        <v>15</v>
      </c>
      <c r="C10" s="2">
        <v>0.1</v>
      </c>
      <c r="D10" s="2"/>
      <c r="F10" s="73" t="s">
        <v>48</v>
      </c>
      <c r="G10" s="1" t="s">
        <v>61</v>
      </c>
      <c r="H10" s="2">
        <v>0.93</v>
      </c>
      <c r="I10" s="67"/>
      <c r="J10" s="73" t="s">
        <v>53</v>
      </c>
      <c r="K10" s="1" t="s">
        <v>61</v>
      </c>
      <c r="L10" s="2">
        <v>0.93</v>
      </c>
      <c r="M10" s="67"/>
      <c r="N10" s="73" t="s">
        <v>55</v>
      </c>
      <c r="O10" s="1" t="s">
        <v>61</v>
      </c>
      <c r="P10" s="2">
        <v>0.98</v>
      </c>
      <c r="R10" s="2" t="s">
        <v>70</v>
      </c>
      <c r="S10" s="2" t="s">
        <v>89</v>
      </c>
      <c r="U10" s="2">
        <v>0.78110000000000002</v>
      </c>
      <c r="V10" s="2">
        <v>0.82620000000000005</v>
      </c>
      <c r="W10" s="2">
        <v>0.85960000000000003</v>
      </c>
      <c r="X10" s="2">
        <v>0.87480000000000002</v>
      </c>
      <c r="Y10" s="2">
        <v>0.88590000000000002</v>
      </c>
      <c r="Z10" s="2">
        <v>0.90429999999999999</v>
      </c>
      <c r="AA10" s="2">
        <v>0.89880000000000004</v>
      </c>
      <c r="AB10" s="2">
        <v>0.90620000000000001</v>
      </c>
      <c r="AC10" s="2">
        <v>0.91990000000000005</v>
      </c>
      <c r="AD10" s="2">
        <v>0.95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74"/>
      <c r="G11" s="1" t="s">
        <v>62</v>
      </c>
      <c r="H11" s="2">
        <v>0.8</v>
      </c>
      <c r="I11" s="68"/>
      <c r="J11" s="74"/>
      <c r="K11" s="1" t="s">
        <v>62</v>
      </c>
      <c r="L11" s="2">
        <v>0.91</v>
      </c>
      <c r="M11" s="68"/>
      <c r="N11" s="74"/>
      <c r="O11" s="1" t="s">
        <v>62</v>
      </c>
      <c r="P11" s="2">
        <v>0.94</v>
      </c>
      <c r="R11" s="2" t="s">
        <v>71</v>
      </c>
      <c r="S11" s="2" t="s">
        <v>90</v>
      </c>
      <c r="U11" s="2">
        <v>0.78210000000000002</v>
      </c>
      <c r="V11" s="2">
        <v>0.82420000000000004</v>
      </c>
      <c r="W11" s="2">
        <v>0.85170000000000001</v>
      </c>
      <c r="X11" s="2">
        <v>0.86299999999999999</v>
      </c>
      <c r="Y11" s="2">
        <v>0.88390000000000002</v>
      </c>
      <c r="Z11" s="2">
        <v>0.90039999999999998</v>
      </c>
      <c r="AA11" s="2">
        <v>0.9022</v>
      </c>
      <c r="AB11" s="2">
        <v>0.92190000000000005</v>
      </c>
      <c r="AC11" s="2">
        <v>0.91549999999999998</v>
      </c>
      <c r="AD11" s="2">
        <v>0.92710000000000004</v>
      </c>
    </row>
    <row r="12" spans="1:30" x14ac:dyDescent="0.3">
      <c r="A12" s="42"/>
      <c r="B12" s="1" t="s">
        <v>41</v>
      </c>
      <c r="C12" s="2">
        <v>30</v>
      </c>
      <c r="D12" s="2"/>
      <c r="F12" s="74"/>
      <c r="G12" s="1" t="s">
        <v>64</v>
      </c>
      <c r="H12" s="2">
        <v>0.79</v>
      </c>
      <c r="I12" s="68"/>
      <c r="J12" s="74"/>
      <c r="K12" s="1" t="s">
        <v>64</v>
      </c>
      <c r="L12" s="2">
        <v>0.91</v>
      </c>
      <c r="M12" s="68"/>
      <c r="N12" s="74"/>
      <c r="O12" s="1" t="s">
        <v>64</v>
      </c>
      <c r="P12" s="2">
        <v>0.94</v>
      </c>
      <c r="R12" s="2" t="s">
        <v>72</v>
      </c>
      <c r="S12" s="2" t="s">
        <v>91</v>
      </c>
      <c r="U12" s="2">
        <v>0.80840000000000001</v>
      </c>
      <c r="V12" s="2">
        <v>0.84379999999999999</v>
      </c>
      <c r="W12" s="2">
        <v>0.86160000000000003</v>
      </c>
      <c r="X12" s="2">
        <v>0.87480000000000002</v>
      </c>
      <c r="Y12" s="2">
        <v>0.88929999999999998</v>
      </c>
      <c r="Z12" s="2">
        <v>0.91020000000000001</v>
      </c>
      <c r="AA12" s="2">
        <v>0.90069999999999995</v>
      </c>
      <c r="AB12" s="2">
        <v>0.92969999999999997</v>
      </c>
      <c r="AC12" s="2">
        <v>0.91400000000000003</v>
      </c>
      <c r="AD12" s="2">
        <v>0.9375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74"/>
      <c r="G13" s="1" t="s">
        <v>65</v>
      </c>
      <c r="H13" s="2">
        <v>0.9</v>
      </c>
      <c r="I13" s="68"/>
      <c r="J13" s="74"/>
      <c r="K13" s="1" t="s">
        <v>65</v>
      </c>
      <c r="L13" s="2">
        <v>0.92</v>
      </c>
      <c r="M13" s="68"/>
      <c r="N13" s="74"/>
      <c r="O13" s="1" t="s">
        <v>65</v>
      </c>
      <c r="P13" s="2">
        <v>0.95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100</v>
      </c>
      <c r="D14" s="2"/>
      <c r="F14" s="74"/>
      <c r="G14" s="1" t="s">
        <v>66</v>
      </c>
      <c r="H14" s="2">
        <v>0.77</v>
      </c>
      <c r="I14" s="68"/>
      <c r="J14" s="74"/>
      <c r="K14" s="1" t="s">
        <v>66</v>
      </c>
      <c r="L14" s="2">
        <v>0.91</v>
      </c>
      <c r="M14" s="68"/>
      <c r="N14" s="74"/>
      <c r="O14" s="1" t="s">
        <v>66</v>
      </c>
      <c r="P14" s="2">
        <v>0.94</v>
      </c>
      <c r="R14" s="2" t="s">
        <v>74</v>
      </c>
      <c r="S14" s="2" t="s">
        <v>93</v>
      </c>
      <c r="U14" s="2">
        <v>2.0929000000000002</v>
      </c>
      <c r="V14" s="2">
        <v>1.2637</v>
      </c>
      <c r="W14" s="2">
        <v>0.55610000000000004</v>
      </c>
      <c r="X14" s="2">
        <v>0.37230000000000002</v>
      </c>
      <c r="Y14" s="2">
        <v>0.40400000000000003</v>
      </c>
      <c r="Z14" s="2">
        <v>0.2382</v>
      </c>
      <c r="AA14" s="2">
        <v>0.3337</v>
      </c>
      <c r="AB14" s="2">
        <v>0.19209999999999999</v>
      </c>
      <c r="AC14" s="2">
        <v>0.26429999999999998</v>
      </c>
      <c r="AD14" s="2">
        <v>0.14180000000000001</v>
      </c>
    </row>
    <row r="15" spans="1:30" x14ac:dyDescent="0.3">
      <c r="A15" s="42"/>
      <c r="B15" s="1" t="s">
        <v>31</v>
      </c>
      <c r="C15" s="2" t="b">
        <v>0</v>
      </c>
      <c r="D15" s="2"/>
      <c r="F15" s="74"/>
      <c r="G15" s="1" t="s">
        <v>63</v>
      </c>
      <c r="H15" s="2">
        <v>0.54</v>
      </c>
      <c r="I15" s="68"/>
      <c r="J15" s="74"/>
      <c r="K15" s="1" t="s">
        <v>63</v>
      </c>
      <c r="L15" s="2">
        <v>0.74</v>
      </c>
      <c r="M15" s="68"/>
      <c r="N15" s="74"/>
      <c r="O15" s="1" t="s">
        <v>63</v>
      </c>
      <c r="P15" s="2">
        <v>0.9</v>
      </c>
      <c r="R15" s="2" t="s">
        <v>75</v>
      </c>
      <c r="S15" s="2" t="s">
        <v>94</v>
      </c>
      <c r="U15" s="2">
        <v>1.3229</v>
      </c>
      <c r="V15" s="2">
        <v>0.83260000000000001</v>
      </c>
      <c r="W15" s="2">
        <v>0.56740000000000002</v>
      </c>
      <c r="X15" s="2">
        <v>0.38590000000000002</v>
      </c>
      <c r="Y15" s="2">
        <v>0.3972</v>
      </c>
      <c r="Z15" s="2">
        <v>0.21679999999999999</v>
      </c>
      <c r="AA15" s="2">
        <v>0.29930000000000001</v>
      </c>
      <c r="AB15" s="2">
        <v>0.20369999999999999</v>
      </c>
      <c r="AC15" s="2">
        <v>0.27500000000000002</v>
      </c>
      <c r="AD15" s="2">
        <v>0.15140000000000001</v>
      </c>
    </row>
    <row r="16" spans="1:30" x14ac:dyDescent="0.3">
      <c r="A16" s="41" t="s">
        <v>32</v>
      </c>
      <c r="B16" s="1" t="s">
        <v>33</v>
      </c>
      <c r="C16" s="2"/>
      <c r="D16" s="2"/>
      <c r="F16" s="75"/>
      <c r="G16" s="1" t="s">
        <v>67</v>
      </c>
      <c r="H16" s="2">
        <v>0.82</v>
      </c>
      <c r="I16" s="68"/>
      <c r="J16" s="75"/>
      <c r="K16" s="1" t="s">
        <v>67</v>
      </c>
      <c r="L16" s="7">
        <v>0.91</v>
      </c>
      <c r="M16" s="68"/>
      <c r="N16" s="75"/>
      <c r="O16" s="1" t="s">
        <v>67</v>
      </c>
      <c r="P16" s="7">
        <v>0.95</v>
      </c>
      <c r="U16" s="2">
        <v>1.046</v>
      </c>
      <c r="V16" s="2">
        <v>0.70750000000000002</v>
      </c>
      <c r="W16" s="2">
        <v>0.49109999999999998</v>
      </c>
      <c r="X16" s="2">
        <v>0.36699999999999999</v>
      </c>
      <c r="Y16" s="2">
        <v>0.39379999999999998</v>
      </c>
      <c r="Z16" s="2">
        <v>0.25009999999999999</v>
      </c>
      <c r="AA16" s="2">
        <v>0.29870000000000002</v>
      </c>
      <c r="AB16" s="2">
        <v>0.18279999999999999</v>
      </c>
      <c r="AC16" s="2">
        <v>0.24829999999999999</v>
      </c>
      <c r="AD16" s="2">
        <v>0.13220000000000001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73" t="s">
        <v>52</v>
      </c>
      <c r="G17" s="1" t="s">
        <v>61</v>
      </c>
      <c r="H17" s="2">
        <v>0.91</v>
      </c>
      <c r="I17" s="68"/>
      <c r="J17" s="73" t="s">
        <v>54</v>
      </c>
      <c r="K17" s="1" t="s">
        <v>61</v>
      </c>
      <c r="L17" s="2">
        <v>0.95</v>
      </c>
      <c r="M17" s="68"/>
      <c r="N17" s="73" t="s">
        <v>68</v>
      </c>
      <c r="O17" s="1" t="s">
        <v>61</v>
      </c>
      <c r="P17" s="2">
        <v>0.94</v>
      </c>
      <c r="U17" s="2">
        <v>0.84260000000000002</v>
      </c>
      <c r="V17" s="2">
        <v>0.62749999999999995</v>
      </c>
      <c r="W17" s="2">
        <v>0.49709999999999999</v>
      </c>
      <c r="X17" s="2">
        <v>0.39539999999999997</v>
      </c>
      <c r="Y17" s="2">
        <v>0.36259999999999998</v>
      </c>
      <c r="Z17" s="2">
        <v>0.2271</v>
      </c>
      <c r="AA17" s="2">
        <v>0.2873</v>
      </c>
      <c r="AB17" s="2">
        <v>0.19259999999999999</v>
      </c>
      <c r="AC17" s="2">
        <v>0.2641</v>
      </c>
      <c r="AD17" s="2">
        <v>0.1578</v>
      </c>
    </row>
    <row r="18" spans="1:30" x14ac:dyDescent="0.3">
      <c r="A18" s="43"/>
      <c r="B18" s="1" t="s">
        <v>36</v>
      </c>
      <c r="C18" s="2"/>
      <c r="D18" s="2"/>
      <c r="F18" s="74"/>
      <c r="G18" s="1" t="s">
        <v>62</v>
      </c>
      <c r="H18" s="2">
        <v>0.84</v>
      </c>
      <c r="I18" s="68"/>
      <c r="J18" s="74"/>
      <c r="K18" s="1" t="s">
        <v>62</v>
      </c>
      <c r="L18" s="2">
        <v>0.93</v>
      </c>
      <c r="M18" s="68"/>
      <c r="N18" s="74"/>
      <c r="O18" s="1" t="s">
        <v>62</v>
      </c>
      <c r="P18" s="2">
        <v>0.88</v>
      </c>
      <c r="U18" s="2">
        <v>0.75129999999999997</v>
      </c>
      <c r="V18" s="2">
        <v>0.58230000000000004</v>
      </c>
      <c r="W18" s="2">
        <v>0.47860000000000003</v>
      </c>
      <c r="X18" s="2">
        <v>0.32300000000000001</v>
      </c>
      <c r="Y18" s="2">
        <v>0.3448</v>
      </c>
      <c r="Z18" s="2">
        <v>0.2487</v>
      </c>
      <c r="AA18" s="2">
        <v>0.27500000000000002</v>
      </c>
      <c r="AB18" s="2">
        <v>0.1991</v>
      </c>
      <c r="AC18" s="2">
        <v>0.26590000000000003</v>
      </c>
      <c r="AD18" s="2">
        <v>0.1764</v>
      </c>
    </row>
    <row r="19" spans="1:30" x14ac:dyDescent="0.3">
      <c r="A19" s="43"/>
      <c r="B19" s="1" t="s">
        <v>20</v>
      </c>
      <c r="C19" s="9">
        <v>0.5</v>
      </c>
      <c r="D19" s="2"/>
      <c r="F19" s="74"/>
      <c r="G19" s="1" t="s">
        <v>64</v>
      </c>
      <c r="H19" s="2">
        <v>0.87</v>
      </c>
      <c r="I19" s="68"/>
      <c r="J19" s="74"/>
      <c r="K19" s="1" t="s">
        <v>64</v>
      </c>
      <c r="L19" s="2">
        <v>0.94</v>
      </c>
      <c r="M19" s="68"/>
      <c r="N19" s="74"/>
      <c r="O19" s="1" t="s">
        <v>64</v>
      </c>
      <c r="P19" s="2">
        <v>0.89</v>
      </c>
      <c r="U19" s="2">
        <v>0.70120000000000005</v>
      </c>
      <c r="V19" s="2">
        <v>0.54410000000000003</v>
      </c>
      <c r="W19" s="2">
        <v>0.44540000000000002</v>
      </c>
      <c r="X19" s="2">
        <v>0.34860000000000002</v>
      </c>
      <c r="Y19" s="2">
        <v>0.35909999999999997</v>
      </c>
      <c r="Z19" s="2">
        <v>0.25619999999999998</v>
      </c>
      <c r="AA19" s="2">
        <v>0.26179999999999998</v>
      </c>
      <c r="AB19" s="2">
        <v>0.19259999999999999</v>
      </c>
      <c r="AC19" s="2">
        <v>0.2586</v>
      </c>
      <c r="AD19" s="2">
        <v>0.1608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74"/>
      <c r="G20" s="1" t="s">
        <v>65</v>
      </c>
      <c r="H20" s="2">
        <v>0.93</v>
      </c>
      <c r="I20" s="68"/>
      <c r="J20" s="74"/>
      <c r="K20" s="1" t="s">
        <v>65</v>
      </c>
      <c r="L20" s="2">
        <v>0.91</v>
      </c>
      <c r="M20" s="68"/>
      <c r="N20" s="74"/>
      <c r="O20" s="1" t="s">
        <v>65</v>
      </c>
      <c r="P20" s="2">
        <v>0.92</v>
      </c>
      <c r="U20" s="2">
        <v>0.65369999999999995</v>
      </c>
      <c r="V20" s="2">
        <v>0.50280000000000002</v>
      </c>
      <c r="W20" s="2">
        <v>0.40970000000000001</v>
      </c>
      <c r="X20" s="2">
        <v>0.30990000000000001</v>
      </c>
      <c r="Y20" s="2">
        <v>0.34210000000000002</v>
      </c>
      <c r="Z20" s="2">
        <v>0.25840000000000002</v>
      </c>
      <c r="AA20" s="2">
        <v>0.27</v>
      </c>
      <c r="AB20" s="2">
        <v>0.2223</v>
      </c>
      <c r="AC20" s="2">
        <v>0.23449999999999999</v>
      </c>
      <c r="AD20" s="2">
        <v>0.15709999999999999</v>
      </c>
    </row>
    <row r="21" spans="1:30" x14ac:dyDescent="0.3">
      <c r="A21" s="41" t="s">
        <v>38</v>
      </c>
      <c r="B21" s="1" t="s">
        <v>3</v>
      </c>
      <c r="C21" s="23" t="s">
        <v>4</v>
      </c>
      <c r="D21" s="2"/>
      <c r="F21" s="74"/>
      <c r="G21" s="1" t="s">
        <v>66</v>
      </c>
      <c r="H21" s="2">
        <v>0.86</v>
      </c>
      <c r="I21" s="68"/>
      <c r="J21" s="74"/>
      <c r="K21" s="1" t="s">
        <v>66</v>
      </c>
      <c r="L21" s="2">
        <v>0.88</v>
      </c>
      <c r="M21" s="68"/>
      <c r="N21" s="74"/>
      <c r="O21" s="1" t="s">
        <v>66</v>
      </c>
      <c r="P21" s="2">
        <v>0.87</v>
      </c>
      <c r="U21" s="2">
        <v>0.60399999999999998</v>
      </c>
      <c r="V21" s="2">
        <v>0.47239999999999999</v>
      </c>
      <c r="W21" s="2">
        <v>0.40279999999999999</v>
      </c>
      <c r="X21" s="2">
        <v>0.3377</v>
      </c>
      <c r="Y21" s="2">
        <v>0.31869999999999998</v>
      </c>
      <c r="Z21" s="2">
        <v>0.26690000000000003</v>
      </c>
      <c r="AA21" s="2">
        <v>0.2767</v>
      </c>
      <c r="AB21" s="2">
        <v>0.22819999999999999</v>
      </c>
      <c r="AC21" s="2">
        <v>0.22589999999999999</v>
      </c>
      <c r="AD21" s="2">
        <v>0.1754</v>
      </c>
    </row>
    <row r="22" spans="1:30" x14ac:dyDescent="0.3">
      <c r="A22" s="43"/>
      <c r="B22" s="1" t="s">
        <v>17</v>
      </c>
      <c r="C22" s="3">
        <v>1E-4</v>
      </c>
      <c r="D22" s="2"/>
      <c r="F22" s="74"/>
      <c r="G22" s="1" t="s">
        <v>63</v>
      </c>
      <c r="H22" s="2">
        <v>0.65</v>
      </c>
      <c r="I22" s="68"/>
      <c r="J22" s="74"/>
      <c r="K22" s="1" t="s">
        <v>63</v>
      </c>
      <c r="L22" s="2">
        <v>0.84</v>
      </c>
      <c r="M22" s="68"/>
      <c r="N22" s="74"/>
      <c r="O22" s="1" t="s">
        <v>63</v>
      </c>
      <c r="P22" s="2">
        <v>0.73</v>
      </c>
      <c r="U22" s="2">
        <v>0.59309999999999996</v>
      </c>
      <c r="V22" s="2">
        <v>0.47170000000000001</v>
      </c>
      <c r="W22" s="2">
        <v>0.40510000000000002</v>
      </c>
      <c r="X22" s="2">
        <v>0.34660000000000002</v>
      </c>
      <c r="Y22" s="2">
        <v>0.31440000000000001</v>
      </c>
      <c r="Z22" s="2">
        <v>0.26769999999999999</v>
      </c>
      <c r="AA22" s="2">
        <v>0.27039999999999997</v>
      </c>
      <c r="AB22" s="2">
        <v>0.20569999999999999</v>
      </c>
      <c r="AC22" s="2">
        <v>0.24310000000000001</v>
      </c>
      <c r="AD22" s="2">
        <v>0.1885</v>
      </c>
    </row>
    <row r="23" spans="1:30" x14ac:dyDescent="0.3">
      <c r="A23" s="43"/>
      <c r="B23" s="1" t="s">
        <v>58</v>
      </c>
      <c r="C23" s="2">
        <v>10</v>
      </c>
      <c r="D23" s="2"/>
      <c r="F23" s="75"/>
      <c r="G23" s="1" t="s">
        <v>67</v>
      </c>
      <c r="H23" s="7">
        <v>0.87</v>
      </c>
      <c r="I23" s="69"/>
      <c r="J23" s="75"/>
      <c r="K23" s="1" t="s">
        <v>67</v>
      </c>
      <c r="L23" s="7">
        <v>0.92</v>
      </c>
      <c r="M23" s="69"/>
      <c r="N23" s="75"/>
      <c r="O23" s="1" t="s">
        <v>67</v>
      </c>
      <c r="P23" s="7">
        <v>0.89</v>
      </c>
      <c r="U23" s="2">
        <v>0.54100000000000004</v>
      </c>
      <c r="V23" s="2">
        <v>0.43869999999999998</v>
      </c>
      <c r="W23" s="2">
        <v>0.39660000000000001</v>
      </c>
      <c r="X23" s="2">
        <v>0.36280000000000001</v>
      </c>
      <c r="Y23" s="2">
        <v>0.30730000000000002</v>
      </c>
      <c r="Z23" s="2">
        <v>0.23980000000000001</v>
      </c>
      <c r="AA23" s="2">
        <v>0.26140000000000002</v>
      </c>
      <c r="AB23" s="2">
        <v>0.23569999999999999</v>
      </c>
      <c r="AC23" s="2">
        <v>0.23899999999999999</v>
      </c>
      <c r="AD23" s="2">
        <v>0.16059999999999999</v>
      </c>
    </row>
    <row r="24" spans="1:30" x14ac:dyDescent="0.3">
      <c r="A24" s="43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2"/>
      <c r="B25" s="1" t="s">
        <v>60</v>
      </c>
      <c r="C25" s="2">
        <v>2</v>
      </c>
      <c r="D25" s="2"/>
      <c r="U25" s="2">
        <v>63</v>
      </c>
      <c r="V25" s="2">
        <v>1000</v>
      </c>
      <c r="W25" s="2">
        <v>42</v>
      </c>
      <c r="X25" s="2">
        <v>668</v>
      </c>
      <c r="Y25" s="2">
        <v>42</v>
      </c>
      <c r="Z25" s="2">
        <v>662</v>
      </c>
      <c r="AA25" s="2">
        <v>43</v>
      </c>
      <c r="AB25" s="2">
        <v>684</v>
      </c>
      <c r="AC25" s="2">
        <v>43</v>
      </c>
      <c r="AD25" s="2">
        <v>670</v>
      </c>
    </row>
    <row r="26" spans="1:30" x14ac:dyDescent="0.3">
      <c r="A26" s="41" t="s">
        <v>88</v>
      </c>
      <c r="B26" s="1" t="s">
        <v>88</v>
      </c>
      <c r="C26" s="71" t="s">
        <v>87</v>
      </c>
      <c r="D26" s="72"/>
      <c r="U26" s="2">
        <v>42</v>
      </c>
      <c r="V26" s="2">
        <v>662</v>
      </c>
      <c r="W26" s="2">
        <v>42</v>
      </c>
      <c r="X26" s="2">
        <v>660</v>
      </c>
      <c r="Y26" s="2">
        <v>51</v>
      </c>
      <c r="Z26" s="2">
        <v>811</v>
      </c>
      <c r="AA26" s="2">
        <v>40</v>
      </c>
      <c r="AB26" s="2">
        <v>642</v>
      </c>
      <c r="AC26" s="2">
        <v>41</v>
      </c>
      <c r="AD26" s="2">
        <v>644</v>
      </c>
    </row>
    <row r="27" spans="1:30" x14ac:dyDescent="0.3">
      <c r="A27" s="42"/>
      <c r="B27" s="1" t="s">
        <v>85</v>
      </c>
      <c r="C27" s="71" t="s">
        <v>86</v>
      </c>
      <c r="D27" s="72"/>
      <c r="U27" s="2">
        <v>51</v>
      </c>
      <c r="V27" s="2">
        <v>814</v>
      </c>
      <c r="W27" s="2">
        <v>42</v>
      </c>
      <c r="X27" s="2">
        <v>667</v>
      </c>
      <c r="Y27" s="2">
        <v>50</v>
      </c>
      <c r="Z27" s="2">
        <v>795</v>
      </c>
      <c r="AA27" s="2">
        <v>41</v>
      </c>
      <c r="AB27" s="2">
        <v>645</v>
      </c>
      <c r="AC27" s="2">
        <v>42</v>
      </c>
      <c r="AD27" s="2">
        <v>650</v>
      </c>
    </row>
    <row r="28" spans="1:30" x14ac:dyDescent="0.3">
      <c r="U28" s="2">
        <v>43</v>
      </c>
      <c r="V28" s="2">
        <v>682</v>
      </c>
      <c r="W28" s="2">
        <v>49</v>
      </c>
      <c r="X28" s="2">
        <v>771</v>
      </c>
      <c r="Y28" s="2">
        <v>42</v>
      </c>
      <c r="Z28" s="2">
        <v>673</v>
      </c>
      <c r="AA28" s="2">
        <v>48</v>
      </c>
      <c r="AB28" s="2">
        <v>766</v>
      </c>
      <c r="AC28" s="2">
        <v>49</v>
      </c>
      <c r="AD28" s="2">
        <v>771</v>
      </c>
    </row>
    <row r="29" spans="1:30" x14ac:dyDescent="0.3">
      <c r="U29" s="2">
        <v>45</v>
      </c>
      <c r="V29" s="2">
        <v>720</v>
      </c>
      <c r="W29" s="2">
        <v>45</v>
      </c>
      <c r="X29" s="2">
        <v>722</v>
      </c>
      <c r="Y29" s="2">
        <v>39</v>
      </c>
      <c r="Z29" s="2">
        <v>624</v>
      </c>
      <c r="AA29" s="2">
        <v>40</v>
      </c>
      <c r="AB29" s="2">
        <v>627</v>
      </c>
      <c r="AC29" s="2">
        <v>46</v>
      </c>
      <c r="AD29" s="2">
        <v>717</v>
      </c>
    </row>
    <row r="30" spans="1:30" x14ac:dyDescent="0.3">
      <c r="U30" s="2">
        <v>33</v>
      </c>
      <c r="V30" s="2">
        <v>530</v>
      </c>
      <c r="W30" s="2">
        <v>39</v>
      </c>
      <c r="X30" s="2">
        <v>623</v>
      </c>
      <c r="Y30" s="2">
        <v>39</v>
      </c>
      <c r="Z30" s="2">
        <v>626</v>
      </c>
      <c r="AA30" s="2">
        <v>43</v>
      </c>
      <c r="AB30" s="2">
        <v>690</v>
      </c>
      <c r="AC30" s="2">
        <v>32</v>
      </c>
      <c r="AD30" s="2">
        <v>502</v>
      </c>
    </row>
    <row r="31" spans="1:30" x14ac:dyDescent="0.3">
      <c r="U31" s="2">
        <v>44</v>
      </c>
      <c r="V31" s="2">
        <v>694</v>
      </c>
      <c r="W31" s="2">
        <v>39</v>
      </c>
      <c r="X31" s="2">
        <v>612</v>
      </c>
      <c r="Y31" s="2">
        <v>44</v>
      </c>
      <c r="Z31" s="2">
        <v>701</v>
      </c>
      <c r="AA31" s="2">
        <v>39</v>
      </c>
      <c r="AB31" s="2">
        <v>625</v>
      </c>
      <c r="AC31" s="2">
        <v>44</v>
      </c>
      <c r="AD31" s="2">
        <v>695</v>
      </c>
    </row>
    <row r="32" spans="1:30" x14ac:dyDescent="0.3">
      <c r="U32" s="2">
        <v>34</v>
      </c>
      <c r="V32" s="2">
        <v>539</v>
      </c>
      <c r="W32" s="2">
        <v>39</v>
      </c>
      <c r="X32" s="2">
        <v>617</v>
      </c>
      <c r="Y32" s="2">
        <v>33</v>
      </c>
      <c r="Z32" s="2">
        <v>520</v>
      </c>
      <c r="AA32" s="2">
        <v>39</v>
      </c>
      <c r="AB32" s="2">
        <v>619</v>
      </c>
      <c r="AC32" s="2">
        <v>33</v>
      </c>
      <c r="AD32" s="2">
        <v>508</v>
      </c>
    </row>
    <row r="33" spans="21:30" x14ac:dyDescent="0.3">
      <c r="U33" s="2">
        <v>46</v>
      </c>
      <c r="V33" s="2">
        <v>724</v>
      </c>
      <c r="W33" s="2">
        <v>34</v>
      </c>
      <c r="X33" s="2">
        <v>538</v>
      </c>
      <c r="Y33" s="2">
        <v>45</v>
      </c>
      <c r="Z33" s="2">
        <v>718</v>
      </c>
      <c r="AA33" s="2">
        <v>38</v>
      </c>
      <c r="AB33" s="2">
        <v>606</v>
      </c>
      <c r="AC33" s="2">
        <v>46</v>
      </c>
      <c r="AD33" s="2">
        <v>713</v>
      </c>
    </row>
    <row r="34" spans="21:30" x14ac:dyDescent="0.3">
      <c r="U34" s="2">
        <v>40</v>
      </c>
      <c r="V34" s="2">
        <v>633</v>
      </c>
      <c r="W34" s="2">
        <v>45</v>
      </c>
      <c r="X34" s="2">
        <v>718</v>
      </c>
      <c r="Y34" s="2">
        <v>33</v>
      </c>
      <c r="Z34" s="2">
        <v>529</v>
      </c>
      <c r="AA34" s="2">
        <v>39</v>
      </c>
      <c r="AB34" s="2">
        <v>619</v>
      </c>
      <c r="AC34" s="2">
        <v>32</v>
      </c>
      <c r="AD34" s="2">
        <v>498</v>
      </c>
    </row>
  </sheetData>
  <mergeCells count="27"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6A29-CDD4-43A5-87E0-69FB445D3C05}">
  <dimension ref="A1:AD34"/>
  <sheetViews>
    <sheetView workbookViewId="0">
      <selection activeCell="G5" sqref="G5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12.88671875" style="4" bestFit="1" customWidth="1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98</v>
      </c>
      <c r="B1" s="70"/>
      <c r="C1" s="70"/>
      <c r="D1" s="65"/>
      <c r="F1" s="64" t="s">
        <v>44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65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41" t="s">
        <v>22</v>
      </c>
      <c r="B2" s="1" t="s">
        <v>42</v>
      </c>
      <c r="C2" s="10" t="s">
        <v>99</v>
      </c>
      <c r="D2" s="2"/>
      <c r="F2" s="2" t="s">
        <v>49</v>
      </c>
      <c r="G2" s="2" t="s">
        <v>50</v>
      </c>
      <c r="H2" s="71" t="s">
        <v>47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2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43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0.89529999999999998</v>
      </c>
      <c r="J3" s="1" t="s">
        <v>46</v>
      </c>
      <c r="K3" s="2">
        <f>MAX(V3:V12)</f>
        <v>0.86329999999999996</v>
      </c>
      <c r="L3" s="1" t="s">
        <v>56</v>
      </c>
      <c r="M3" s="2">
        <f>MIN(U14:U23)</f>
        <v>0.32450000000000001</v>
      </c>
      <c r="N3" s="1" t="s">
        <v>57</v>
      </c>
      <c r="O3" s="2">
        <f>MIN(V14:V23)</f>
        <v>0.39939999999999998</v>
      </c>
      <c r="P3" s="1" t="s">
        <v>77</v>
      </c>
      <c r="Q3" s="2" t="str">
        <f>AVERAGE(U25:U34) &amp; "s/epoch"</f>
        <v>44.9s/epoch</v>
      </c>
      <c r="R3" s="1" t="s">
        <v>78</v>
      </c>
      <c r="S3" s="2" t="str">
        <f>AVERAGE(V25:V34) &amp; "ms/step"</f>
        <v>710ms/step</v>
      </c>
      <c r="U3" s="2">
        <v>0.42230000000000001</v>
      </c>
      <c r="V3" s="2">
        <v>0.623</v>
      </c>
      <c r="W3" s="2">
        <v>0.88239999999999996</v>
      </c>
      <c r="X3" s="2">
        <v>0.92169999999999996</v>
      </c>
      <c r="Y3" s="2">
        <v>0.93100000000000005</v>
      </c>
      <c r="Z3" s="2">
        <v>0.94920000000000004</v>
      </c>
      <c r="AA3" s="2">
        <v>0.96179999999999999</v>
      </c>
      <c r="AB3" s="2">
        <v>0.97270000000000001</v>
      </c>
      <c r="AC3" s="2">
        <v>0.96819999999999995</v>
      </c>
      <c r="AD3" s="2">
        <v>0.99370000000000003</v>
      </c>
    </row>
    <row r="4" spans="1:30" x14ac:dyDescent="0.3">
      <c r="A4" s="43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0.94640000000000002</v>
      </c>
      <c r="J4" s="1" t="s">
        <v>46</v>
      </c>
      <c r="K4" s="2">
        <f>MAX(X3:X12)</f>
        <v>0.9335</v>
      </c>
      <c r="L4" s="1" t="s">
        <v>56</v>
      </c>
      <c r="M4" s="2">
        <f>MIN(W14:W23)</f>
        <v>0.19020000000000001</v>
      </c>
      <c r="N4" s="1" t="s">
        <v>57</v>
      </c>
      <c r="O4" s="2">
        <f>MIN(X14:X23)</f>
        <v>0.2545</v>
      </c>
      <c r="P4" s="1" t="s">
        <v>77</v>
      </c>
      <c r="Q4" s="2" t="str">
        <f>AVERAGE(W25:W34) &amp; "s/epoch"</f>
        <v>41.1s/epoch</v>
      </c>
      <c r="R4" s="1" t="s">
        <v>78</v>
      </c>
      <c r="S4" s="2" t="str">
        <f>AVERAGE(X25:X34) &amp; "ms/step"</f>
        <v>652.1ms/step</v>
      </c>
      <c r="U4" s="2">
        <v>0.70069999999999999</v>
      </c>
      <c r="V4" s="2">
        <v>0.76370000000000005</v>
      </c>
      <c r="W4" s="2">
        <v>0.88939999999999997</v>
      </c>
      <c r="X4" s="2">
        <v>0.9335</v>
      </c>
      <c r="Y4" s="2">
        <v>0.93899999999999995</v>
      </c>
      <c r="Z4" s="2">
        <v>0.94530000000000003</v>
      </c>
      <c r="AA4" s="2">
        <v>0.96579999999999999</v>
      </c>
      <c r="AB4" s="2">
        <v>0.95699999999999996</v>
      </c>
      <c r="AC4" s="2">
        <v>0.97309999999999997</v>
      </c>
      <c r="AD4" s="2">
        <v>0.98750000000000004</v>
      </c>
    </row>
    <row r="5" spans="1:30" x14ac:dyDescent="0.3">
      <c r="A5" s="43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0.96630000000000005</v>
      </c>
      <c r="J5" s="1" t="s">
        <v>46</v>
      </c>
      <c r="K5" s="8">
        <f>MAX(Z3:Z12)</f>
        <v>0.95699999999999996</v>
      </c>
      <c r="L5" s="1" t="s">
        <v>56</v>
      </c>
      <c r="M5" s="2">
        <f>MIN(Y14:Y23)</f>
        <v>0.12809999999999999</v>
      </c>
      <c r="N5" s="1" t="s">
        <v>57</v>
      </c>
      <c r="O5" s="2">
        <f>MIN(Z14:Z23)</f>
        <v>0.1598</v>
      </c>
      <c r="P5" s="1" t="s">
        <v>77</v>
      </c>
      <c r="Q5" s="2" t="str">
        <f>AVERAGE(Y25:Y34) &amp; "s/epoch"</f>
        <v>41.4s/epoch</v>
      </c>
      <c r="R5" s="1" t="s">
        <v>78</v>
      </c>
      <c r="S5" s="2" t="str">
        <f>AVERAGE(Z25:Z34) &amp; "ms/step"</f>
        <v>656.2ms/step</v>
      </c>
      <c r="U5" s="2">
        <v>0.77470000000000006</v>
      </c>
      <c r="V5" s="2">
        <v>0.79690000000000005</v>
      </c>
      <c r="W5" s="2">
        <v>0.90669999999999995</v>
      </c>
      <c r="X5" s="2">
        <v>0.89039999999999997</v>
      </c>
      <c r="Y5" s="2">
        <v>0.94540000000000002</v>
      </c>
      <c r="Z5" s="2">
        <v>0.9395</v>
      </c>
      <c r="AA5" s="2">
        <v>0.96230000000000004</v>
      </c>
      <c r="AB5" s="2">
        <v>0.95509999999999995</v>
      </c>
      <c r="AC5" s="2">
        <v>0.97460000000000002</v>
      </c>
      <c r="AD5" s="2">
        <v>0.97289999999999999</v>
      </c>
    </row>
    <row r="6" spans="1:30" x14ac:dyDescent="0.3">
      <c r="A6" s="43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0.97570000000000001</v>
      </c>
      <c r="J6" s="1" t="s">
        <v>46</v>
      </c>
      <c r="K6" s="2">
        <f>MAX(AB3:AB12)</f>
        <v>0.97270000000000001</v>
      </c>
      <c r="L6" s="1" t="s">
        <v>56</v>
      </c>
      <c r="M6" s="2">
        <f>MIN(AA14:AA23)</f>
        <v>9.3200000000000005E-2</v>
      </c>
      <c r="N6" s="1" t="s">
        <v>57</v>
      </c>
      <c r="O6" s="2">
        <f>MIN(AB14:AB23)</f>
        <v>0.122</v>
      </c>
      <c r="P6" s="1" t="s">
        <v>77</v>
      </c>
      <c r="Q6" s="2" t="str">
        <f>AVERAGE(AA25:AA34) &amp; "s/epoch"</f>
        <v>40.1s/epoch</v>
      </c>
      <c r="R6" s="1" t="s">
        <v>78</v>
      </c>
      <c r="S6" s="2" t="str">
        <f>AVERAGE(AB25:AB34) &amp; "ms/step"</f>
        <v>638.1ms/step</v>
      </c>
      <c r="U6" s="2">
        <v>0.80689999999999995</v>
      </c>
      <c r="V6" s="2">
        <v>0.80469999999999997</v>
      </c>
      <c r="W6" s="2">
        <v>0.91069999999999995</v>
      </c>
      <c r="X6" s="2">
        <v>0.8982</v>
      </c>
      <c r="Y6" s="2">
        <v>0.94789999999999996</v>
      </c>
      <c r="Z6" s="2">
        <v>0.94730000000000003</v>
      </c>
      <c r="AA6" s="2">
        <v>0.96330000000000005</v>
      </c>
      <c r="AB6" s="2">
        <v>0.95899999999999996</v>
      </c>
      <c r="AC6" s="2">
        <v>0.9829</v>
      </c>
      <c r="AD6" s="2">
        <v>0.97499999999999998</v>
      </c>
    </row>
    <row r="7" spans="1:30" x14ac:dyDescent="0.3">
      <c r="A7" s="43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0.9829</v>
      </c>
      <c r="J7" s="1" t="s">
        <v>46</v>
      </c>
      <c r="K7" s="2">
        <f>MAX(AD3:AD12)</f>
        <v>0.99370000000000003</v>
      </c>
      <c r="L7" s="1" t="s">
        <v>56</v>
      </c>
      <c r="M7" s="2">
        <f>MIN(AC14:AC23)</f>
        <v>7.9399999999999998E-2</v>
      </c>
      <c r="N7" s="1" t="s">
        <v>57</v>
      </c>
      <c r="O7" s="2">
        <f>MIN(AD14:AD23)</f>
        <v>6.4399999999999999E-2</v>
      </c>
      <c r="P7" s="1" t="s">
        <v>77</v>
      </c>
      <c r="Q7" s="2" t="str">
        <f>AVERAGE(AC25:AC34) &amp; "s/epoch"</f>
        <v>41.1s/epoch</v>
      </c>
      <c r="R7" s="1" t="s">
        <v>78</v>
      </c>
      <c r="S7" s="2" t="str">
        <f>AVERAGE(AD25:AD34) &amp; "ms/step"</f>
        <v>642.1ms/step</v>
      </c>
      <c r="U7" s="2">
        <v>0.83330000000000004</v>
      </c>
      <c r="V7" s="2">
        <v>0.82620000000000005</v>
      </c>
      <c r="W7" s="2">
        <v>0.92410000000000003</v>
      </c>
      <c r="X7" s="2">
        <v>0.9002</v>
      </c>
      <c r="Y7" s="2">
        <v>0.94589999999999996</v>
      </c>
      <c r="Z7" s="2">
        <v>0.93359999999999999</v>
      </c>
      <c r="AA7" s="2">
        <v>0.96579999999999999</v>
      </c>
      <c r="AB7" s="2">
        <v>0.94340000000000002</v>
      </c>
      <c r="AC7" s="2">
        <v>0.97409999999999997</v>
      </c>
      <c r="AD7" s="2">
        <v>0.97499999999999998</v>
      </c>
    </row>
    <row r="8" spans="1:30" x14ac:dyDescent="0.3">
      <c r="A8" s="43"/>
      <c r="B8" s="1" t="s">
        <v>13</v>
      </c>
      <c r="C8" s="2">
        <v>0.2</v>
      </c>
      <c r="D8" s="2"/>
      <c r="U8" s="2">
        <v>0.85360000000000003</v>
      </c>
      <c r="V8" s="2">
        <v>0.84570000000000001</v>
      </c>
      <c r="W8" s="2">
        <v>0.92659999999999998</v>
      </c>
      <c r="X8" s="2">
        <v>0.89039999999999997</v>
      </c>
      <c r="Y8" s="2">
        <v>0.94289999999999996</v>
      </c>
      <c r="Z8" s="2">
        <v>0.95699999999999996</v>
      </c>
      <c r="AA8" s="2">
        <v>0.96970000000000001</v>
      </c>
      <c r="AB8" s="2">
        <v>0.95120000000000005</v>
      </c>
      <c r="AC8" s="2">
        <v>0.98240000000000005</v>
      </c>
      <c r="AD8" s="2">
        <v>0.97289999999999999</v>
      </c>
    </row>
    <row r="9" spans="1:30" x14ac:dyDescent="0.3">
      <c r="A9" s="43"/>
      <c r="B9" s="1" t="s">
        <v>14</v>
      </c>
      <c r="C9" s="2">
        <v>0.1</v>
      </c>
      <c r="D9" s="2"/>
      <c r="F9" s="64" t="s">
        <v>76</v>
      </c>
      <c r="G9" s="70"/>
      <c r="H9" s="70"/>
      <c r="I9" s="70"/>
      <c r="J9" s="70"/>
      <c r="K9" s="70"/>
      <c r="L9" s="70"/>
      <c r="M9" s="70"/>
      <c r="N9" s="70"/>
      <c r="O9" s="70"/>
      <c r="P9" s="65"/>
      <c r="R9" s="64" t="s">
        <v>69</v>
      </c>
      <c r="S9" s="65"/>
      <c r="U9" s="2">
        <v>0.85909999999999997</v>
      </c>
      <c r="V9" s="2">
        <v>0.83199999999999996</v>
      </c>
      <c r="W9" s="2">
        <v>0.93200000000000005</v>
      </c>
      <c r="X9" s="2">
        <v>0.89629999999999999</v>
      </c>
      <c r="Y9" s="2">
        <v>0.95879999999999999</v>
      </c>
      <c r="Z9" s="2">
        <v>0.94340000000000002</v>
      </c>
      <c r="AA9" s="2">
        <v>0.97319999999999995</v>
      </c>
      <c r="AB9" s="2">
        <v>0.96089999999999998</v>
      </c>
      <c r="AC9" s="2">
        <v>0.97660000000000002</v>
      </c>
      <c r="AD9" s="2">
        <v>0.97919999999999996</v>
      </c>
    </row>
    <row r="10" spans="1:30" x14ac:dyDescent="0.3">
      <c r="A10" s="42"/>
      <c r="B10" s="1" t="s">
        <v>15</v>
      </c>
      <c r="C10" s="2">
        <v>0.1</v>
      </c>
      <c r="D10" s="2"/>
      <c r="F10" s="73" t="s">
        <v>48</v>
      </c>
      <c r="G10" s="1" t="s">
        <v>61</v>
      </c>
      <c r="H10" s="2">
        <v>0.88</v>
      </c>
      <c r="I10" s="67"/>
      <c r="J10" s="73" t="s">
        <v>53</v>
      </c>
      <c r="K10" s="1" t="s">
        <v>61</v>
      </c>
      <c r="L10" s="2">
        <v>0.95</v>
      </c>
      <c r="M10" s="67"/>
      <c r="N10" s="73" t="s">
        <v>55</v>
      </c>
      <c r="O10" s="1" t="s">
        <v>61</v>
      </c>
      <c r="P10" s="2">
        <v>0.96</v>
      </c>
      <c r="R10" s="2" t="s">
        <v>70</v>
      </c>
      <c r="S10" s="2" t="s">
        <v>89</v>
      </c>
      <c r="U10" s="2">
        <v>0.87390000000000001</v>
      </c>
      <c r="V10" s="2">
        <v>0.85940000000000005</v>
      </c>
      <c r="W10" s="2">
        <v>0.93400000000000005</v>
      </c>
      <c r="X10" s="2">
        <v>0.90800000000000003</v>
      </c>
      <c r="Y10" s="2">
        <v>0.95679999999999998</v>
      </c>
      <c r="Z10" s="2">
        <v>0.94920000000000004</v>
      </c>
      <c r="AA10" s="2">
        <v>0.97319999999999995</v>
      </c>
      <c r="AB10" s="2">
        <v>0.94920000000000004</v>
      </c>
      <c r="AC10" s="2">
        <v>0.98089999999999999</v>
      </c>
      <c r="AD10" s="2">
        <v>0.9667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74"/>
      <c r="G11" s="1" t="s">
        <v>62</v>
      </c>
      <c r="H11" s="2">
        <v>0.83</v>
      </c>
      <c r="I11" s="68"/>
      <c r="J11" s="74"/>
      <c r="K11" s="1" t="s">
        <v>62</v>
      </c>
      <c r="L11" s="2">
        <v>0.94</v>
      </c>
      <c r="M11" s="68"/>
      <c r="N11" s="74"/>
      <c r="O11" s="1" t="s">
        <v>62</v>
      </c>
      <c r="P11" s="2">
        <v>0.96</v>
      </c>
      <c r="R11" s="2" t="s">
        <v>71</v>
      </c>
      <c r="S11" s="2" t="s">
        <v>90</v>
      </c>
      <c r="U11" s="2">
        <v>0.89529999999999998</v>
      </c>
      <c r="V11" s="2">
        <v>0.84179999999999999</v>
      </c>
      <c r="W11" s="2">
        <v>0.93110000000000004</v>
      </c>
      <c r="X11" s="2">
        <v>0.9022</v>
      </c>
      <c r="Y11" s="2">
        <v>0.96179999999999999</v>
      </c>
      <c r="Z11" s="2">
        <v>0.91210000000000002</v>
      </c>
      <c r="AA11" s="2">
        <v>0.97119999999999995</v>
      </c>
      <c r="AB11" s="2">
        <v>0.94730000000000003</v>
      </c>
      <c r="AC11" s="2">
        <v>0.9819</v>
      </c>
      <c r="AD11" s="2">
        <v>0.97499999999999998</v>
      </c>
    </row>
    <row r="12" spans="1:30" x14ac:dyDescent="0.3">
      <c r="A12" s="42"/>
      <c r="B12" s="1" t="s">
        <v>41</v>
      </c>
      <c r="C12" s="2">
        <v>30</v>
      </c>
      <c r="D12" s="2"/>
      <c r="F12" s="74"/>
      <c r="G12" s="1" t="s">
        <v>64</v>
      </c>
      <c r="H12" s="2">
        <v>0.84</v>
      </c>
      <c r="I12" s="68"/>
      <c r="J12" s="74"/>
      <c r="K12" s="1" t="s">
        <v>64</v>
      </c>
      <c r="L12" s="2">
        <v>0.95</v>
      </c>
      <c r="M12" s="68"/>
      <c r="N12" s="74"/>
      <c r="O12" s="1" t="s">
        <v>64</v>
      </c>
      <c r="P12" s="2">
        <v>0.97</v>
      </c>
      <c r="R12" s="2" t="s">
        <v>72</v>
      </c>
      <c r="S12" s="2" t="s">
        <v>91</v>
      </c>
      <c r="U12" s="2">
        <v>0.89129999999999998</v>
      </c>
      <c r="V12" s="2">
        <v>0.86329999999999996</v>
      </c>
      <c r="W12" s="2">
        <v>0.94640000000000002</v>
      </c>
      <c r="X12" s="2">
        <v>0.91190000000000004</v>
      </c>
      <c r="Y12" s="2">
        <v>0.96630000000000005</v>
      </c>
      <c r="Z12" s="2">
        <v>0.94140000000000001</v>
      </c>
      <c r="AA12" s="2">
        <v>0.97570000000000001</v>
      </c>
      <c r="AB12" s="2">
        <v>0.95309999999999995</v>
      </c>
      <c r="AC12" s="2">
        <v>0.98140000000000005</v>
      </c>
      <c r="AD12" s="2">
        <v>0.9708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74"/>
      <c r="G13" s="1" t="s">
        <v>65</v>
      </c>
      <c r="H13" s="2">
        <v>0.9</v>
      </c>
      <c r="I13" s="68"/>
      <c r="J13" s="74"/>
      <c r="K13" s="1" t="s">
        <v>65</v>
      </c>
      <c r="L13" s="2">
        <v>0.93</v>
      </c>
      <c r="M13" s="68"/>
      <c r="N13" s="74"/>
      <c r="O13" s="1" t="s">
        <v>65</v>
      </c>
      <c r="P13" s="2">
        <v>0.97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100</v>
      </c>
      <c r="D14" s="2"/>
      <c r="F14" s="74"/>
      <c r="G14" s="1" t="s">
        <v>66</v>
      </c>
      <c r="H14" s="2">
        <v>0.81</v>
      </c>
      <c r="I14" s="68"/>
      <c r="J14" s="74"/>
      <c r="K14" s="1" t="s">
        <v>66</v>
      </c>
      <c r="L14" s="2">
        <v>0.91</v>
      </c>
      <c r="M14" s="68"/>
      <c r="N14" s="74"/>
      <c r="O14" s="1" t="s">
        <v>66</v>
      </c>
      <c r="P14" s="2">
        <v>0.97</v>
      </c>
      <c r="R14" s="2" t="s">
        <v>74</v>
      </c>
      <c r="S14" s="2" t="s">
        <v>93</v>
      </c>
      <c r="U14" s="2">
        <v>1.5134000000000001</v>
      </c>
      <c r="V14" s="2">
        <v>1.0541</v>
      </c>
      <c r="W14" s="2">
        <v>0.34139999999999998</v>
      </c>
      <c r="X14" s="2">
        <v>0.25580000000000003</v>
      </c>
      <c r="Y14" s="2">
        <v>0.22389999999999999</v>
      </c>
      <c r="Z14" s="2">
        <v>0.17230000000000001</v>
      </c>
      <c r="AA14" s="2">
        <v>0.14019999999999999</v>
      </c>
      <c r="AB14" s="2">
        <v>0.122</v>
      </c>
      <c r="AC14" s="2">
        <v>0.1169</v>
      </c>
      <c r="AD14" s="2">
        <v>6.4399999999999999E-2</v>
      </c>
    </row>
    <row r="15" spans="1:30" x14ac:dyDescent="0.3">
      <c r="A15" s="42"/>
      <c r="B15" s="1" t="s">
        <v>31</v>
      </c>
      <c r="C15" s="2" t="b">
        <v>0</v>
      </c>
      <c r="D15" s="2"/>
      <c r="F15" s="74"/>
      <c r="G15" s="1" t="s">
        <v>63</v>
      </c>
      <c r="H15" s="2">
        <v>0.59</v>
      </c>
      <c r="I15" s="68"/>
      <c r="J15" s="74"/>
      <c r="K15" s="1" t="s">
        <v>63</v>
      </c>
      <c r="L15" s="2">
        <v>0.81</v>
      </c>
      <c r="M15" s="68"/>
      <c r="N15" s="74"/>
      <c r="O15" s="1" t="s">
        <v>63</v>
      </c>
      <c r="P15" s="2">
        <v>0.97</v>
      </c>
      <c r="R15" s="2" t="s">
        <v>75</v>
      </c>
      <c r="S15" s="2" t="s">
        <v>94</v>
      </c>
      <c r="U15" s="2">
        <v>0.82950000000000002</v>
      </c>
      <c r="V15" s="2">
        <v>0.68459999999999999</v>
      </c>
      <c r="W15" s="2">
        <v>0.31219999999999998</v>
      </c>
      <c r="X15" s="2">
        <v>0.2545</v>
      </c>
      <c r="Y15" s="2">
        <v>0.21490000000000001</v>
      </c>
      <c r="Z15" s="2">
        <v>0.18679999999999999</v>
      </c>
      <c r="AA15" s="2">
        <v>0.1351</v>
      </c>
      <c r="AB15" s="2">
        <v>0.12820000000000001</v>
      </c>
      <c r="AC15" s="2">
        <v>0.10630000000000001</v>
      </c>
      <c r="AD15" s="2">
        <v>6.8599999999999994E-2</v>
      </c>
    </row>
    <row r="16" spans="1:30" x14ac:dyDescent="0.3">
      <c r="A16" s="41" t="s">
        <v>32</v>
      </c>
      <c r="B16" s="1" t="s">
        <v>33</v>
      </c>
      <c r="C16" s="2"/>
      <c r="D16" s="2"/>
      <c r="F16" s="75"/>
      <c r="G16" s="1" t="s">
        <v>67</v>
      </c>
      <c r="H16" s="2">
        <v>0.84</v>
      </c>
      <c r="I16" s="68"/>
      <c r="J16" s="75"/>
      <c r="K16" s="1" t="s">
        <v>67</v>
      </c>
      <c r="L16" s="7">
        <v>0.93</v>
      </c>
      <c r="M16" s="68"/>
      <c r="N16" s="75"/>
      <c r="O16" s="1" t="s">
        <v>67</v>
      </c>
      <c r="P16" s="7">
        <v>0.97</v>
      </c>
      <c r="U16" s="2">
        <v>0.62860000000000005</v>
      </c>
      <c r="V16" s="2">
        <v>0.58579999999999999</v>
      </c>
      <c r="W16" s="2">
        <v>0.28060000000000002</v>
      </c>
      <c r="X16" s="2">
        <v>0.31290000000000001</v>
      </c>
      <c r="Y16" s="2">
        <v>0.1925</v>
      </c>
      <c r="Z16" s="2">
        <v>0.18360000000000001</v>
      </c>
      <c r="AA16" s="2">
        <v>0.1288</v>
      </c>
      <c r="AB16" s="2">
        <v>0.12909999999999999</v>
      </c>
      <c r="AC16" s="2">
        <v>0.1014</v>
      </c>
      <c r="AD16" s="2">
        <v>0.10050000000000001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73" t="s">
        <v>52</v>
      </c>
      <c r="G17" s="1" t="s">
        <v>61</v>
      </c>
      <c r="H17" s="2">
        <v>0.95</v>
      </c>
      <c r="I17" s="68"/>
      <c r="J17" s="73" t="s">
        <v>54</v>
      </c>
      <c r="K17" s="1" t="s">
        <v>61</v>
      </c>
      <c r="L17" s="2">
        <v>0.97</v>
      </c>
      <c r="M17" s="68"/>
      <c r="N17" s="73" t="s">
        <v>68</v>
      </c>
      <c r="O17" s="1" t="s">
        <v>61</v>
      </c>
      <c r="P17" s="2">
        <v>0.94</v>
      </c>
      <c r="U17" s="2">
        <v>0.53349999999999997</v>
      </c>
      <c r="V17" s="2">
        <v>0.54249999999999998</v>
      </c>
      <c r="W17" s="2">
        <v>0.27900000000000003</v>
      </c>
      <c r="X17" s="2">
        <v>0.3</v>
      </c>
      <c r="Y17" s="2">
        <v>0.17430000000000001</v>
      </c>
      <c r="Z17" s="2">
        <v>0.18149999999999999</v>
      </c>
      <c r="AA17" s="2">
        <v>0.12609999999999999</v>
      </c>
      <c r="AB17" s="2">
        <v>0.13420000000000001</v>
      </c>
      <c r="AC17" s="2">
        <v>8.7900000000000006E-2</v>
      </c>
      <c r="AD17" s="2">
        <v>9.69E-2</v>
      </c>
    </row>
    <row r="18" spans="1:30" x14ac:dyDescent="0.3">
      <c r="A18" s="43"/>
      <c r="B18" s="1" t="s">
        <v>36</v>
      </c>
      <c r="C18" s="2"/>
      <c r="D18" s="2"/>
      <c r="F18" s="74"/>
      <c r="G18" s="1" t="s">
        <v>62</v>
      </c>
      <c r="H18" s="2">
        <v>0.93</v>
      </c>
      <c r="I18" s="68"/>
      <c r="J18" s="74"/>
      <c r="K18" s="1" t="s">
        <v>62</v>
      </c>
      <c r="L18" s="2">
        <v>0.98</v>
      </c>
      <c r="M18" s="68"/>
      <c r="N18" s="74"/>
      <c r="O18" s="1" t="s">
        <v>62</v>
      </c>
      <c r="P18" s="2">
        <v>0.93</v>
      </c>
      <c r="U18" s="2">
        <v>0.47910000000000003</v>
      </c>
      <c r="V18" s="2">
        <v>0.47299999999999998</v>
      </c>
      <c r="W18" s="2">
        <v>0.2336</v>
      </c>
      <c r="X18" s="2">
        <v>0.29759999999999998</v>
      </c>
      <c r="Y18" s="2">
        <v>0.17399999999999999</v>
      </c>
      <c r="Z18" s="2">
        <v>0.18160000000000001</v>
      </c>
      <c r="AA18" s="2">
        <v>0.1192</v>
      </c>
      <c r="AB18" s="2">
        <v>0.17660000000000001</v>
      </c>
      <c r="AC18" s="2">
        <v>9.0999999999999998E-2</v>
      </c>
      <c r="AD18" s="2">
        <v>9.74E-2</v>
      </c>
    </row>
    <row r="19" spans="1:30" x14ac:dyDescent="0.3">
      <c r="A19" s="43"/>
      <c r="B19" s="1" t="s">
        <v>20</v>
      </c>
      <c r="C19" s="9" t="s">
        <v>106</v>
      </c>
      <c r="D19" s="2"/>
      <c r="F19" s="74"/>
      <c r="G19" s="1" t="s">
        <v>64</v>
      </c>
      <c r="H19" s="2">
        <v>0.9</v>
      </c>
      <c r="I19" s="68"/>
      <c r="J19" s="74"/>
      <c r="K19" s="1" t="s">
        <v>64</v>
      </c>
      <c r="L19" s="2">
        <v>0.95</v>
      </c>
      <c r="M19" s="68"/>
      <c r="N19" s="74"/>
      <c r="O19" s="1" t="s">
        <v>64</v>
      </c>
      <c r="P19" s="2">
        <v>0.92</v>
      </c>
      <c r="U19" s="2">
        <v>0.42970000000000003</v>
      </c>
      <c r="V19" s="2">
        <v>0.437</v>
      </c>
      <c r="W19" s="2">
        <v>0.23400000000000001</v>
      </c>
      <c r="X19" s="2">
        <v>0.29189999999999999</v>
      </c>
      <c r="Y19" s="2">
        <v>0.1719</v>
      </c>
      <c r="Z19" s="2">
        <v>0.1598</v>
      </c>
      <c r="AA19" s="2">
        <v>0.11749999999999999</v>
      </c>
      <c r="AB19" s="2">
        <v>0.14729999999999999</v>
      </c>
      <c r="AC19" s="2">
        <v>8.3900000000000002E-2</v>
      </c>
      <c r="AD19" s="2">
        <v>0.1026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74"/>
      <c r="G20" s="1" t="s">
        <v>65</v>
      </c>
      <c r="H20" s="2">
        <v>0.93</v>
      </c>
      <c r="I20" s="68"/>
      <c r="J20" s="74"/>
      <c r="K20" s="1" t="s">
        <v>65</v>
      </c>
      <c r="L20" s="2">
        <v>0.96</v>
      </c>
      <c r="M20" s="68"/>
      <c r="N20" s="74"/>
      <c r="O20" s="1" t="s">
        <v>65</v>
      </c>
      <c r="P20" s="2">
        <v>0.94</v>
      </c>
      <c r="U20" s="2">
        <v>0.40939999999999999</v>
      </c>
      <c r="V20" s="2">
        <v>0.4274</v>
      </c>
      <c r="W20" s="2">
        <v>0.22689999999999999</v>
      </c>
      <c r="X20" s="2">
        <v>0.27800000000000002</v>
      </c>
      <c r="Y20" s="2">
        <v>0.15679999999999999</v>
      </c>
      <c r="Z20" s="2">
        <v>0.17130000000000001</v>
      </c>
      <c r="AA20" s="2">
        <v>0.1124</v>
      </c>
      <c r="AB20" s="2">
        <v>0.1333</v>
      </c>
      <c r="AC20" s="2">
        <v>9.2100000000000001E-2</v>
      </c>
      <c r="AD20" s="2">
        <v>8.8700000000000001E-2</v>
      </c>
    </row>
    <row r="21" spans="1:30" x14ac:dyDescent="0.3">
      <c r="A21" s="41" t="s">
        <v>38</v>
      </c>
      <c r="B21" s="1" t="s">
        <v>3</v>
      </c>
      <c r="C21" s="23" t="s">
        <v>5</v>
      </c>
      <c r="D21" s="2"/>
      <c r="F21" s="74"/>
      <c r="G21" s="1" t="s">
        <v>66</v>
      </c>
      <c r="H21" s="2">
        <v>0.92</v>
      </c>
      <c r="I21" s="68"/>
      <c r="J21" s="74"/>
      <c r="K21" s="1" t="s">
        <v>66</v>
      </c>
      <c r="L21" s="2">
        <v>0.94</v>
      </c>
      <c r="M21" s="68"/>
      <c r="N21" s="74"/>
      <c r="O21" s="1" t="s">
        <v>66</v>
      </c>
      <c r="P21" s="2">
        <v>0.91</v>
      </c>
      <c r="U21" s="2">
        <v>0.37469999999999998</v>
      </c>
      <c r="V21" s="2">
        <v>0.41070000000000001</v>
      </c>
      <c r="W21" s="2">
        <v>0.21920000000000001</v>
      </c>
      <c r="X21" s="2">
        <v>0.26879999999999998</v>
      </c>
      <c r="Y21" s="2">
        <v>0.15620000000000001</v>
      </c>
      <c r="Z21" s="2">
        <v>0.183</v>
      </c>
      <c r="AA21" s="2">
        <v>0.1085</v>
      </c>
      <c r="AB21" s="2">
        <v>0.1484</v>
      </c>
      <c r="AC21" s="2">
        <v>8.0100000000000005E-2</v>
      </c>
      <c r="AD21" s="2">
        <v>9.7100000000000006E-2</v>
      </c>
    </row>
    <row r="22" spans="1:30" x14ac:dyDescent="0.3">
      <c r="A22" s="43"/>
      <c r="B22" s="1" t="s">
        <v>17</v>
      </c>
      <c r="C22" s="3">
        <v>1E-4</v>
      </c>
      <c r="D22" s="2"/>
      <c r="F22" s="74"/>
      <c r="G22" s="1" t="s">
        <v>63</v>
      </c>
      <c r="H22" s="2">
        <v>0.56999999999999995</v>
      </c>
      <c r="I22" s="68"/>
      <c r="J22" s="74"/>
      <c r="K22" s="1" t="s">
        <v>63</v>
      </c>
      <c r="L22" s="2">
        <v>0.96</v>
      </c>
      <c r="M22" s="68"/>
      <c r="N22" s="74"/>
      <c r="O22" s="1" t="s">
        <v>63</v>
      </c>
      <c r="P22" s="2">
        <v>0.82</v>
      </c>
      <c r="U22" s="2">
        <v>0.3266</v>
      </c>
      <c r="V22" s="2">
        <v>0.41410000000000002</v>
      </c>
      <c r="W22" s="2">
        <v>0.20599999999999999</v>
      </c>
      <c r="X22" s="2">
        <v>0.26500000000000001</v>
      </c>
      <c r="Y22" s="2">
        <v>0.13819999999999999</v>
      </c>
      <c r="Z22" s="2">
        <v>0.22720000000000001</v>
      </c>
      <c r="AA22" s="2">
        <v>0.10539999999999999</v>
      </c>
      <c r="AB22" s="2">
        <v>0.14460000000000001</v>
      </c>
      <c r="AC22" s="2">
        <v>7.9399999999999998E-2</v>
      </c>
      <c r="AD22" s="2">
        <v>9.9199999999999997E-2</v>
      </c>
    </row>
    <row r="23" spans="1:30" x14ac:dyDescent="0.3">
      <c r="A23" s="43"/>
      <c r="B23" s="1" t="s">
        <v>58</v>
      </c>
      <c r="C23" s="2">
        <v>10</v>
      </c>
      <c r="D23" s="2"/>
      <c r="F23" s="75"/>
      <c r="G23" s="1" t="s">
        <v>67</v>
      </c>
      <c r="H23" s="7">
        <v>0.91</v>
      </c>
      <c r="I23" s="69"/>
      <c r="J23" s="75"/>
      <c r="K23" s="1" t="s">
        <v>67</v>
      </c>
      <c r="L23" s="7">
        <v>0.96</v>
      </c>
      <c r="M23" s="69"/>
      <c r="N23" s="75"/>
      <c r="O23" s="1" t="s">
        <v>67</v>
      </c>
      <c r="P23" s="7">
        <v>0.92</v>
      </c>
      <c r="U23" s="2">
        <v>0.32450000000000001</v>
      </c>
      <c r="V23" s="2">
        <v>0.39939999999999998</v>
      </c>
      <c r="W23" s="2">
        <v>0.19020000000000001</v>
      </c>
      <c r="X23" s="2">
        <v>0.26919999999999999</v>
      </c>
      <c r="Y23" s="2">
        <v>0.12809999999999999</v>
      </c>
      <c r="Z23" s="2">
        <v>0.1827</v>
      </c>
      <c r="AA23" s="2">
        <v>9.3200000000000005E-2</v>
      </c>
      <c r="AB23" s="2">
        <v>0.1459</v>
      </c>
      <c r="AC23" s="2">
        <v>7.9500000000000001E-2</v>
      </c>
      <c r="AD23" s="2">
        <v>8.4199999999999997E-2</v>
      </c>
    </row>
    <row r="24" spans="1:30" x14ac:dyDescent="0.3">
      <c r="A24" s="43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2"/>
      <c r="B25" s="1" t="s">
        <v>60</v>
      </c>
      <c r="C25" s="2">
        <v>2</v>
      </c>
      <c r="D25" s="2"/>
      <c r="U25" s="2">
        <v>67</v>
      </c>
      <c r="V25" s="2">
        <v>1000</v>
      </c>
      <c r="W25" s="2">
        <v>43</v>
      </c>
      <c r="X25" s="2">
        <v>687</v>
      </c>
      <c r="Y25" s="2">
        <v>44</v>
      </c>
      <c r="Z25" s="2">
        <v>705</v>
      </c>
      <c r="AA25" s="2">
        <v>41</v>
      </c>
      <c r="AB25" s="2">
        <v>648</v>
      </c>
      <c r="AC25" s="2">
        <v>41</v>
      </c>
      <c r="AD25" s="2">
        <v>638</v>
      </c>
    </row>
    <row r="26" spans="1:30" x14ac:dyDescent="0.3">
      <c r="A26" s="41" t="s">
        <v>88</v>
      </c>
      <c r="B26" s="1" t="s">
        <v>88</v>
      </c>
      <c r="C26" s="71" t="s">
        <v>87</v>
      </c>
      <c r="D26" s="72"/>
      <c r="U26" s="2">
        <v>52</v>
      </c>
      <c r="V26" s="2">
        <v>831</v>
      </c>
      <c r="W26" s="2">
        <v>42</v>
      </c>
      <c r="X26" s="2">
        <v>672</v>
      </c>
      <c r="Y26" s="2">
        <v>43</v>
      </c>
      <c r="Z26" s="2">
        <v>682</v>
      </c>
      <c r="AA26" s="2">
        <v>40</v>
      </c>
      <c r="AB26" s="2">
        <v>640</v>
      </c>
      <c r="AC26" s="2">
        <v>41</v>
      </c>
      <c r="AD26" s="2">
        <v>634</v>
      </c>
    </row>
    <row r="27" spans="1:30" x14ac:dyDescent="0.3">
      <c r="A27" s="42"/>
      <c r="B27" s="1" t="s">
        <v>85</v>
      </c>
      <c r="C27" s="71" t="s">
        <v>86</v>
      </c>
      <c r="D27" s="72"/>
      <c r="U27" s="2">
        <v>45</v>
      </c>
      <c r="V27" s="2">
        <v>717</v>
      </c>
      <c r="W27" s="2">
        <v>51</v>
      </c>
      <c r="X27" s="2">
        <v>803</v>
      </c>
      <c r="Y27" s="2">
        <v>51</v>
      </c>
      <c r="Z27" s="2">
        <v>812</v>
      </c>
      <c r="AA27" s="2">
        <v>51</v>
      </c>
      <c r="AB27" s="2">
        <v>812</v>
      </c>
      <c r="AC27" s="2">
        <v>50</v>
      </c>
      <c r="AD27" s="2">
        <v>782</v>
      </c>
    </row>
    <row r="28" spans="1:30" x14ac:dyDescent="0.3">
      <c r="U28" s="2">
        <v>49</v>
      </c>
      <c r="V28" s="2">
        <v>785</v>
      </c>
      <c r="W28" s="2">
        <v>44</v>
      </c>
      <c r="X28" s="2">
        <v>692</v>
      </c>
      <c r="Y28" s="2">
        <v>45</v>
      </c>
      <c r="Z28" s="2">
        <v>710</v>
      </c>
      <c r="AA28" s="2">
        <v>42</v>
      </c>
      <c r="AB28" s="2">
        <v>667</v>
      </c>
      <c r="AC28" s="2">
        <v>48</v>
      </c>
      <c r="AD28" s="2">
        <v>755</v>
      </c>
    </row>
    <row r="29" spans="1:30" x14ac:dyDescent="0.3">
      <c r="U29" s="2">
        <v>40</v>
      </c>
      <c r="V29" s="2">
        <v>642</v>
      </c>
      <c r="W29" s="2">
        <v>46</v>
      </c>
      <c r="X29" s="2">
        <v>730</v>
      </c>
      <c r="Y29" s="2">
        <v>45</v>
      </c>
      <c r="Z29" s="2">
        <v>716</v>
      </c>
      <c r="AA29" s="2">
        <v>45</v>
      </c>
      <c r="AB29" s="2">
        <v>710</v>
      </c>
      <c r="AC29" s="2">
        <v>45</v>
      </c>
      <c r="AD29" s="2">
        <v>711</v>
      </c>
    </row>
    <row r="30" spans="1:30" x14ac:dyDescent="0.3">
      <c r="U30" s="2">
        <v>39</v>
      </c>
      <c r="V30" s="2">
        <v>626</v>
      </c>
      <c r="W30" s="2">
        <v>39</v>
      </c>
      <c r="X30" s="2">
        <v>614</v>
      </c>
      <c r="Y30" s="2">
        <v>39</v>
      </c>
      <c r="Z30" s="2">
        <v>617</v>
      </c>
      <c r="AA30" s="2">
        <v>32</v>
      </c>
      <c r="AB30" s="2">
        <v>513</v>
      </c>
      <c r="AC30" s="2">
        <v>30</v>
      </c>
      <c r="AD30" s="2">
        <v>473</v>
      </c>
    </row>
    <row r="31" spans="1:30" x14ac:dyDescent="0.3">
      <c r="U31" s="2">
        <v>44</v>
      </c>
      <c r="V31" s="2">
        <v>701</v>
      </c>
      <c r="W31" s="2">
        <v>40</v>
      </c>
      <c r="X31" s="2">
        <v>639</v>
      </c>
      <c r="Y31" s="2">
        <v>32</v>
      </c>
      <c r="Z31" s="2">
        <v>503</v>
      </c>
      <c r="AA31" s="2">
        <v>37</v>
      </c>
      <c r="AB31" s="2">
        <v>586</v>
      </c>
      <c r="AC31" s="2">
        <v>47</v>
      </c>
      <c r="AD31" s="2">
        <v>731</v>
      </c>
    </row>
    <row r="32" spans="1:30" x14ac:dyDescent="0.3">
      <c r="U32" s="2">
        <v>40</v>
      </c>
      <c r="V32" s="2">
        <v>632</v>
      </c>
      <c r="W32" s="2">
        <v>41</v>
      </c>
      <c r="X32" s="2">
        <v>658</v>
      </c>
      <c r="Y32" s="2">
        <v>39</v>
      </c>
      <c r="Z32" s="2">
        <v>612</v>
      </c>
      <c r="AA32" s="2">
        <v>38</v>
      </c>
      <c r="AB32" s="2">
        <v>608</v>
      </c>
      <c r="AC32" s="2">
        <v>32</v>
      </c>
      <c r="AD32" s="2">
        <v>506</v>
      </c>
    </row>
    <row r="33" spans="21:30" x14ac:dyDescent="0.3">
      <c r="U33" s="2">
        <v>40</v>
      </c>
      <c r="V33" s="2">
        <v>637</v>
      </c>
      <c r="W33" s="2">
        <v>34</v>
      </c>
      <c r="X33" s="2">
        <v>537</v>
      </c>
      <c r="Y33" s="2">
        <v>45</v>
      </c>
      <c r="Z33" s="2">
        <v>713</v>
      </c>
      <c r="AA33" s="2">
        <v>44</v>
      </c>
      <c r="AB33" s="2">
        <v>705</v>
      </c>
      <c r="AC33" s="2">
        <v>39</v>
      </c>
      <c r="AD33" s="2">
        <v>604</v>
      </c>
    </row>
    <row r="34" spans="21:30" x14ac:dyDescent="0.3">
      <c r="U34" s="2">
        <v>33</v>
      </c>
      <c r="V34" s="2">
        <v>529</v>
      </c>
      <c r="W34" s="2">
        <v>31</v>
      </c>
      <c r="X34" s="2">
        <v>489</v>
      </c>
      <c r="Y34" s="2">
        <v>31</v>
      </c>
      <c r="Z34" s="2">
        <v>492</v>
      </c>
      <c r="AA34" s="2">
        <v>31</v>
      </c>
      <c r="AB34" s="2">
        <v>492</v>
      </c>
      <c r="AC34" s="2">
        <v>38</v>
      </c>
      <c r="AD34" s="2">
        <v>587</v>
      </c>
    </row>
  </sheetData>
  <mergeCells count="27"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3C19-041C-495E-AC34-2F137118A253}">
  <dimension ref="A1:AD34"/>
  <sheetViews>
    <sheetView workbookViewId="0">
      <selection activeCell="N25" sqref="N25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12.88671875" style="4" bestFit="1" customWidth="1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98</v>
      </c>
      <c r="B1" s="70"/>
      <c r="C1" s="70"/>
      <c r="D1" s="65"/>
      <c r="F1" s="64" t="s">
        <v>44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65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41" t="s">
        <v>22</v>
      </c>
      <c r="B2" s="1" t="s">
        <v>42</v>
      </c>
      <c r="C2" s="10" t="s">
        <v>99</v>
      </c>
      <c r="D2" s="2"/>
      <c r="F2" s="2" t="s">
        <v>49</v>
      </c>
      <c r="G2" s="2" t="s">
        <v>50</v>
      </c>
      <c r="H2" s="71" t="s">
        <v>47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2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43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0.85960000000000003</v>
      </c>
      <c r="J3" s="1" t="s">
        <v>46</v>
      </c>
      <c r="K3" s="2">
        <f>MAX(V3:V12)</f>
        <v>0.85160000000000002</v>
      </c>
      <c r="L3" s="1" t="s">
        <v>56</v>
      </c>
      <c r="M3" s="2">
        <f>MIN(U14:U23)</f>
        <v>0.39560000000000001</v>
      </c>
      <c r="N3" s="1" t="s">
        <v>57</v>
      </c>
      <c r="O3" s="2">
        <f>MIN(V14:V23)</f>
        <v>0.43009999999999998</v>
      </c>
      <c r="P3" s="1" t="s">
        <v>77</v>
      </c>
      <c r="Q3" s="2" t="str">
        <f>AVERAGE(U25:U34) &amp; "s/epoch"</f>
        <v>41.8s/epoch</v>
      </c>
      <c r="R3" s="1" t="s">
        <v>78</v>
      </c>
      <c r="S3" s="2" t="str">
        <f>AVERAGE(V25:V34) &amp; "ms/step"</f>
        <v>660.6ms/step</v>
      </c>
      <c r="U3" s="2">
        <v>0.37269999999999998</v>
      </c>
      <c r="V3" s="2">
        <v>0.58199999999999996</v>
      </c>
      <c r="W3" s="2">
        <v>0.86409999999999998</v>
      </c>
      <c r="X3" s="2">
        <v>0.89429999999999998</v>
      </c>
      <c r="Y3" s="2">
        <v>0.93149999999999999</v>
      </c>
      <c r="Z3" s="2">
        <v>0.94530000000000003</v>
      </c>
      <c r="AA3" s="2">
        <v>0.94630000000000003</v>
      </c>
      <c r="AB3" s="2">
        <v>0.96879999999999999</v>
      </c>
      <c r="AC3" s="2">
        <v>0.96560000000000001</v>
      </c>
      <c r="AD3" s="2">
        <v>0.97729999999999995</v>
      </c>
    </row>
    <row r="4" spans="1:30" x14ac:dyDescent="0.3">
      <c r="A4" s="43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0.91169999999999995</v>
      </c>
      <c r="J4" s="1" t="s">
        <v>46</v>
      </c>
      <c r="K4" s="2">
        <f>MAX(X3:X12)</f>
        <v>0.90610000000000002</v>
      </c>
      <c r="L4" s="1" t="s">
        <v>56</v>
      </c>
      <c r="M4" s="2">
        <f>MIN(W14:W23)</f>
        <v>0.25969999999999999</v>
      </c>
      <c r="N4" s="1" t="s">
        <v>57</v>
      </c>
      <c r="O4" s="2">
        <f>MIN(X14:X23)</f>
        <v>0.27550000000000002</v>
      </c>
      <c r="P4" s="1" t="s">
        <v>77</v>
      </c>
      <c r="Q4" s="2" t="str">
        <f>AVERAGE(W25:W34) &amp; "s/epoch"</f>
        <v>38.6s/epoch</v>
      </c>
      <c r="R4" s="1" t="s">
        <v>78</v>
      </c>
      <c r="S4" s="2" t="str">
        <f>AVERAGE(X25:X34) &amp; "ms/step"</f>
        <v>611.4ms/step</v>
      </c>
      <c r="U4" s="2">
        <v>0.64319999999999999</v>
      </c>
      <c r="V4" s="2">
        <v>0.72460000000000002</v>
      </c>
      <c r="W4" s="2">
        <v>0.86009999999999998</v>
      </c>
      <c r="X4" s="2">
        <v>0.9002</v>
      </c>
      <c r="Y4" s="2">
        <v>0.93600000000000005</v>
      </c>
      <c r="Z4" s="2">
        <v>0.95309999999999995</v>
      </c>
      <c r="AA4" s="2">
        <v>0.9516</v>
      </c>
      <c r="AB4" s="2">
        <v>0.98119999999999996</v>
      </c>
      <c r="AC4" s="2">
        <v>0.96560000000000001</v>
      </c>
      <c r="AD4" s="2">
        <v>0.96879999999999999</v>
      </c>
    </row>
    <row r="5" spans="1:30" x14ac:dyDescent="0.3">
      <c r="A5" s="43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0.95879999999999999</v>
      </c>
      <c r="J5" s="1" t="s">
        <v>46</v>
      </c>
      <c r="K5" s="8">
        <f>MAX(Z3:Z12)</f>
        <v>0.95309999999999995</v>
      </c>
      <c r="L5" s="1" t="s">
        <v>56</v>
      </c>
      <c r="M5" s="2">
        <f>MIN(Y14:Y23)</f>
        <v>0.13059999999999999</v>
      </c>
      <c r="N5" s="1" t="s">
        <v>57</v>
      </c>
      <c r="O5" s="2">
        <f>MIN(Z14:Z23)</f>
        <v>0.14810000000000001</v>
      </c>
      <c r="P5" s="1" t="s">
        <v>77</v>
      </c>
      <c r="Q5" s="2" t="str">
        <f>AVERAGE(Y25:Y34) &amp; "s/epoch"</f>
        <v>40.5s/epoch</v>
      </c>
      <c r="R5" s="1" t="s">
        <v>78</v>
      </c>
      <c r="S5" s="2" t="str">
        <f>AVERAGE(Z25:Z34) &amp; "ms/step"</f>
        <v>640.6ms/step</v>
      </c>
      <c r="U5" s="2">
        <v>0.7127</v>
      </c>
      <c r="V5" s="2">
        <v>0.77539999999999998</v>
      </c>
      <c r="W5" s="2">
        <v>0.88490000000000002</v>
      </c>
      <c r="X5" s="2">
        <v>0.89039999999999997</v>
      </c>
      <c r="Y5" s="2">
        <v>0.93799999999999994</v>
      </c>
      <c r="Z5" s="2">
        <v>0.95309999999999995</v>
      </c>
      <c r="AA5" s="2">
        <v>0.95799999999999996</v>
      </c>
      <c r="AB5" s="2">
        <v>0.96250000000000002</v>
      </c>
      <c r="AC5" s="2">
        <v>0.97270000000000001</v>
      </c>
      <c r="AD5" s="2">
        <v>0.97189999999999999</v>
      </c>
    </row>
    <row r="6" spans="1:30" x14ac:dyDescent="0.3">
      <c r="A6" s="43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0.96819999999999995</v>
      </c>
      <c r="J6" s="1" t="s">
        <v>46</v>
      </c>
      <c r="K6" s="2">
        <f>MAX(AB3:AB12)</f>
        <v>0.98119999999999996</v>
      </c>
      <c r="L6" s="1" t="s">
        <v>56</v>
      </c>
      <c r="M6" s="2">
        <f>MIN(AA14:AA23)</f>
        <v>0.1173</v>
      </c>
      <c r="N6" s="1" t="s">
        <v>57</v>
      </c>
      <c r="O6" s="2">
        <f>MIN(AB14:AB23)</f>
        <v>8.9499999999999996E-2</v>
      </c>
      <c r="P6" s="1" t="s">
        <v>77</v>
      </c>
      <c r="Q6" s="2" t="str">
        <f>AVERAGE(AA25:AA34) &amp; "s/epoch"</f>
        <v>40.2s/epoch</v>
      </c>
      <c r="R6" s="1" t="s">
        <v>78</v>
      </c>
      <c r="S6" s="2" t="str">
        <f>AVERAGE(AB25:AB34) &amp; "ms/step"</f>
        <v>629ms/step</v>
      </c>
      <c r="U6" s="2">
        <v>0.76180000000000003</v>
      </c>
      <c r="V6" s="2">
        <v>0.79100000000000004</v>
      </c>
      <c r="W6" s="2">
        <v>0.88049999999999995</v>
      </c>
      <c r="X6" s="2">
        <v>0.90610000000000002</v>
      </c>
      <c r="Y6" s="2">
        <v>0.9395</v>
      </c>
      <c r="Z6" s="2">
        <v>0.95120000000000005</v>
      </c>
      <c r="AA6" s="2">
        <v>0.94379999999999997</v>
      </c>
      <c r="AB6" s="2">
        <v>0.96460000000000001</v>
      </c>
      <c r="AC6" s="2">
        <v>0.97189999999999999</v>
      </c>
      <c r="AD6" s="2">
        <v>0.98119999999999996</v>
      </c>
    </row>
    <row r="7" spans="1:30" x14ac:dyDescent="0.3">
      <c r="A7" s="43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0.98360000000000003</v>
      </c>
      <c r="J7" s="1" t="s">
        <v>46</v>
      </c>
      <c r="K7" s="2">
        <f>MAX(AD3:AD12)</f>
        <v>0.98119999999999996</v>
      </c>
      <c r="L7" s="1" t="s">
        <v>56</v>
      </c>
      <c r="M7" s="2">
        <f>MIN(AC14:AC23)</f>
        <v>7.2800000000000004E-2</v>
      </c>
      <c r="N7" s="1" t="s">
        <v>57</v>
      </c>
      <c r="O7" s="2">
        <f>MIN(AD14:AD23)</f>
        <v>7.8899999999999998E-2</v>
      </c>
      <c r="P7" s="1" t="s">
        <v>77</v>
      </c>
      <c r="Q7" s="2" t="str">
        <f>AVERAGE(AC25:AC34) &amp; "s/epoch"</f>
        <v>29.4s/epoch</v>
      </c>
      <c r="R7" s="1" t="s">
        <v>78</v>
      </c>
      <c r="S7" s="2" t="str">
        <f>AVERAGE(AD25:AD34) &amp; "ms/step"</f>
        <v>464.9ms/step</v>
      </c>
      <c r="U7" s="2">
        <v>0.81289999999999996</v>
      </c>
      <c r="V7" s="2">
        <v>0.80469999999999997</v>
      </c>
      <c r="W7" s="2">
        <v>0.88739999999999997</v>
      </c>
      <c r="X7" s="2">
        <v>0.89239999999999997</v>
      </c>
      <c r="Y7" s="2">
        <v>0.9375</v>
      </c>
      <c r="Z7" s="2">
        <v>0.9395</v>
      </c>
      <c r="AA7" s="2">
        <v>0.95409999999999995</v>
      </c>
      <c r="AB7" s="2">
        <v>0.96040000000000003</v>
      </c>
      <c r="AC7" s="2">
        <v>0.9758</v>
      </c>
      <c r="AD7" s="2">
        <v>0.97929999999999995</v>
      </c>
    </row>
    <row r="8" spans="1:30" x14ac:dyDescent="0.3">
      <c r="A8" s="43"/>
      <c r="B8" s="1" t="s">
        <v>13</v>
      </c>
      <c r="C8" s="2">
        <v>0.2</v>
      </c>
      <c r="D8" s="2"/>
      <c r="U8" s="2">
        <v>0.81389999999999996</v>
      </c>
      <c r="V8" s="2">
        <v>0.80859999999999999</v>
      </c>
      <c r="W8" s="2">
        <v>0.89629999999999999</v>
      </c>
      <c r="X8" s="2">
        <v>0.89629999999999999</v>
      </c>
      <c r="Y8" s="2">
        <v>0.95089999999999997</v>
      </c>
      <c r="Z8" s="2">
        <v>0.95120000000000005</v>
      </c>
      <c r="AA8" s="2">
        <v>0.95409999999999995</v>
      </c>
      <c r="AB8" s="2">
        <v>0.95</v>
      </c>
      <c r="AC8" s="2">
        <v>0.9758</v>
      </c>
      <c r="AD8" s="2">
        <v>0.97729999999999995</v>
      </c>
    </row>
    <row r="9" spans="1:30" x14ac:dyDescent="0.3">
      <c r="A9" s="43"/>
      <c r="B9" s="1" t="s">
        <v>14</v>
      </c>
      <c r="C9" s="2">
        <v>0.1</v>
      </c>
      <c r="D9" s="2"/>
      <c r="F9" s="64" t="s">
        <v>76</v>
      </c>
      <c r="G9" s="70"/>
      <c r="H9" s="70"/>
      <c r="I9" s="70"/>
      <c r="J9" s="70"/>
      <c r="K9" s="70"/>
      <c r="L9" s="70"/>
      <c r="M9" s="70"/>
      <c r="N9" s="70"/>
      <c r="O9" s="70"/>
      <c r="P9" s="65"/>
      <c r="R9" s="64" t="s">
        <v>69</v>
      </c>
      <c r="S9" s="65"/>
      <c r="U9" s="2">
        <v>0.84119999999999995</v>
      </c>
      <c r="V9" s="2">
        <v>0.85160000000000002</v>
      </c>
      <c r="W9" s="2">
        <v>0.89339999999999997</v>
      </c>
      <c r="X9" s="2">
        <v>0.9002</v>
      </c>
      <c r="Y9" s="2">
        <v>0.94889999999999997</v>
      </c>
      <c r="Z9" s="2">
        <v>0.94530000000000003</v>
      </c>
      <c r="AA9" s="2">
        <v>0.96089999999999998</v>
      </c>
      <c r="AB9" s="2">
        <v>0.97289999999999999</v>
      </c>
      <c r="AC9" s="2">
        <v>0.98050000000000004</v>
      </c>
      <c r="AD9" s="2">
        <v>0.97340000000000004</v>
      </c>
    </row>
    <row r="10" spans="1:30" x14ac:dyDescent="0.3">
      <c r="A10" s="42"/>
      <c r="B10" s="1" t="s">
        <v>15</v>
      </c>
      <c r="C10" s="2">
        <v>0.1</v>
      </c>
      <c r="D10" s="2"/>
      <c r="F10" s="73" t="s">
        <v>48</v>
      </c>
      <c r="G10" s="1" t="s">
        <v>61</v>
      </c>
      <c r="H10" s="2">
        <v>0.92</v>
      </c>
      <c r="I10" s="67"/>
      <c r="J10" s="73" t="s">
        <v>53</v>
      </c>
      <c r="K10" s="1" t="s">
        <v>61</v>
      </c>
      <c r="L10" s="2">
        <v>0.94</v>
      </c>
      <c r="M10" s="67"/>
      <c r="N10" s="73" t="s">
        <v>55</v>
      </c>
      <c r="O10" s="1" t="s">
        <v>61</v>
      </c>
      <c r="P10" s="2">
        <v>0.98</v>
      </c>
      <c r="R10" s="2" t="s">
        <v>70</v>
      </c>
      <c r="S10" s="2" t="s">
        <v>89</v>
      </c>
      <c r="U10" s="2">
        <v>0.84519999999999995</v>
      </c>
      <c r="V10" s="2">
        <v>0.83589999999999998</v>
      </c>
      <c r="W10" s="2">
        <v>0.90229999999999999</v>
      </c>
      <c r="X10" s="2">
        <v>0.89239999999999997</v>
      </c>
      <c r="Y10" s="2">
        <v>0.95330000000000004</v>
      </c>
      <c r="Z10" s="2">
        <v>0.94140000000000001</v>
      </c>
      <c r="AA10" s="2">
        <v>0.96819999999999995</v>
      </c>
      <c r="AB10" s="2">
        <v>0.9667</v>
      </c>
      <c r="AC10" s="2">
        <v>0.97850000000000004</v>
      </c>
      <c r="AD10" s="2">
        <v>0.97729999999999995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74"/>
      <c r="G11" s="1" t="s">
        <v>62</v>
      </c>
      <c r="H11" s="2">
        <v>0.81</v>
      </c>
      <c r="I11" s="68"/>
      <c r="J11" s="74"/>
      <c r="K11" s="1" t="s">
        <v>62</v>
      </c>
      <c r="L11" s="2">
        <v>0.94</v>
      </c>
      <c r="M11" s="68"/>
      <c r="N11" s="74"/>
      <c r="O11" s="1" t="s">
        <v>62</v>
      </c>
      <c r="P11" s="2">
        <v>0.94</v>
      </c>
      <c r="R11" s="2" t="s">
        <v>71</v>
      </c>
      <c r="S11" s="2" t="s">
        <v>90</v>
      </c>
      <c r="U11" s="2">
        <v>0.85160000000000002</v>
      </c>
      <c r="V11" s="2">
        <v>0.83199999999999996</v>
      </c>
      <c r="W11" s="2">
        <v>0.91169999999999995</v>
      </c>
      <c r="X11" s="2">
        <v>0.90410000000000001</v>
      </c>
      <c r="Y11" s="2">
        <v>0.95879999999999999</v>
      </c>
      <c r="Z11" s="2">
        <v>0.94730000000000003</v>
      </c>
      <c r="AA11" s="2">
        <v>0.95699999999999996</v>
      </c>
      <c r="AB11" s="2">
        <v>0.97289999999999999</v>
      </c>
      <c r="AC11" s="2">
        <v>0.98050000000000004</v>
      </c>
      <c r="AD11" s="2">
        <v>0.97929999999999995</v>
      </c>
    </row>
    <row r="12" spans="1:30" x14ac:dyDescent="0.3">
      <c r="A12" s="42"/>
      <c r="B12" s="1" t="s">
        <v>41</v>
      </c>
      <c r="C12" s="2">
        <v>30</v>
      </c>
      <c r="D12" s="2"/>
      <c r="F12" s="74"/>
      <c r="G12" s="1" t="s">
        <v>64</v>
      </c>
      <c r="H12" s="2">
        <v>0.9</v>
      </c>
      <c r="I12" s="68"/>
      <c r="J12" s="74"/>
      <c r="K12" s="1" t="s">
        <v>64</v>
      </c>
      <c r="L12" s="2">
        <v>0.92</v>
      </c>
      <c r="M12" s="68"/>
      <c r="N12" s="74"/>
      <c r="O12" s="1" t="s">
        <v>64</v>
      </c>
      <c r="P12" s="2">
        <v>0.94</v>
      </c>
      <c r="R12" s="2" t="s">
        <v>72</v>
      </c>
      <c r="S12" s="2" t="s">
        <v>91</v>
      </c>
      <c r="U12" s="2">
        <v>0.85960000000000003</v>
      </c>
      <c r="V12" s="2">
        <v>0.84570000000000001</v>
      </c>
      <c r="W12" s="2">
        <v>0.90969999999999995</v>
      </c>
      <c r="X12" s="2">
        <v>0.88849999999999996</v>
      </c>
      <c r="Y12" s="2">
        <v>0.95879999999999999</v>
      </c>
      <c r="Z12" s="2">
        <v>0.9395</v>
      </c>
      <c r="AA12" s="2">
        <v>0.96430000000000005</v>
      </c>
      <c r="AB12" s="2">
        <v>0.95209999999999995</v>
      </c>
      <c r="AC12" s="2">
        <v>0.98360000000000003</v>
      </c>
      <c r="AD12" s="2">
        <v>0.97929999999999995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74"/>
      <c r="G13" s="1" t="s">
        <v>65</v>
      </c>
      <c r="H13" s="2">
        <v>0.87</v>
      </c>
      <c r="I13" s="68"/>
      <c r="J13" s="74"/>
      <c r="K13" s="1" t="s">
        <v>65</v>
      </c>
      <c r="L13" s="2">
        <v>0.93</v>
      </c>
      <c r="M13" s="68"/>
      <c r="N13" s="74"/>
      <c r="O13" s="1" t="s">
        <v>65</v>
      </c>
      <c r="P13" s="2">
        <v>0.98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100</v>
      </c>
      <c r="D14" s="2"/>
      <c r="F14" s="74"/>
      <c r="G14" s="1" t="s">
        <v>66</v>
      </c>
      <c r="H14" s="2">
        <v>0.85</v>
      </c>
      <c r="I14" s="68"/>
      <c r="J14" s="74"/>
      <c r="K14" s="1" t="s">
        <v>66</v>
      </c>
      <c r="L14" s="2">
        <v>0.89</v>
      </c>
      <c r="M14" s="68"/>
      <c r="N14" s="74"/>
      <c r="O14" s="1" t="s">
        <v>66</v>
      </c>
      <c r="P14" s="2">
        <v>0.96</v>
      </c>
      <c r="R14" s="2" t="s">
        <v>74</v>
      </c>
      <c r="S14" s="2" t="s">
        <v>93</v>
      </c>
      <c r="U14" s="2">
        <v>1.7625</v>
      </c>
      <c r="V14" s="2">
        <v>1.1427</v>
      </c>
      <c r="W14" s="2">
        <v>0.3987</v>
      </c>
      <c r="X14" s="2">
        <v>0.31059999999999999</v>
      </c>
      <c r="Y14" s="2">
        <v>0.19189999999999999</v>
      </c>
      <c r="Z14" s="2">
        <v>0.1623</v>
      </c>
      <c r="AA14" s="2">
        <v>0.16</v>
      </c>
      <c r="AB14" s="2">
        <v>0.11219999999999999</v>
      </c>
      <c r="AC14" s="2">
        <v>0.12089999999999999</v>
      </c>
      <c r="AD14" s="2">
        <v>0.1004</v>
      </c>
    </row>
    <row r="15" spans="1:30" x14ac:dyDescent="0.3">
      <c r="A15" s="42"/>
      <c r="B15" s="1" t="s">
        <v>31</v>
      </c>
      <c r="C15" s="2" t="b">
        <v>0</v>
      </c>
      <c r="D15" s="2"/>
      <c r="F15" s="74"/>
      <c r="G15" s="1" t="s">
        <v>63</v>
      </c>
      <c r="H15" s="2">
        <v>0.69</v>
      </c>
      <c r="I15" s="68"/>
      <c r="J15" s="74"/>
      <c r="K15" s="1" t="s">
        <v>63</v>
      </c>
      <c r="L15" s="2">
        <v>0.73</v>
      </c>
      <c r="M15" s="68"/>
      <c r="N15" s="74"/>
      <c r="O15" s="1" t="s">
        <v>63</v>
      </c>
      <c r="P15" s="2">
        <v>0.91</v>
      </c>
      <c r="R15" s="2" t="s">
        <v>75</v>
      </c>
      <c r="S15" s="2" t="s">
        <v>94</v>
      </c>
      <c r="U15" s="2">
        <v>0.96050000000000002</v>
      </c>
      <c r="V15" s="2">
        <v>0.77669999999999995</v>
      </c>
      <c r="W15" s="2">
        <v>0.38040000000000002</v>
      </c>
      <c r="X15" s="2">
        <v>0.27550000000000002</v>
      </c>
      <c r="Y15" s="2">
        <v>0.1971</v>
      </c>
      <c r="Z15" s="2">
        <v>0.1578</v>
      </c>
      <c r="AA15" s="2">
        <v>0.1512</v>
      </c>
      <c r="AB15" s="2">
        <v>8.9499999999999996E-2</v>
      </c>
      <c r="AC15" s="2">
        <v>0.1153</v>
      </c>
      <c r="AD15" s="2">
        <v>0.122</v>
      </c>
    </row>
    <row r="16" spans="1:30" x14ac:dyDescent="0.3">
      <c r="A16" s="41" t="s">
        <v>32</v>
      </c>
      <c r="B16" s="1" t="s">
        <v>33</v>
      </c>
      <c r="C16" s="2"/>
      <c r="D16" s="2"/>
      <c r="F16" s="75"/>
      <c r="G16" s="1" t="s">
        <v>67</v>
      </c>
      <c r="H16" s="2">
        <v>0.86</v>
      </c>
      <c r="I16" s="68"/>
      <c r="J16" s="75"/>
      <c r="K16" s="1" t="s">
        <v>67</v>
      </c>
      <c r="L16" s="7">
        <v>0.92</v>
      </c>
      <c r="M16" s="68"/>
      <c r="N16" s="75"/>
      <c r="O16" s="1" t="s">
        <v>67</v>
      </c>
      <c r="P16" s="7">
        <v>0.96</v>
      </c>
      <c r="U16" s="2">
        <v>0.77810000000000001</v>
      </c>
      <c r="V16" s="2">
        <v>0.64459999999999995</v>
      </c>
      <c r="W16" s="2">
        <v>0.34889999999999999</v>
      </c>
      <c r="X16" s="2">
        <v>0.31290000000000001</v>
      </c>
      <c r="Y16" s="2">
        <v>0.18190000000000001</v>
      </c>
      <c r="Z16" s="2">
        <v>0.16950000000000001</v>
      </c>
      <c r="AA16" s="2">
        <v>0.13950000000000001</v>
      </c>
      <c r="AB16" s="2">
        <v>0.1094</v>
      </c>
      <c r="AC16" s="2">
        <v>0.113</v>
      </c>
      <c r="AD16" s="2">
        <v>0.1052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73" t="s">
        <v>52</v>
      </c>
      <c r="G17" s="1" t="s">
        <v>61</v>
      </c>
      <c r="H17" s="2">
        <v>0.93</v>
      </c>
      <c r="I17" s="68"/>
      <c r="J17" s="73" t="s">
        <v>54</v>
      </c>
      <c r="K17" s="1" t="s">
        <v>61</v>
      </c>
      <c r="L17" s="2">
        <v>0.97</v>
      </c>
      <c r="M17" s="68"/>
      <c r="N17" s="73" t="s">
        <v>68</v>
      </c>
      <c r="O17" s="1" t="s">
        <v>61</v>
      </c>
      <c r="P17" s="2">
        <v>0.95</v>
      </c>
      <c r="U17" s="2">
        <v>0.6502</v>
      </c>
      <c r="V17" s="2">
        <v>0.55730000000000002</v>
      </c>
      <c r="W17" s="2">
        <v>0.3533</v>
      </c>
      <c r="X17" s="2">
        <v>0.28320000000000001</v>
      </c>
      <c r="Y17" s="2">
        <v>0.18160000000000001</v>
      </c>
      <c r="Z17" s="2">
        <v>0.1588</v>
      </c>
      <c r="AA17" s="2">
        <v>0.15890000000000001</v>
      </c>
      <c r="AB17" s="2">
        <v>0.11940000000000001</v>
      </c>
      <c r="AC17" s="2">
        <v>9.9500000000000005E-2</v>
      </c>
      <c r="AD17" s="2">
        <v>8.3199999999999996E-2</v>
      </c>
    </row>
    <row r="18" spans="1:30" x14ac:dyDescent="0.3">
      <c r="A18" s="43"/>
      <c r="B18" s="1" t="s">
        <v>36</v>
      </c>
      <c r="C18" s="2"/>
      <c r="D18" s="2"/>
      <c r="F18" s="74"/>
      <c r="G18" s="1" t="s">
        <v>62</v>
      </c>
      <c r="H18" s="2">
        <v>0.91</v>
      </c>
      <c r="I18" s="68"/>
      <c r="J18" s="74"/>
      <c r="K18" s="1" t="s">
        <v>62</v>
      </c>
      <c r="L18" s="2">
        <v>0.94</v>
      </c>
      <c r="M18" s="68"/>
      <c r="N18" s="74"/>
      <c r="O18" s="1" t="s">
        <v>62</v>
      </c>
      <c r="P18" s="2">
        <v>0.91</v>
      </c>
      <c r="U18" s="2">
        <v>0.55569999999999997</v>
      </c>
      <c r="V18" s="2">
        <v>0.52200000000000002</v>
      </c>
      <c r="W18" s="2">
        <v>0.32579999999999998</v>
      </c>
      <c r="X18" s="2">
        <v>0.27829999999999999</v>
      </c>
      <c r="Y18" s="2">
        <v>0.17929999999999999</v>
      </c>
      <c r="Z18" s="2">
        <v>0.18140000000000001</v>
      </c>
      <c r="AA18" s="2">
        <v>0.1404</v>
      </c>
      <c r="AB18" s="2">
        <v>0.11609999999999999</v>
      </c>
      <c r="AC18" s="2">
        <v>9.3899999999999997E-2</v>
      </c>
      <c r="AD18" s="2">
        <v>0.1047</v>
      </c>
    </row>
    <row r="19" spans="1:30" x14ac:dyDescent="0.3">
      <c r="A19" s="43"/>
      <c r="B19" s="1" t="s">
        <v>20</v>
      </c>
      <c r="C19" s="9">
        <v>0.2</v>
      </c>
      <c r="D19" s="2"/>
      <c r="F19" s="74"/>
      <c r="G19" s="1" t="s">
        <v>64</v>
      </c>
      <c r="H19" s="2">
        <v>0.89</v>
      </c>
      <c r="I19" s="68"/>
      <c r="J19" s="74"/>
      <c r="K19" s="1" t="s">
        <v>64</v>
      </c>
      <c r="L19" s="2">
        <v>0.93</v>
      </c>
      <c r="M19" s="68"/>
      <c r="N19" s="74"/>
      <c r="O19" s="1" t="s">
        <v>64</v>
      </c>
      <c r="P19" s="2">
        <v>0.91</v>
      </c>
      <c r="U19" s="2">
        <v>0.53390000000000004</v>
      </c>
      <c r="V19" s="2">
        <v>0.52449999999999997</v>
      </c>
      <c r="W19" s="2">
        <v>0.30769999999999997</v>
      </c>
      <c r="X19" s="2">
        <v>0.29320000000000002</v>
      </c>
      <c r="Y19" s="2">
        <v>0.1623</v>
      </c>
      <c r="Z19" s="2">
        <v>0.14810000000000001</v>
      </c>
      <c r="AA19" s="2">
        <v>0.13969999999999999</v>
      </c>
      <c r="AB19" s="2">
        <v>0.15859999999999999</v>
      </c>
      <c r="AC19" s="2">
        <v>0.1009</v>
      </c>
      <c r="AD19" s="2">
        <v>8.2600000000000007E-2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74"/>
      <c r="G20" s="1" t="s">
        <v>65</v>
      </c>
      <c r="H20" s="2">
        <v>0.93</v>
      </c>
      <c r="I20" s="68"/>
      <c r="J20" s="74"/>
      <c r="K20" s="1" t="s">
        <v>65</v>
      </c>
      <c r="L20" s="2">
        <v>0.96</v>
      </c>
      <c r="M20" s="68"/>
      <c r="N20" s="74"/>
      <c r="O20" s="1" t="s">
        <v>65</v>
      </c>
      <c r="P20" s="2">
        <v>0.93</v>
      </c>
      <c r="U20" s="2">
        <v>0.46650000000000003</v>
      </c>
      <c r="V20" s="2">
        <v>0.46310000000000001</v>
      </c>
      <c r="W20" s="2">
        <v>0.30559999999999998</v>
      </c>
      <c r="X20" s="2">
        <v>0.29310000000000003</v>
      </c>
      <c r="Y20" s="2">
        <v>0.16009999999999999</v>
      </c>
      <c r="Z20" s="2">
        <v>0.16839999999999999</v>
      </c>
      <c r="AA20" s="2">
        <v>0.13100000000000001</v>
      </c>
      <c r="AB20" s="2">
        <v>0.1123</v>
      </c>
      <c r="AC20" s="2">
        <v>8.3500000000000005E-2</v>
      </c>
      <c r="AD20" s="2">
        <v>9.1999999999999998E-2</v>
      </c>
    </row>
    <row r="21" spans="1:30" x14ac:dyDescent="0.3">
      <c r="A21" s="41" t="s">
        <v>38</v>
      </c>
      <c r="B21" s="1" t="s">
        <v>3</v>
      </c>
      <c r="C21" s="23" t="s">
        <v>5</v>
      </c>
      <c r="D21" s="2"/>
      <c r="F21" s="74"/>
      <c r="G21" s="1" t="s">
        <v>66</v>
      </c>
      <c r="H21" s="2">
        <v>0.9</v>
      </c>
      <c r="I21" s="68"/>
      <c r="J21" s="74"/>
      <c r="K21" s="1" t="s">
        <v>66</v>
      </c>
      <c r="L21" s="2">
        <v>0.91</v>
      </c>
      <c r="M21" s="68"/>
      <c r="N21" s="74"/>
      <c r="O21" s="1" t="s">
        <v>66</v>
      </c>
      <c r="P21" s="2">
        <v>0.93</v>
      </c>
      <c r="U21" s="2">
        <v>0.44219999999999998</v>
      </c>
      <c r="V21" s="2">
        <v>0.45739999999999997</v>
      </c>
      <c r="W21" s="2">
        <v>0.28120000000000001</v>
      </c>
      <c r="X21" s="2">
        <v>0.29070000000000001</v>
      </c>
      <c r="Y21" s="2">
        <v>0.15140000000000001</v>
      </c>
      <c r="Z21" s="2">
        <v>0.17699999999999999</v>
      </c>
      <c r="AA21" s="2">
        <v>0.1173</v>
      </c>
      <c r="AB21" s="2">
        <v>0.1187</v>
      </c>
      <c r="AC21" s="2">
        <v>8.5599999999999996E-2</v>
      </c>
      <c r="AD21" s="2">
        <v>8.6800000000000002E-2</v>
      </c>
    </row>
    <row r="22" spans="1:30" x14ac:dyDescent="0.3">
      <c r="A22" s="43"/>
      <c r="B22" s="1" t="s">
        <v>17</v>
      </c>
      <c r="C22" s="3">
        <v>1E-4</v>
      </c>
      <c r="D22" s="2"/>
      <c r="F22" s="74"/>
      <c r="G22" s="1" t="s">
        <v>63</v>
      </c>
      <c r="H22" s="2">
        <v>0.74</v>
      </c>
      <c r="I22" s="68"/>
      <c r="J22" s="74"/>
      <c r="K22" s="1" t="s">
        <v>63</v>
      </c>
      <c r="L22" s="2">
        <v>0.92</v>
      </c>
      <c r="M22" s="68"/>
      <c r="N22" s="74"/>
      <c r="O22" s="1" t="s">
        <v>63</v>
      </c>
      <c r="P22" s="2">
        <v>0.8</v>
      </c>
      <c r="U22" s="2">
        <v>0.40489999999999998</v>
      </c>
      <c r="V22" s="2">
        <v>0.43009999999999998</v>
      </c>
      <c r="W22" s="2">
        <v>0.27310000000000001</v>
      </c>
      <c r="X22" s="2">
        <v>0.30049999999999999</v>
      </c>
      <c r="Y22" s="2">
        <v>0.1452</v>
      </c>
      <c r="Z22" s="2">
        <v>0.16300000000000001</v>
      </c>
      <c r="AA22" s="2">
        <v>0.13159999999999999</v>
      </c>
      <c r="AB22" s="2">
        <v>9.9199999999999997E-2</v>
      </c>
      <c r="AC22" s="2">
        <v>8.2000000000000003E-2</v>
      </c>
      <c r="AD22" s="2">
        <v>8.0600000000000005E-2</v>
      </c>
    </row>
    <row r="23" spans="1:30" x14ac:dyDescent="0.3">
      <c r="A23" s="43"/>
      <c r="B23" s="1" t="s">
        <v>58</v>
      </c>
      <c r="C23" s="2">
        <v>10</v>
      </c>
      <c r="D23" s="2"/>
      <c r="F23" s="75"/>
      <c r="G23" s="1" t="s">
        <v>67</v>
      </c>
      <c r="H23" s="7">
        <v>0.9</v>
      </c>
      <c r="I23" s="69"/>
      <c r="J23" s="75"/>
      <c r="K23" s="1" t="s">
        <v>67</v>
      </c>
      <c r="L23" s="7">
        <v>0.94</v>
      </c>
      <c r="M23" s="69"/>
      <c r="N23" s="75"/>
      <c r="O23" s="1" t="s">
        <v>67</v>
      </c>
      <c r="P23" s="7">
        <v>0.91</v>
      </c>
      <c r="U23" s="2">
        <v>0.39560000000000001</v>
      </c>
      <c r="V23" s="2">
        <v>0.4531</v>
      </c>
      <c r="W23" s="2">
        <v>0.25969999999999999</v>
      </c>
      <c r="X23" s="2">
        <v>0.28220000000000001</v>
      </c>
      <c r="Y23" s="2">
        <v>0.13059999999999999</v>
      </c>
      <c r="Z23" s="2">
        <v>0.18190000000000001</v>
      </c>
      <c r="AA23" s="2">
        <v>0.1211</v>
      </c>
      <c r="AB23" s="2">
        <v>0.1346</v>
      </c>
      <c r="AC23" s="2">
        <v>7.2800000000000004E-2</v>
      </c>
      <c r="AD23" s="2">
        <v>7.8899999999999998E-2</v>
      </c>
    </row>
    <row r="24" spans="1:30" x14ac:dyDescent="0.3">
      <c r="A24" s="43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2"/>
      <c r="B25" s="1" t="s">
        <v>60</v>
      </c>
      <c r="C25" s="2">
        <v>2</v>
      </c>
      <c r="D25" s="2"/>
      <c r="U25" s="2">
        <v>63</v>
      </c>
      <c r="V25" s="2">
        <v>998</v>
      </c>
      <c r="W25" s="2">
        <v>40</v>
      </c>
      <c r="X25" s="2">
        <v>638</v>
      </c>
      <c r="Y25" s="2">
        <v>41</v>
      </c>
      <c r="Z25" s="2">
        <v>651</v>
      </c>
      <c r="AA25" s="2">
        <v>42</v>
      </c>
      <c r="AB25" s="2">
        <v>658</v>
      </c>
      <c r="AC25" s="2">
        <v>39</v>
      </c>
      <c r="AD25" s="2">
        <v>609</v>
      </c>
    </row>
    <row r="26" spans="1:30" x14ac:dyDescent="0.3">
      <c r="A26" s="41" t="s">
        <v>88</v>
      </c>
      <c r="B26" s="1" t="s">
        <v>88</v>
      </c>
      <c r="C26" s="71" t="s">
        <v>87</v>
      </c>
      <c r="D26" s="72"/>
      <c r="U26" s="2">
        <v>40</v>
      </c>
      <c r="V26" s="2">
        <v>629</v>
      </c>
      <c r="W26" s="2">
        <v>38</v>
      </c>
      <c r="X26" s="2">
        <v>605</v>
      </c>
      <c r="Y26" s="2">
        <v>52</v>
      </c>
      <c r="Z26" s="2">
        <v>827</v>
      </c>
      <c r="AA26" s="2">
        <v>39</v>
      </c>
      <c r="AB26" s="2">
        <v>602</v>
      </c>
      <c r="AC26" s="2">
        <v>32</v>
      </c>
      <c r="AD26" s="2">
        <v>506</v>
      </c>
    </row>
    <row r="27" spans="1:30" x14ac:dyDescent="0.3">
      <c r="A27" s="42"/>
      <c r="B27" s="1" t="s">
        <v>85</v>
      </c>
      <c r="C27" s="71" t="s">
        <v>86</v>
      </c>
      <c r="D27" s="72"/>
      <c r="U27" s="2">
        <v>40</v>
      </c>
      <c r="V27" s="2">
        <v>633</v>
      </c>
      <c r="W27" s="2">
        <v>48</v>
      </c>
      <c r="X27" s="2">
        <v>757</v>
      </c>
      <c r="Y27" s="2">
        <v>41</v>
      </c>
      <c r="Z27" s="2">
        <v>650</v>
      </c>
      <c r="AA27" s="2">
        <v>51</v>
      </c>
      <c r="AB27" s="2">
        <v>796</v>
      </c>
      <c r="AC27" s="2">
        <v>31</v>
      </c>
      <c r="AD27" s="2">
        <v>495</v>
      </c>
    </row>
    <row r="28" spans="1:30" x14ac:dyDescent="0.3">
      <c r="U28" s="2">
        <v>47</v>
      </c>
      <c r="V28" s="2">
        <v>741</v>
      </c>
      <c r="W28" s="2">
        <v>39</v>
      </c>
      <c r="X28" s="2">
        <v>620</v>
      </c>
      <c r="Y28" s="2">
        <v>41</v>
      </c>
      <c r="Z28" s="2">
        <v>651</v>
      </c>
      <c r="AA28" s="2">
        <v>48</v>
      </c>
      <c r="AB28" s="2">
        <v>748</v>
      </c>
      <c r="AC28" s="2">
        <v>30</v>
      </c>
      <c r="AD28" s="2">
        <v>469</v>
      </c>
    </row>
    <row r="29" spans="1:30" x14ac:dyDescent="0.3">
      <c r="U29" s="2">
        <v>37</v>
      </c>
      <c r="V29" s="2">
        <v>582</v>
      </c>
      <c r="W29" s="2">
        <v>42</v>
      </c>
      <c r="X29" s="2">
        <v>662</v>
      </c>
      <c r="Y29" s="2">
        <v>37</v>
      </c>
      <c r="Z29" s="2">
        <v>582</v>
      </c>
      <c r="AA29" s="2">
        <v>37</v>
      </c>
      <c r="AB29" s="2">
        <v>577</v>
      </c>
      <c r="AC29" s="2">
        <v>29</v>
      </c>
      <c r="AD29" s="2">
        <v>462</v>
      </c>
    </row>
    <row r="30" spans="1:30" x14ac:dyDescent="0.3">
      <c r="U30" s="2">
        <v>43</v>
      </c>
      <c r="V30" s="2">
        <v>676</v>
      </c>
      <c r="W30" s="2">
        <v>36</v>
      </c>
      <c r="X30" s="2">
        <v>572</v>
      </c>
      <c r="Y30" s="2">
        <v>44</v>
      </c>
      <c r="Z30" s="2">
        <v>697</v>
      </c>
      <c r="AA30" s="2">
        <v>38</v>
      </c>
      <c r="AB30" s="2">
        <v>592</v>
      </c>
      <c r="AC30" s="2">
        <v>29</v>
      </c>
      <c r="AD30" s="2">
        <v>459</v>
      </c>
    </row>
    <row r="31" spans="1:30" x14ac:dyDescent="0.3">
      <c r="U31" s="2">
        <v>37</v>
      </c>
      <c r="V31" s="2">
        <v>593</v>
      </c>
      <c r="W31" s="2">
        <v>29</v>
      </c>
      <c r="X31" s="2">
        <v>464</v>
      </c>
      <c r="Y31" s="2">
        <v>37</v>
      </c>
      <c r="Z31" s="2">
        <v>580</v>
      </c>
      <c r="AA31" s="2">
        <v>45</v>
      </c>
      <c r="AB31" s="2">
        <v>707</v>
      </c>
      <c r="AC31" s="2">
        <v>26</v>
      </c>
      <c r="AD31" s="2">
        <v>411</v>
      </c>
    </row>
    <row r="32" spans="1:30" x14ac:dyDescent="0.3">
      <c r="U32" s="2">
        <v>37</v>
      </c>
      <c r="V32" s="2">
        <v>590</v>
      </c>
      <c r="W32" s="2">
        <v>36</v>
      </c>
      <c r="X32" s="2">
        <v>572</v>
      </c>
      <c r="Y32" s="2">
        <v>37</v>
      </c>
      <c r="Z32" s="2">
        <v>584</v>
      </c>
      <c r="AA32" s="2">
        <v>36</v>
      </c>
      <c r="AB32" s="2">
        <v>570</v>
      </c>
      <c r="AC32" s="2">
        <v>26</v>
      </c>
      <c r="AD32" s="2">
        <v>414</v>
      </c>
    </row>
    <row r="33" spans="21:30" x14ac:dyDescent="0.3">
      <c r="U33" s="2">
        <v>37</v>
      </c>
      <c r="V33" s="2">
        <v>584</v>
      </c>
      <c r="W33" s="2">
        <v>35</v>
      </c>
      <c r="X33" s="2">
        <v>549</v>
      </c>
      <c r="Y33" s="2">
        <v>31</v>
      </c>
      <c r="Z33" s="2">
        <v>492</v>
      </c>
      <c r="AA33" s="2">
        <v>29</v>
      </c>
      <c r="AB33" s="2">
        <v>460</v>
      </c>
      <c r="AC33" s="2">
        <v>26</v>
      </c>
      <c r="AD33" s="2">
        <v>414</v>
      </c>
    </row>
    <row r="34" spans="21:30" x14ac:dyDescent="0.3">
      <c r="U34" s="2">
        <v>37</v>
      </c>
      <c r="V34" s="2">
        <v>580</v>
      </c>
      <c r="W34" s="2">
        <v>43</v>
      </c>
      <c r="X34" s="2">
        <v>675</v>
      </c>
      <c r="Y34" s="2">
        <v>44</v>
      </c>
      <c r="Z34" s="2">
        <v>692</v>
      </c>
      <c r="AA34" s="2">
        <v>37</v>
      </c>
      <c r="AB34" s="2">
        <v>580</v>
      </c>
      <c r="AC34" s="2">
        <v>26</v>
      </c>
      <c r="AD34" s="2">
        <v>410</v>
      </c>
    </row>
  </sheetData>
  <mergeCells count="27"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D366-4DBD-4657-BA2B-D3CDBB28F596}">
  <dimension ref="A1:AD34"/>
  <sheetViews>
    <sheetView topLeftCell="H1" workbookViewId="0">
      <selection activeCell="R17" sqref="R17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12.88671875" style="4" bestFit="1" customWidth="1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98</v>
      </c>
      <c r="B1" s="70"/>
      <c r="C1" s="70"/>
      <c r="D1" s="65"/>
      <c r="F1" s="64" t="s">
        <v>44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65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41" t="s">
        <v>22</v>
      </c>
      <c r="B2" s="1" t="s">
        <v>42</v>
      </c>
      <c r="C2" s="10" t="s">
        <v>99</v>
      </c>
      <c r="D2" s="2"/>
      <c r="F2" s="2" t="s">
        <v>49</v>
      </c>
      <c r="G2" s="2" t="s">
        <v>50</v>
      </c>
      <c r="H2" s="71" t="s">
        <v>47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2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43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0.80200000000000005</v>
      </c>
      <c r="J3" s="1" t="s">
        <v>46</v>
      </c>
      <c r="K3" s="2">
        <f>MAX(V3:V12)</f>
        <v>0.82030000000000003</v>
      </c>
      <c r="L3" s="1" t="s">
        <v>56</v>
      </c>
      <c r="M3" s="2">
        <f>MIN(U14:U23)</f>
        <v>0.56399999999999995</v>
      </c>
      <c r="N3" s="1" t="s">
        <v>57</v>
      </c>
      <c r="O3" s="2">
        <f>MIN(V14:V23)</f>
        <v>0.54790000000000005</v>
      </c>
      <c r="P3" s="1" t="s">
        <v>77</v>
      </c>
      <c r="Q3" s="2" t="str">
        <f>AVERAGE(U25:U34) &amp; "s/epoch"</f>
        <v>41.2s/epoch</v>
      </c>
      <c r="R3" s="1" t="s">
        <v>78</v>
      </c>
      <c r="S3" s="2" t="str">
        <f>AVERAGE(V25:V34) &amp; "ms/step"</f>
        <v>655.9ms/step</v>
      </c>
      <c r="U3" s="2">
        <v>0.27639999999999998</v>
      </c>
      <c r="V3" s="2">
        <v>0.48049999999999998</v>
      </c>
      <c r="W3" s="2">
        <v>0.79859999999999998</v>
      </c>
      <c r="X3" s="2">
        <v>0.85909999999999997</v>
      </c>
      <c r="Y3" s="2">
        <v>0.79859999999999998</v>
      </c>
      <c r="Z3" s="2">
        <v>0.85909999999999997</v>
      </c>
      <c r="AA3" s="2">
        <v>0.79859999999999998</v>
      </c>
      <c r="AB3" s="2">
        <v>0.85909999999999997</v>
      </c>
      <c r="AC3" s="2">
        <v>0.79859999999999998</v>
      </c>
      <c r="AD3" s="2">
        <v>0.85909999999999997</v>
      </c>
    </row>
    <row r="4" spans="1:30" x14ac:dyDescent="0.3">
      <c r="A4" s="43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0.85219999999999996</v>
      </c>
      <c r="J4" s="1" t="s">
        <v>46</v>
      </c>
      <c r="K4" s="2">
        <f>MAX(X3:X12)</f>
        <v>0.8982</v>
      </c>
      <c r="L4" s="1" t="s">
        <v>56</v>
      </c>
      <c r="M4" s="2">
        <f>MIN(W14:W23)</f>
        <v>0.41549999999999998</v>
      </c>
      <c r="N4" s="1" t="s">
        <v>57</v>
      </c>
      <c r="O4" s="2">
        <f>MIN(X14:X23)</f>
        <v>0.31269999999999998</v>
      </c>
      <c r="P4" s="1" t="s">
        <v>77</v>
      </c>
      <c r="Q4" s="2" t="str">
        <f>AVERAGE(W25:W34) &amp; "s/epoch"</f>
        <v>41.4s/epoch</v>
      </c>
      <c r="R4" s="1" t="s">
        <v>78</v>
      </c>
      <c r="S4" s="2" t="str">
        <f>AVERAGE(X25:X34) &amp; "ms/step"</f>
        <v>655.9ms/step</v>
      </c>
      <c r="U4" s="2">
        <v>0.5181</v>
      </c>
      <c r="V4" s="2">
        <v>0.6895</v>
      </c>
      <c r="W4" s="2">
        <v>0.79459999999999997</v>
      </c>
      <c r="X4" s="2">
        <v>0.8669</v>
      </c>
      <c r="Y4" s="2">
        <v>0.79459999999999997</v>
      </c>
      <c r="Z4" s="2">
        <v>0.8669</v>
      </c>
      <c r="AA4" s="2">
        <v>0.79459999999999997</v>
      </c>
      <c r="AB4" s="2">
        <v>0.8669</v>
      </c>
      <c r="AC4" s="2">
        <v>0.79459999999999997</v>
      </c>
      <c r="AD4" s="2">
        <v>0.8669</v>
      </c>
    </row>
    <row r="5" spans="1:30" x14ac:dyDescent="0.3">
      <c r="A5" s="43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0.85219999999999996</v>
      </c>
      <c r="J5" s="1" t="s">
        <v>46</v>
      </c>
      <c r="K5" s="8">
        <f>MAX(Z3:Z12)</f>
        <v>0.8982</v>
      </c>
      <c r="L5" s="1" t="s">
        <v>56</v>
      </c>
      <c r="M5" s="2">
        <f>MIN(Y14:Y23)</f>
        <v>0.41549999999999998</v>
      </c>
      <c r="N5" s="1" t="s">
        <v>57</v>
      </c>
      <c r="O5" s="2">
        <f>MIN(Z14:Z23)</f>
        <v>0.31269999999999998</v>
      </c>
      <c r="P5" s="1" t="s">
        <v>77</v>
      </c>
      <c r="Q5" s="2" t="str">
        <f>AVERAGE(Y25:Y34) &amp; "s/epoch"</f>
        <v>41.2s/epoch</v>
      </c>
      <c r="R5" s="1" t="s">
        <v>78</v>
      </c>
      <c r="S5" s="2" t="str">
        <f>AVERAGE(Z25:Z34) &amp; "ms/step"</f>
        <v>654.6ms/step</v>
      </c>
      <c r="U5" s="2">
        <v>0.64219999999999999</v>
      </c>
      <c r="V5" s="2">
        <v>0.752</v>
      </c>
      <c r="W5" s="2">
        <v>0.82089999999999996</v>
      </c>
      <c r="X5" s="2">
        <v>0.89429999999999998</v>
      </c>
      <c r="Y5" s="2">
        <v>0.82089999999999996</v>
      </c>
      <c r="Z5" s="2">
        <v>0.89429999999999998</v>
      </c>
      <c r="AA5" s="2">
        <v>0.82089999999999996</v>
      </c>
      <c r="AB5" s="2">
        <v>0.89429999999999998</v>
      </c>
      <c r="AC5" s="2">
        <v>0.82089999999999996</v>
      </c>
      <c r="AD5" s="2">
        <v>0.89429999999999998</v>
      </c>
    </row>
    <row r="6" spans="1:30" x14ac:dyDescent="0.3">
      <c r="A6" s="43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0.85219999999999996</v>
      </c>
      <c r="J6" s="1" t="s">
        <v>46</v>
      </c>
      <c r="K6" s="2">
        <f>MAX(AB3:AB12)</f>
        <v>0.8982</v>
      </c>
      <c r="L6" s="1" t="s">
        <v>56</v>
      </c>
      <c r="M6" s="2">
        <f>MIN(AA14:AA23)</f>
        <v>0.41549999999999998</v>
      </c>
      <c r="N6" s="1" t="s">
        <v>57</v>
      </c>
      <c r="O6" s="2">
        <f>MIN(AB14:AB23)</f>
        <v>0.31269999999999998</v>
      </c>
      <c r="P6" s="1" t="s">
        <v>77</v>
      </c>
      <c r="Q6" s="2" t="str">
        <f>AVERAGE(AA25:AA34) &amp; "s/epoch"</f>
        <v>38.6s/epoch</v>
      </c>
      <c r="R6" s="1" t="s">
        <v>78</v>
      </c>
      <c r="S6" s="2" t="str">
        <f>AVERAGE(AB25:AB34) &amp; "ms/step"</f>
        <v>612.5ms/step</v>
      </c>
      <c r="U6" s="2">
        <v>0.66500000000000004</v>
      </c>
      <c r="V6" s="2">
        <v>0.77929999999999999</v>
      </c>
      <c r="W6" s="2">
        <v>0.8125</v>
      </c>
      <c r="X6" s="2">
        <v>0.87080000000000002</v>
      </c>
      <c r="Y6" s="2">
        <v>0.8125</v>
      </c>
      <c r="Z6" s="2">
        <v>0.87080000000000002</v>
      </c>
      <c r="AA6" s="2">
        <v>0.8125</v>
      </c>
      <c r="AB6" s="2">
        <v>0.87080000000000002</v>
      </c>
      <c r="AC6" s="2">
        <v>0.8125</v>
      </c>
      <c r="AD6" s="2">
        <v>0.87080000000000002</v>
      </c>
    </row>
    <row r="7" spans="1:30" x14ac:dyDescent="0.3">
      <c r="A7" s="43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0.85219999999999996</v>
      </c>
      <c r="J7" s="1" t="s">
        <v>46</v>
      </c>
      <c r="K7" s="2">
        <f>MAX(AD3:AD12)</f>
        <v>0.8982</v>
      </c>
      <c r="L7" s="1" t="s">
        <v>56</v>
      </c>
      <c r="M7" s="2">
        <f>MIN(AC14:AC23)</f>
        <v>0.41549999999999998</v>
      </c>
      <c r="N7" s="1" t="s">
        <v>57</v>
      </c>
      <c r="O7" s="2">
        <f>MIN(AD14:AD23)</f>
        <v>0.31269999999999998</v>
      </c>
      <c r="P7" s="1" t="s">
        <v>77</v>
      </c>
      <c r="Q7" s="2" t="str">
        <f>AVERAGE(AC25:AC34) &amp; "s/epoch"</f>
        <v>37.9s/epoch</v>
      </c>
      <c r="R7" s="1" t="s">
        <v>78</v>
      </c>
      <c r="S7" s="2" t="str">
        <f>AVERAGE(AD25:AD34) &amp; "ms/step"</f>
        <v>592.9ms/step</v>
      </c>
      <c r="U7" s="2">
        <v>0.71809999999999996</v>
      </c>
      <c r="V7" s="2">
        <v>0.78710000000000002</v>
      </c>
      <c r="W7" s="2">
        <v>0.82640000000000002</v>
      </c>
      <c r="X7" s="2">
        <v>0.87280000000000002</v>
      </c>
      <c r="Y7" s="2">
        <v>0.82640000000000002</v>
      </c>
      <c r="Z7" s="2">
        <v>0.87280000000000002</v>
      </c>
      <c r="AA7" s="2">
        <v>0.82640000000000002</v>
      </c>
      <c r="AB7" s="2">
        <v>0.87280000000000002</v>
      </c>
      <c r="AC7" s="2">
        <v>0.82640000000000002</v>
      </c>
      <c r="AD7" s="2">
        <v>0.87280000000000002</v>
      </c>
    </row>
    <row r="8" spans="1:30" x14ac:dyDescent="0.3">
      <c r="A8" s="43"/>
      <c r="B8" s="1" t="s">
        <v>13</v>
      </c>
      <c r="C8" s="2">
        <v>0.2</v>
      </c>
      <c r="D8" s="2"/>
      <c r="U8" s="2">
        <v>0.73199999999999998</v>
      </c>
      <c r="V8" s="2">
        <v>0.79100000000000004</v>
      </c>
      <c r="W8" s="2">
        <v>0.82189999999999996</v>
      </c>
      <c r="X8" s="2">
        <v>0.87480000000000002</v>
      </c>
      <c r="Y8" s="2">
        <v>0.82189999999999996</v>
      </c>
      <c r="Z8" s="2">
        <v>0.87480000000000002</v>
      </c>
      <c r="AA8" s="2">
        <v>0.82189999999999996</v>
      </c>
      <c r="AB8" s="2">
        <v>0.87480000000000002</v>
      </c>
      <c r="AC8" s="2">
        <v>0.82189999999999996</v>
      </c>
      <c r="AD8" s="2">
        <v>0.87480000000000002</v>
      </c>
    </row>
    <row r="9" spans="1:30" x14ac:dyDescent="0.3">
      <c r="A9" s="43"/>
      <c r="B9" s="1" t="s">
        <v>14</v>
      </c>
      <c r="C9" s="2">
        <v>0.1</v>
      </c>
      <c r="D9" s="2"/>
      <c r="F9" s="64" t="s">
        <v>76</v>
      </c>
      <c r="G9" s="70"/>
      <c r="H9" s="70"/>
      <c r="I9" s="70"/>
      <c r="J9" s="70"/>
      <c r="K9" s="70"/>
      <c r="L9" s="70"/>
      <c r="M9" s="70"/>
      <c r="N9" s="70"/>
      <c r="O9" s="70"/>
      <c r="P9" s="65"/>
      <c r="R9" s="64" t="s">
        <v>69</v>
      </c>
      <c r="S9" s="65"/>
      <c r="U9" s="2">
        <v>0.77270000000000005</v>
      </c>
      <c r="V9" s="2">
        <v>0.78320000000000001</v>
      </c>
      <c r="W9" s="2">
        <v>0.85219999999999996</v>
      </c>
      <c r="X9" s="2">
        <v>0.8982</v>
      </c>
      <c r="Y9" s="2">
        <v>0.85219999999999996</v>
      </c>
      <c r="Z9" s="2">
        <v>0.8982</v>
      </c>
      <c r="AA9" s="2">
        <v>0.85219999999999996</v>
      </c>
      <c r="AB9" s="2">
        <v>0.8982</v>
      </c>
      <c r="AC9" s="2">
        <v>0.85219999999999996</v>
      </c>
      <c r="AD9" s="2">
        <v>0.8982</v>
      </c>
    </row>
    <row r="10" spans="1:30" x14ac:dyDescent="0.3">
      <c r="A10" s="42"/>
      <c r="B10" s="1" t="s">
        <v>15</v>
      </c>
      <c r="C10" s="2">
        <v>0.1</v>
      </c>
      <c r="D10" s="2"/>
      <c r="F10" s="73" t="s">
        <v>48</v>
      </c>
      <c r="G10" s="1" t="s">
        <v>61</v>
      </c>
      <c r="H10" s="2">
        <v>0.88</v>
      </c>
      <c r="I10" s="67"/>
      <c r="J10" s="73" t="s">
        <v>53</v>
      </c>
      <c r="K10" s="1" t="s">
        <v>61</v>
      </c>
      <c r="L10" s="2">
        <v>0.96</v>
      </c>
      <c r="M10" s="67"/>
      <c r="N10" s="73" t="s">
        <v>55</v>
      </c>
      <c r="O10" s="1" t="s">
        <v>61</v>
      </c>
      <c r="P10" s="2">
        <v>0.94</v>
      </c>
      <c r="R10" s="2" t="s">
        <v>70</v>
      </c>
      <c r="S10" s="2" t="s">
        <v>89</v>
      </c>
      <c r="U10" s="2">
        <v>0.78010000000000002</v>
      </c>
      <c r="V10" s="2">
        <v>0.80079999999999996</v>
      </c>
      <c r="W10" s="2">
        <v>0.84670000000000001</v>
      </c>
      <c r="X10" s="2">
        <v>0.89629999999999999</v>
      </c>
      <c r="Y10" s="2">
        <v>0.84670000000000001</v>
      </c>
      <c r="Z10" s="2">
        <v>0.89629999999999999</v>
      </c>
      <c r="AA10" s="2">
        <v>0.84670000000000001</v>
      </c>
      <c r="AB10" s="2">
        <v>0.89629999999999999</v>
      </c>
      <c r="AC10" s="2">
        <v>0.84670000000000001</v>
      </c>
      <c r="AD10" s="2">
        <v>0.89629999999999999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74"/>
      <c r="G11" s="1" t="s">
        <v>62</v>
      </c>
      <c r="H11" s="2">
        <v>0.81</v>
      </c>
      <c r="I11" s="68"/>
      <c r="J11" s="74"/>
      <c r="K11" s="1" t="s">
        <v>62</v>
      </c>
      <c r="L11" s="2">
        <v>0.9</v>
      </c>
      <c r="M11" s="68"/>
      <c r="N11" s="74"/>
      <c r="O11" s="1" t="s">
        <v>62</v>
      </c>
      <c r="P11" s="2">
        <v>0.93</v>
      </c>
      <c r="R11" s="2" t="s">
        <v>71</v>
      </c>
      <c r="S11" s="2" t="s">
        <v>90</v>
      </c>
      <c r="U11" s="2">
        <v>0.79749999999999999</v>
      </c>
      <c r="V11" s="2">
        <v>0.79879999999999995</v>
      </c>
      <c r="W11" s="2">
        <v>0.84670000000000001</v>
      </c>
      <c r="X11" s="2">
        <v>0.87870000000000004</v>
      </c>
      <c r="Y11" s="2">
        <v>0.84670000000000001</v>
      </c>
      <c r="Z11" s="2">
        <v>0.87870000000000004</v>
      </c>
      <c r="AA11" s="2">
        <v>0.84670000000000001</v>
      </c>
      <c r="AB11" s="2">
        <v>0.87870000000000004</v>
      </c>
      <c r="AC11" s="2">
        <v>0.84670000000000001</v>
      </c>
      <c r="AD11" s="2">
        <v>0.87870000000000004</v>
      </c>
    </row>
    <row r="12" spans="1:30" x14ac:dyDescent="0.3">
      <c r="A12" s="42"/>
      <c r="B12" s="1" t="s">
        <v>41</v>
      </c>
      <c r="C12" s="2">
        <v>30</v>
      </c>
      <c r="D12" s="2"/>
      <c r="F12" s="74"/>
      <c r="G12" s="1" t="s">
        <v>64</v>
      </c>
      <c r="H12" s="2">
        <v>0.78</v>
      </c>
      <c r="I12" s="68"/>
      <c r="J12" s="74"/>
      <c r="K12" s="1" t="s">
        <v>64</v>
      </c>
      <c r="L12" s="2">
        <v>0.91</v>
      </c>
      <c r="M12" s="68"/>
      <c r="N12" s="74"/>
      <c r="O12" s="1" t="s">
        <v>64</v>
      </c>
      <c r="P12" s="2">
        <v>0.96</v>
      </c>
      <c r="R12" s="2" t="s">
        <v>72</v>
      </c>
      <c r="S12" s="2" t="s">
        <v>91</v>
      </c>
      <c r="U12" s="2">
        <v>0.80200000000000005</v>
      </c>
      <c r="V12" s="2">
        <v>0.82030000000000003</v>
      </c>
      <c r="W12" s="2">
        <v>0.84470000000000001</v>
      </c>
      <c r="X12" s="2">
        <v>0.87080000000000002</v>
      </c>
      <c r="Y12" s="2">
        <v>0.84470000000000001</v>
      </c>
      <c r="Z12" s="2">
        <v>0.87080000000000002</v>
      </c>
      <c r="AA12" s="2">
        <v>0.84470000000000001</v>
      </c>
      <c r="AB12" s="2">
        <v>0.87080000000000002</v>
      </c>
      <c r="AC12" s="2">
        <v>0.84470000000000001</v>
      </c>
      <c r="AD12" s="2">
        <v>0.87080000000000002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74"/>
      <c r="G13" s="1" t="s">
        <v>65</v>
      </c>
      <c r="H13" s="2">
        <v>0.87</v>
      </c>
      <c r="I13" s="68"/>
      <c r="J13" s="74"/>
      <c r="K13" s="1" t="s">
        <v>65</v>
      </c>
      <c r="L13" s="2">
        <v>0.91</v>
      </c>
      <c r="M13" s="68"/>
      <c r="N13" s="74"/>
      <c r="O13" s="1" t="s">
        <v>65</v>
      </c>
      <c r="P13" s="2">
        <v>0.96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100</v>
      </c>
      <c r="D14" s="2"/>
      <c r="F14" s="74"/>
      <c r="G14" s="1" t="s">
        <v>66</v>
      </c>
      <c r="H14" s="2">
        <v>0.77</v>
      </c>
      <c r="I14" s="68"/>
      <c r="J14" s="74"/>
      <c r="K14" s="1" t="s">
        <v>66</v>
      </c>
      <c r="L14" s="2">
        <v>0.88</v>
      </c>
      <c r="M14" s="68"/>
      <c r="N14" s="74"/>
      <c r="O14" s="1" t="s">
        <v>66</v>
      </c>
      <c r="P14" s="2">
        <v>0.91</v>
      </c>
      <c r="R14" s="2" t="s">
        <v>74</v>
      </c>
      <c r="S14" s="2" t="s">
        <v>93</v>
      </c>
      <c r="U14" s="2">
        <v>2.3346</v>
      </c>
      <c r="V14" s="2">
        <v>1.3492999999999999</v>
      </c>
      <c r="W14" s="2">
        <v>0.58830000000000005</v>
      </c>
      <c r="X14" s="2">
        <v>0.38929999999999998</v>
      </c>
      <c r="Y14" s="2">
        <v>0.58830000000000005</v>
      </c>
      <c r="Z14" s="2">
        <v>0.38929999999999998</v>
      </c>
      <c r="AA14" s="2">
        <v>0.58830000000000005</v>
      </c>
      <c r="AB14" s="2">
        <v>0.38929999999999998</v>
      </c>
      <c r="AC14" s="2">
        <v>0.58830000000000005</v>
      </c>
      <c r="AD14" s="2">
        <v>0.38929999999999998</v>
      </c>
    </row>
    <row r="15" spans="1:30" x14ac:dyDescent="0.3">
      <c r="A15" s="42"/>
      <c r="B15" s="1" t="s">
        <v>31</v>
      </c>
      <c r="C15" s="2" t="b">
        <v>0</v>
      </c>
      <c r="D15" s="2"/>
      <c r="F15" s="74"/>
      <c r="G15" s="1" t="s">
        <v>63</v>
      </c>
      <c r="H15" s="2">
        <v>0.46</v>
      </c>
      <c r="I15" s="68"/>
      <c r="J15" s="74"/>
      <c r="K15" s="1" t="s">
        <v>63</v>
      </c>
      <c r="L15" s="2">
        <v>0.79</v>
      </c>
      <c r="M15" s="68"/>
      <c r="N15" s="74"/>
      <c r="O15" s="1" t="s">
        <v>63</v>
      </c>
      <c r="P15" s="2">
        <v>0.86</v>
      </c>
      <c r="R15" s="2" t="s">
        <v>75</v>
      </c>
      <c r="S15" s="2" t="s">
        <v>94</v>
      </c>
      <c r="U15" s="2">
        <v>1.4075</v>
      </c>
      <c r="V15" s="2">
        <v>0.91080000000000005</v>
      </c>
      <c r="W15" s="2">
        <v>0.5887</v>
      </c>
      <c r="X15" s="2">
        <v>0.38790000000000002</v>
      </c>
      <c r="Y15" s="2">
        <v>0.5887</v>
      </c>
      <c r="Z15" s="2">
        <v>0.38790000000000002</v>
      </c>
      <c r="AA15" s="2">
        <v>0.5887</v>
      </c>
      <c r="AB15" s="2">
        <v>0.38790000000000002</v>
      </c>
      <c r="AC15" s="2">
        <v>0.5887</v>
      </c>
      <c r="AD15" s="2">
        <v>0.38790000000000002</v>
      </c>
    </row>
    <row r="16" spans="1:30" x14ac:dyDescent="0.3">
      <c r="A16" s="41" t="s">
        <v>32</v>
      </c>
      <c r="B16" s="1" t="s">
        <v>33</v>
      </c>
      <c r="C16" s="2"/>
      <c r="D16" s="2"/>
      <c r="F16" s="75"/>
      <c r="G16" s="1" t="s">
        <v>67</v>
      </c>
      <c r="H16" s="2">
        <v>0.8</v>
      </c>
      <c r="I16" s="68"/>
      <c r="J16" s="75"/>
      <c r="K16" s="1" t="s">
        <v>67</v>
      </c>
      <c r="L16" s="7">
        <v>0.9</v>
      </c>
      <c r="M16" s="68"/>
      <c r="N16" s="75"/>
      <c r="O16" s="1" t="s">
        <v>67</v>
      </c>
      <c r="P16" s="7">
        <v>0.94</v>
      </c>
      <c r="U16" s="2">
        <v>1.036</v>
      </c>
      <c r="V16" s="2">
        <v>0.72989999999999999</v>
      </c>
      <c r="W16" s="2">
        <v>0.53149999999999997</v>
      </c>
      <c r="X16" s="2">
        <v>0.34389999999999998</v>
      </c>
      <c r="Y16" s="2">
        <v>0.53149999999999997</v>
      </c>
      <c r="Z16" s="2">
        <v>0.34389999999999998</v>
      </c>
      <c r="AA16" s="2">
        <v>0.53149999999999997</v>
      </c>
      <c r="AB16" s="2">
        <v>0.34389999999999998</v>
      </c>
      <c r="AC16" s="2">
        <v>0.53149999999999997</v>
      </c>
      <c r="AD16" s="2">
        <v>0.34389999999999998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73" t="s">
        <v>52</v>
      </c>
      <c r="G17" s="1" t="s">
        <v>61</v>
      </c>
      <c r="H17" s="2">
        <v>0.93</v>
      </c>
      <c r="I17" s="68"/>
      <c r="J17" s="73" t="s">
        <v>54</v>
      </c>
      <c r="K17" s="1" t="s">
        <v>61</v>
      </c>
      <c r="L17" s="2">
        <v>0.96</v>
      </c>
      <c r="M17" s="68"/>
      <c r="N17" s="73" t="s">
        <v>68</v>
      </c>
      <c r="O17" s="1" t="s">
        <v>61</v>
      </c>
      <c r="P17" s="2">
        <v>0.94</v>
      </c>
      <c r="U17" s="2">
        <v>0.93079999999999996</v>
      </c>
      <c r="V17" s="2">
        <v>0.66190000000000004</v>
      </c>
      <c r="W17" s="2">
        <v>0.52780000000000005</v>
      </c>
      <c r="X17" s="2">
        <v>0.32619999999999999</v>
      </c>
      <c r="Y17" s="2">
        <v>0.52780000000000005</v>
      </c>
      <c r="Z17" s="2">
        <v>0.32619999999999999</v>
      </c>
      <c r="AA17" s="2">
        <v>0.52780000000000005</v>
      </c>
      <c r="AB17" s="2">
        <v>0.32619999999999999</v>
      </c>
      <c r="AC17" s="2">
        <v>0.52780000000000005</v>
      </c>
      <c r="AD17" s="2">
        <v>0.32619999999999999</v>
      </c>
    </row>
    <row r="18" spans="1:30" x14ac:dyDescent="0.3">
      <c r="A18" s="43"/>
      <c r="B18" s="1" t="s">
        <v>36</v>
      </c>
      <c r="C18" s="2"/>
      <c r="D18" s="2"/>
      <c r="F18" s="74"/>
      <c r="G18" s="1" t="s">
        <v>62</v>
      </c>
      <c r="H18" s="2">
        <v>0.87</v>
      </c>
      <c r="I18" s="68"/>
      <c r="J18" s="74"/>
      <c r="K18" s="1" t="s">
        <v>62</v>
      </c>
      <c r="L18" s="2">
        <v>0.95</v>
      </c>
      <c r="M18" s="68"/>
      <c r="N18" s="74"/>
      <c r="O18" s="1" t="s">
        <v>62</v>
      </c>
      <c r="P18" s="2">
        <v>0.89</v>
      </c>
      <c r="U18" s="2">
        <v>0.81630000000000003</v>
      </c>
      <c r="V18" s="2">
        <v>0.61709999999999998</v>
      </c>
      <c r="W18" s="2">
        <v>0.50339999999999996</v>
      </c>
      <c r="X18" s="2">
        <v>0.35949999999999999</v>
      </c>
      <c r="Y18" s="2">
        <v>0.50339999999999996</v>
      </c>
      <c r="Z18" s="2">
        <v>0.35949999999999999</v>
      </c>
      <c r="AA18" s="2">
        <v>0.50339999999999996</v>
      </c>
      <c r="AB18" s="2">
        <v>0.35949999999999999</v>
      </c>
      <c r="AC18" s="2">
        <v>0.50339999999999996</v>
      </c>
      <c r="AD18" s="2">
        <v>0.35949999999999999</v>
      </c>
    </row>
    <row r="19" spans="1:30" x14ac:dyDescent="0.3">
      <c r="A19" s="43"/>
      <c r="B19" s="1" t="s">
        <v>20</v>
      </c>
      <c r="C19" s="9">
        <v>0.5</v>
      </c>
      <c r="D19" s="2"/>
      <c r="F19" s="74"/>
      <c r="G19" s="1" t="s">
        <v>64</v>
      </c>
      <c r="H19" s="2">
        <v>0.84</v>
      </c>
      <c r="I19" s="68"/>
      <c r="J19" s="74"/>
      <c r="K19" s="1" t="s">
        <v>64</v>
      </c>
      <c r="L19" s="2">
        <v>0.95</v>
      </c>
      <c r="M19" s="68"/>
      <c r="N19" s="74"/>
      <c r="O19" s="1" t="s">
        <v>64</v>
      </c>
      <c r="P19" s="2">
        <v>0.89</v>
      </c>
      <c r="U19" s="2">
        <v>0.76300000000000001</v>
      </c>
      <c r="V19" s="2">
        <v>0.60799999999999998</v>
      </c>
      <c r="W19" s="2">
        <v>0.49340000000000001</v>
      </c>
      <c r="X19" s="2">
        <v>0.37440000000000001</v>
      </c>
      <c r="Y19" s="2">
        <v>0.49340000000000001</v>
      </c>
      <c r="Z19" s="2">
        <v>0.37440000000000001</v>
      </c>
      <c r="AA19" s="2">
        <v>0.49340000000000001</v>
      </c>
      <c r="AB19" s="2">
        <v>0.37440000000000001</v>
      </c>
      <c r="AC19" s="2">
        <v>0.49340000000000001</v>
      </c>
      <c r="AD19" s="2">
        <v>0.37440000000000001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74"/>
      <c r="G20" s="1" t="s">
        <v>65</v>
      </c>
      <c r="H20" s="2">
        <v>0.92</v>
      </c>
      <c r="I20" s="68"/>
      <c r="J20" s="74"/>
      <c r="K20" s="1" t="s">
        <v>65</v>
      </c>
      <c r="L20" s="2">
        <v>0.96</v>
      </c>
      <c r="M20" s="68"/>
      <c r="N20" s="74"/>
      <c r="O20" s="1" t="s">
        <v>65</v>
      </c>
      <c r="P20" s="2">
        <v>0.92</v>
      </c>
      <c r="U20" s="2">
        <v>0.64990000000000003</v>
      </c>
      <c r="V20" s="2">
        <v>0.57969999999999999</v>
      </c>
      <c r="W20" s="2">
        <v>0.4375</v>
      </c>
      <c r="X20" s="2">
        <v>0.31269999999999998</v>
      </c>
      <c r="Y20" s="2">
        <v>0.4375</v>
      </c>
      <c r="Z20" s="2">
        <v>0.31269999999999998</v>
      </c>
      <c r="AA20" s="2">
        <v>0.4375</v>
      </c>
      <c r="AB20" s="2">
        <v>0.31269999999999998</v>
      </c>
      <c r="AC20" s="2">
        <v>0.4375</v>
      </c>
      <c r="AD20" s="2">
        <v>0.31269999999999998</v>
      </c>
    </row>
    <row r="21" spans="1:30" x14ac:dyDescent="0.3">
      <c r="A21" s="41" t="s">
        <v>38</v>
      </c>
      <c r="B21" s="1" t="s">
        <v>3</v>
      </c>
      <c r="C21" s="23" t="s">
        <v>5</v>
      </c>
      <c r="D21" s="2"/>
      <c r="F21" s="74"/>
      <c r="G21" s="1" t="s">
        <v>66</v>
      </c>
      <c r="H21" s="2">
        <v>0.86</v>
      </c>
      <c r="I21" s="68"/>
      <c r="J21" s="74"/>
      <c r="K21" s="1" t="s">
        <v>66</v>
      </c>
      <c r="L21" s="2">
        <v>0.93</v>
      </c>
      <c r="M21" s="68"/>
      <c r="N21" s="74"/>
      <c r="O21" s="1" t="s">
        <v>66</v>
      </c>
      <c r="P21" s="2">
        <v>0.86</v>
      </c>
      <c r="U21" s="2">
        <v>0.62719999999999998</v>
      </c>
      <c r="V21" s="2">
        <v>0.55830000000000002</v>
      </c>
      <c r="W21" s="2">
        <v>0.44429999999999997</v>
      </c>
      <c r="X21" s="2">
        <v>0.34250000000000003</v>
      </c>
      <c r="Y21" s="2">
        <v>0.44429999999999997</v>
      </c>
      <c r="Z21" s="2">
        <v>0.34250000000000003</v>
      </c>
      <c r="AA21" s="2">
        <v>0.44429999999999997</v>
      </c>
      <c r="AB21" s="2">
        <v>0.34250000000000003</v>
      </c>
      <c r="AC21" s="2">
        <v>0.44429999999999997</v>
      </c>
      <c r="AD21" s="2">
        <v>0.34250000000000003</v>
      </c>
    </row>
    <row r="22" spans="1:30" x14ac:dyDescent="0.3">
      <c r="A22" s="43"/>
      <c r="B22" s="1" t="s">
        <v>17</v>
      </c>
      <c r="C22" s="3">
        <v>1E-4</v>
      </c>
      <c r="D22" s="2"/>
      <c r="F22" s="74"/>
      <c r="G22" s="1" t="s">
        <v>63</v>
      </c>
      <c r="H22" s="2">
        <v>0.7</v>
      </c>
      <c r="I22" s="68"/>
      <c r="J22" s="74"/>
      <c r="K22" s="1" t="s">
        <v>63</v>
      </c>
      <c r="L22" s="2">
        <v>0.93</v>
      </c>
      <c r="M22" s="68"/>
      <c r="N22" s="74"/>
      <c r="O22" s="1" t="s">
        <v>63</v>
      </c>
      <c r="P22" s="2">
        <v>0.75</v>
      </c>
      <c r="U22" s="2">
        <v>0.58460000000000001</v>
      </c>
      <c r="V22" s="2">
        <v>0.55249999999999999</v>
      </c>
      <c r="W22" s="2">
        <v>0.41549999999999998</v>
      </c>
      <c r="X22" s="2">
        <v>0.34970000000000001</v>
      </c>
      <c r="Y22" s="2">
        <v>0.41549999999999998</v>
      </c>
      <c r="Z22" s="2">
        <v>0.34970000000000001</v>
      </c>
      <c r="AA22" s="2">
        <v>0.41549999999999998</v>
      </c>
      <c r="AB22" s="2">
        <v>0.34970000000000001</v>
      </c>
      <c r="AC22" s="2">
        <v>0.41549999999999998</v>
      </c>
      <c r="AD22" s="2">
        <v>0.34970000000000001</v>
      </c>
    </row>
    <row r="23" spans="1:30" x14ac:dyDescent="0.3">
      <c r="A23" s="43"/>
      <c r="B23" s="1" t="s">
        <v>58</v>
      </c>
      <c r="C23" s="2">
        <v>10</v>
      </c>
      <c r="D23" s="2"/>
      <c r="F23" s="75"/>
      <c r="G23" s="1" t="s">
        <v>67</v>
      </c>
      <c r="H23" s="7">
        <v>0.88</v>
      </c>
      <c r="I23" s="69"/>
      <c r="J23" s="75"/>
      <c r="K23" s="1" t="s">
        <v>67</v>
      </c>
      <c r="L23" s="7">
        <v>0.95</v>
      </c>
      <c r="M23" s="69"/>
      <c r="N23" s="75"/>
      <c r="O23" s="1" t="s">
        <v>67</v>
      </c>
      <c r="P23" s="7">
        <v>0.89</v>
      </c>
      <c r="U23" s="2">
        <v>0.56399999999999995</v>
      </c>
      <c r="V23" s="2">
        <v>0.54790000000000005</v>
      </c>
      <c r="W23" s="2">
        <v>0.42959999999999998</v>
      </c>
      <c r="X23" s="2">
        <v>0.33610000000000001</v>
      </c>
      <c r="Y23" s="2">
        <v>0.42959999999999998</v>
      </c>
      <c r="Z23" s="2">
        <v>0.33610000000000001</v>
      </c>
      <c r="AA23" s="2">
        <v>0.42959999999999998</v>
      </c>
      <c r="AB23" s="2">
        <v>0.33610000000000001</v>
      </c>
      <c r="AC23" s="2">
        <v>0.42959999999999998</v>
      </c>
      <c r="AD23" s="2">
        <v>0.33610000000000001</v>
      </c>
    </row>
    <row r="24" spans="1:30" x14ac:dyDescent="0.3">
      <c r="A24" s="43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2"/>
      <c r="B25" s="1" t="s">
        <v>60</v>
      </c>
      <c r="C25" s="2">
        <v>2</v>
      </c>
      <c r="D25" s="2"/>
      <c r="U25" s="2">
        <v>62</v>
      </c>
      <c r="V25" s="2">
        <v>985</v>
      </c>
      <c r="W25" s="2">
        <v>39</v>
      </c>
      <c r="X25" s="2">
        <v>621</v>
      </c>
      <c r="Y25" s="2">
        <v>47</v>
      </c>
      <c r="Z25" s="2">
        <v>750</v>
      </c>
      <c r="AA25" s="2">
        <v>40</v>
      </c>
      <c r="AB25" s="2">
        <v>636</v>
      </c>
      <c r="AC25" s="2">
        <v>39</v>
      </c>
      <c r="AD25" s="2">
        <v>612</v>
      </c>
    </row>
    <row r="26" spans="1:30" x14ac:dyDescent="0.3">
      <c r="A26" s="41" t="s">
        <v>88</v>
      </c>
      <c r="B26" s="1" t="s">
        <v>88</v>
      </c>
      <c r="C26" s="71" t="s">
        <v>87</v>
      </c>
      <c r="D26" s="72"/>
      <c r="U26" s="2">
        <v>38</v>
      </c>
      <c r="V26" s="2">
        <v>605</v>
      </c>
      <c r="W26" s="2">
        <v>38</v>
      </c>
      <c r="X26" s="2">
        <v>606</v>
      </c>
      <c r="Y26" s="2">
        <v>58</v>
      </c>
      <c r="Z26" s="2">
        <v>915</v>
      </c>
      <c r="AA26" s="2">
        <v>39</v>
      </c>
      <c r="AB26" s="2">
        <v>614</v>
      </c>
      <c r="AC26" s="2">
        <v>38</v>
      </c>
      <c r="AD26" s="2">
        <v>596</v>
      </c>
    </row>
    <row r="27" spans="1:30" x14ac:dyDescent="0.3">
      <c r="A27" s="42"/>
      <c r="B27" s="1" t="s">
        <v>85</v>
      </c>
      <c r="C27" s="71" t="s">
        <v>86</v>
      </c>
      <c r="D27" s="72"/>
      <c r="U27" s="2">
        <v>49</v>
      </c>
      <c r="V27" s="2">
        <v>784</v>
      </c>
      <c r="W27" s="2">
        <v>48</v>
      </c>
      <c r="X27" s="2">
        <v>761</v>
      </c>
      <c r="Y27" s="2">
        <v>48</v>
      </c>
      <c r="Z27" s="2">
        <v>763</v>
      </c>
      <c r="AA27" s="2">
        <v>39</v>
      </c>
      <c r="AB27" s="2">
        <v>620</v>
      </c>
      <c r="AC27" s="2">
        <v>38</v>
      </c>
      <c r="AD27" s="2">
        <v>598</v>
      </c>
    </row>
    <row r="28" spans="1:30" x14ac:dyDescent="0.3">
      <c r="U28" s="2">
        <v>46</v>
      </c>
      <c r="V28" s="2">
        <v>734</v>
      </c>
      <c r="W28" s="2">
        <v>47</v>
      </c>
      <c r="X28" s="2">
        <v>740</v>
      </c>
      <c r="Y28" s="2">
        <v>40</v>
      </c>
      <c r="Z28" s="2">
        <v>633</v>
      </c>
      <c r="AA28" s="2">
        <v>46</v>
      </c>
      <c r="AB28" s="2">
        <v>724</v>
      </c>
      <c r="AC28" s="2">
        <v>38</v>
      </c>
      <c r="AD28" s="2">
        <v>597</v>
      </c>
    </row>
    <row r="29" spans="1:30" x14ac:dyDescent="0.3">
      <c r="U29" s="2">
        <v>35</v>
      </c>
      <c r="V29" s="2">
        <v>559</v>
      </c>
      <c r="W29" s="2">
        <v>42</v>
      </c>
      <c r="X29" s="2">
        <v>665</v>
      </c>
      <c r="Y29" s="2">
        <v>37</v>
      </c>
      <c r="Z29" s="2">
        <v>593</v>
      </c>
      <c r="AA29" s="2">
        <v>43</v>
      </c>
      <c r="AB29" s="2">
        <v>676</v>
      </c>
      <c r="AC29" s="2">
        <v>44</v>
      </c>
      <c r="AD29" s="2">
        <v>686</v>
      </c>
    </row>
    <row r="30" spans="1:30" x14ac:dyDescent="0.3">
      <c r="U30" s="2">
        <v>43</v>
      </c>
      <c r="V30" s="2">
        <v>687</v>
      </c>
      <c r="W30" s="2">
        <v>39</v>
      </c>
      <c r="X30" s="2">
        <v>611</v>
      </c>
      <c r="Y30" s="2">
        <v>43</v>
      </c>
      <c r="Z30" s="2">
        <v>675</v>
      </c>
      <c r="AA30" s="2">
        <v>36</v>
      </c>
      <c r="AB30" s="2">
        <v>572</v>
      </c>
      <c r="AC30" s="2">
        <v>29</v>
      </c>
      <c r="AD30" s="2">
        <v>455</v>
      </c>
    </row>
    <row r="31" spans="1:30" x14ac:dyDescent="0.3">
      <c r="U31" s="2">
        <v>36</v>
      </c>
      <c r="V31" s="2">
        <v>575</v>
      </c>
      <c r="W31" s="2">
        <v>30</v>
      </c>
      <c r="X31" s="2">
        <v>472</v>
      </c>
      <c r="Y31" s="2">
        <v>36</v>
      </c>
      <c r="Z31" s="2">
        <v>573</v>
      </c>
      <c r="AA31" s="2">
        <v>36</v>
      </c>
      <c r="AB31" s="2">
        <v>579</v>
      </c>
      <c r="AC31" s="2">
        <v>37</v>
      </c>
      <c r="AD31" s="2">
        <v>578</v>
      </c>
    </row>
    <row r="32" spans="1:30" x14ac:dyDescent="0.3">
      <c r="U32" s="2">
        <v>29</v>
      </c>
      <c r="V32" s="2">
        <v>459</v>
      </c>
      <c r="W32" s="2">
        <v>35</v>
      </c>
      <c r="X32" s="2">
        <v>556</v>
      </c>
      <c r="Y32" s="2">
        <v>38</v>
      </c>
      <c r="Z32" s="2">
        <v>609</v>
      </c>
      <c r="AA32" s="2">
        <v>28</v>
      </c>
      <c r="AB32" s="2">
        <v>446</v>
      </c>
      <c r="AC32" s="2">
        <v>44</v>
      </c>
      <c r="AD32" s="2">
        <v>687</v>
      </c>
    </row>
    <row r="33" spans="21:30" x14ac:dyDescent="0.3">
      <c r="U33" s="2">
        <v>37</v>
      </c>
      <c r="V33" s="2">
        <v>586</v>
      </c>
      <c r="W33" s="2">
        <v>54</v>
      </c>
      <c r="X33" s="2">
        <v>862</v>
      </c>
      <c r="Y33" s="2">
        <v>29</v>
      </c>
      <c r="Z33" s="2">
        <v>458</v>
      </c>
      <c r="AA33" s="2">
        <v>37</v>
      </c>
      <c r="AB33" s="2">
        <v>585</v>
      </c>
      <c r="AC33" s="2">
        <v>36</v>
      </c>
      <c r="AD33" s="2">
        <v>559</v>
      </c>
    </row>
    <row r="34" spans="21:30" x14ac:dyDescent="0.3">
      <c r="U34" s="2">
        <v>37</v>
      </c>
      <c r="V34" s="2">
        <v>585</v>
      </c>
      <c r="W34" s="2">
        <v>42</v>
      </c>
      <c r="X34" s="2">
        <v>665</v>
      </c>
      <c r="Y34" s="2">
        <v>36</v>
      </c>
      <c r="Z34" s="2">
        <v>577</v>
      </c>
      <c r="AA34" s="2">
        <v>42</v>
      </c>
      <c r="AB34" s="2">
        <v>673</v>
      </c>
      <c r="AC34" s="2">
        <v>36</v>
      </c>
      <c r="AD34" s="2">
        <v>561</v>
      </c>
    </row>
  </sheetData>
  <mergeCells count="27">
    <mergeCell ref="AA1:AB1"/>
    <mergeCell ref="AC1:AD1"/>
    <mergeCell ref="A26:A27"/>
    <mergeCell ref="C26:D26"/>
    <mergeCell ref="C27:D27"/>
    <mergeCell ref="U1:V1"/>
    <mergeCell ref="W1:X1"/>
    <mergeCell ref="Y1:Z1"/>
    <mergeCell ref="M10:M23"/>
    <mergeCell ref="N10:N16"/>
    <mergeCell ref="A11:A12"/>
    <mergeCell ref="A14:A15"/>
    <mergeCell ref="A16:A20"/>
    <mergeCell ref="F17:F23"/>
    <mergeCell ref="J17:J23"/>
    <mergeCell ref="N17:N23"/>
    <mergeCell ref="A21:A25"/>
    <mergeCell ref="A1:D1"/>
    <mergeCell ref="F1:S1"/>
    <mergeCell ref="A2:A10"/>
    <mergeCell ref="H2:S2"/>
    <mergeCell ref="F3:F7"/>
    <mergeCell ref="F9:P9"/>
    <mergeCell ref="R9:S9"/>
    <mergeCell ref="F10:F16"/>
    <mergeCell ref="I10:I23"/>
    <mergeCell ref="J10:J1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AA00-2CF3-4C8B-B501-75EE9A24D4F6}">
  <dimension ref="A1:AD34"/>
  <sheetViews>
    <sheetView workbookViewId="0">
      <selection activeCell="P24" sqref="P24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12.88671875" style="4" bestFit="1" customWidth="1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98</v>
      </c>
      <c r="B1" s="70"/>
      <c r="C1" s="70"/>
      <c r="D1" s="65"/>
      <c r="F1" s="64" t="s">
        <v>44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65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41" t="s">
        <v>22</v>
      </c>
      <c r="B2" s="1" t="s">
        <v>42</v>
      </c>
      <c r="C2" s="10" t="s">
        <v>99</v>
      </c>
      <c r="D2" s="2"/>
      <c r="F2" s="2" t="s">
        <v>49</v>
      </c>
      <c r="G2" s="2" t="s">
        <v>50</v>
      </c>
      <c r="H2" s="71" t="s">
        <v>47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2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43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0.90469999999999995</v>
      </c>
      <c r="J3" s="1" t="s">
        <v>46</v>
      </c>
      <c r="K3" s="2">
        <f>MAX(V3:V12)</f>
        <v>0.82809999999999995</v>
      </c>
      <c r="L3" s="1" t="s">
        <v>56</v>
      </c>
      <c r="M3" s="2">
        <f>MIN(U14:U23)</f>
        <v>0.30719999999999997</v>
      </c>
      <c r="N3" s="1" t="s">
        <v>57</v>
      </c>
      <c r="O3" s="2">
        <f>MIN(V14:V23)</f>
        <v>0.46539999999999998</v>
      </c>
      <c r="P3" s="1" t="s">
        <v>77</v>
      </c>
      <c r="Q3" s="2" t="str">
        <f>AVERAGE(U25:U34) &amp; "s/epoch"</f>
        <v>40.8s/epoch</v>
      </c>
      <c r="R3" s="1" t="s">
        <v>78</v>
      </c>
      <c r="S3" s="2" t="str">
        <f>AVERAGE(V25:V34) &amp; "ms/step"</f>
        <v>647.3ms/step</v>
      </c>
      <c r="U3" s="2">
        <v>0.3926</v>
      </c>
      <c r="V3" s="2">
        <v>0.58589999999999998</v>
      </c>
      <c r="W3" s="2">
        <v>0.86950000000000005</v>
      </c>
      <c r="X3" s="2">
        <v>0.9022</v>
      </c>
      <c r="Y3" s="2">
        <v>0.92700000000000005</v>
      </c>
      <c r="Z3" s="2">
        <v>0.94530000000000003</v>
      </c>
      <c r="AA3" s="2">
        <v>0.95040000000000002</v>
      </c>
      <c r="AB3" s="2">
        <v>0.96479999999999999</v>
      </c>
      <c r="AC3" s="2">
        <v>0.97119999999999995</v>
      </c>
      <c r="AD3" s="2">
        <v>0.97499999999999998</v>
      </c>
    </row>
    <row r="4" spans="1:30" x14ac:dyDescent="0.3">
      <c r="A4" s="43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0.9395</v>
      </c>
      <c r="J4" s="1" t="s">
        <v>46</v>
      </c>
      <c r="K4" s="2">
        <f>MAX(X3:X12)</f>
        <v>0.91779999999999995</v>
      </c>
      <c r="L4" s="1" t="s">
        <v>56</v>
      </c>
      <c r="M4" s="2">
        <f>MIN(W14:W23)</f>
        <v>0.20949999999999999</v>
      </c>
      <c r="N4" s="1" t="s">
        <v>57</v>
      </c>
      <c r="O4" s="2">
        <f>MIN(X14:X23)</f>
        <v>0.26879999999999998</v>
      </c>
      <c r="P4" s="1" t="s">
        <v>77</v>
      </c>
      <c r="Q4" s="2" t="str">
        <f>AVERAGE(W25:W34) &amp; "s/epoch"</f>
        <v>38.6s/epoch</v>
      </c>
      <c r="R4" s="1" t="s">
        <v>78</v>
      </c>
      <c r="S4" s="2" t="str">
        <f>AVERAGE(X25:X34) &amp; "ms/step"</f>
        <v>610.5ms/step</v>
      </c>
      <c r="U4" s="2">
        <v>0.70169999999999999</v>
      </c>
      <c r="V4" s="2">
        <v>0.69730000000000003</v>
      </c>
      <c r="W4" s="2">
        <v>0.89380000000000004</v>
      </c>
      <c r="X4" s="2">
        <v>0.89239999999999997</v>
      </c>
      <c r="Y4" s="2">
        <v>0.94240000000000002</v>
      </c>
      <c r="Z4" s="2">
        <v>0.9395</v>
      </c>
      <c r="AA4" s="2">
        <v>0.95379999999999998</v>
      </c>
      <c r="AB4" s="2">
        <v>0.96679999999999999</v>
      </c>
      <c r="AC4" s="2">
        <v>0.97850000000000004</v>
      </c>
      <c r="AD4" s="2">
        <v>0.97919999999999996</v>
      </c>
    </row>
    <row r="5" spans="1:30" x14ac:dyDescent="0.3">
      <c r="A5" s="43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0.95830000000000004</v>
      </c>
      <c r="J5" s="1" t="s">
        <v>46</v>
      </c>
      <c r="K5" s="8">
        <f>MAX(Z3:Z12)</f>
        <v>0.94730000000000003</v>
      </c>
      <c r="L5" s="1" t="s">
        <v>56</v>
      </c>
      <c r="M5" s="2">
        <f>MIN(Y14:Y23)</f>
        <v>0.14899999999999999</v>
      </c>
      <c r="N5" s="1" t="s">
        <v>57</v>
      </c>
      <c r="O5" s="2">
        <f>MIN(Z14:Z23)</f>
        <v>0.17649999999999999</v>
      </c>
      <c r="P5" s="1" t="s">
        <v>77</v>
      </c>
      <c r="Q5" s="2" t="str">
        <f>AVERAGE(Y25:Y34) &amp; "s/epoch"</f>
        <v>38.6s/epoch</v>
      </c>
      <c r="R5" s="1" t="s">
        <v>78</v>
      </c>
      <c r="S5" s="2" t="str">
        <f>AVERAGE(Z25:Z34) &amp; "ms/step"</f>
        <v>613.9ms/step</v>
      </c>
      <c r="U5" s="2">
        <v>0.76229999999999998</v>
      </c>
      <c r="V5" s="2">
        <v>0.76949999999999996</v>
      </c>
      <c r="W5" s="2">
        <v>0.89780000000000004</v>
      </c>
      <c r="X5" s="2">
        <v>0.90610000000000002</v>
      </c>
      <c r="Y5" s="2">
        <v>0.9335</v>
      </c>
      <c r="Z5" s="2">
        <v>0.93159999999999998</v>
      </c>
      <c r="AA5" s="2">
        <v>0.96430000000000005</v>
      </c>
      <c r="AB5" s="2">
        <v>0.96289999999999998</v>
      </c>
      <c r="AC5" s="2">
        <v>0.97460000000000002</v>
      </c>
      <c r="AD5" s="2">
        <v>0.96879999999999999</v>
      </c>
    </row>
    <row r="6" spans="1:30" x14ac:dyDescent="0.3">
      <c r="A6" s="43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0.97570000000000001</v>
      </c>
      <c r="J6" s="1" t="s">
        <v>46</v>
      </c>
      <c r="K6" s="2">
        <f>MAX(AB3:AB12)</f>
        <v>0.96679999999999999</v>
      </c>
      <c r="L6" s="1" t="s">
        <v>56</v>
      </c>
      <c r="M6" s="2">
        <f>MIN(AA14:AA23)</f>
        <v>0.1022</v>
      </c>
      <c r="N6" s="1" t="s">
        <v>57</v>
      </c>
      <c r="O6" s="2">
        <f>MIN(AB14:AB23)</f>
        <v>0.12520000000000001</v>
      </c>
      <c r="P6" s="1" t="s">
        <v>77</v>
      </c>
      <c r="Q6" s="2" t="str">
        <f>AVERAGE(AA25:AA34) &amp; "s/epoch"</f>
        <v>37.6s/epoch</v>
      </c>
      <c r="R6" s="1" t="s">
        <v>78</v>
      </c>
      <c r="S6" s="2" t="str">
        <f>AVERAGE(AB25:AB34) &amp; "ms/step"</f>
        <v>594.9ms/step</v>
      </c>
      <c r="U6" s="2">
        <v>0.79449999999999998</v>
      </c>
      <c r="V6" s="2">
        <v>0.77149999999999996</v>
      </c>
      <c r="W6" s="2">
        <v>0.91169999999999995</v>
      </c>
      <c r="X6" s="2">
        <v>0.90410000000000001</v>
      </c>
      <c r="Y6" s="2">
        <v>0.94289999999999996</v>
      </c>
      <c r="Z6" s="2">
        <v>0.94140000000000001</v>
      </c>
      <c r="AA6" s="2">
        <v>0.96179999999999999</v>
      </c>
      <c r="AB6" s="2">
        <v>0.95699999999999996</v>
      </c>
      <c r="AC6" s="2">
        <v>0.97950000000000004</v>
      </c>
      <c r="AD6" s="2">
        <v>0.97919999999999996</v>
      </c>
    </row>
    <row r="7" spans="1:30" x14ac:dyDescent="0.3">
      <c r="A7" s="43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0.98440000000000005</v>
      </c>
      <c r="J7" s="1" t="s">
        <v>46</v>
      </c>
      <c r="K7" s="2">
        <f>MAX(AD3:AD12)</f>
        <v>0.97919999999999996</v>
      </c>
      <c r="L7" s="1" t="s">
        <v>56</v>
      </c>
      <c r="M7" s="2">
        <f>MIN(AC14:AC23)</f>
        <v>0.08</v>
      </c>
      <c r="N7" s="1" t="s">
        <v>57</v>
      </c>
      <c r="O7" s="2">
        <f>MIN(AD14:AD23)</f>
        <v>7.4099999999999999E-2</v>
      </c>
      <c r="P7" s="1" t="s">
        <v>77</v>
      </c>
      <c r="Q7" s="2" t="str">
        <f>AVERAGE(AC25:AC34) &amp; "s/epoch"</f>
        <v>38.4s/epoch</v>
      </c>
      <c r="R7" s="1" t="s">
        <v>78</v>
      </c>
      <c r="S7" s="2" t="str">
        <f>AVERAGE(AD25:AD34) &amp; "ms/step"</f>
        <v>600.6ms/step</v>
      </c>
      <c r="U7" s="2">
        <v>0.8387</v>
      </c>
      <c r="V7" s="2">
        <v>0.78910000000000002</v>
      </c>
      <c r="W7" s="2">
        <v>0.90720000000000001</v>
      </c>
      <c r="X7" s="2">
        <v>0.91779999999999995</v>
      </c>
      <c r="Y7" s="2">
        <v>0.94840000000000002</v>
      </c>
      <c r="Z7" s="2">
        <v>0.94730000000000003</v>
      </c>
      <c r="AA7" s="2">
        <v>0.96130000000000004</v>
      </c>
      <c r="AB7" s="2">
        <v>0.95309999999999995</v>
      </c>
      <c r="AC7" s="2">
        <v>0.97660000000000002</v>
      </c>
      <c r="AD7" s="2">
        <v>0.9667</v>
      </c>
    </row>
    <row r="8" spans="1:30" x14ac:dyDescent="0.3">
      <c r="A8" s="43"/>
      <c r="B8" s="1" t="s">
        <v>13</v>
      </c>
      <c r="C8" s="2">
        <v>0.2</v>
      </c>
      <c r="D8" s="2"/>
      <c r="U8" s="2">
        <v>0.85309999999999997</v>
      </c>
      <c r="V8" s="2">
        <v>0.79490000000000005</v>
      </c>
      <c r="W8" s="2">
        <v>0.91869999999999996</v>
      </c>
      <c r="X8" s="2">
        <v>0.91590000000000005</v>
      </c>
      <c r="Y8" s="2">
        <v>0.94640000000000002</v>
      </c>
      <c r="Z8" s="2">
        <v>0.92969999999999997</v>
      </c>
      <c r="AA8" s="2">
        <v>0.97070000000000001</v>
      </c>
      <c r="AB8" s="2">
        <v>0.95509999999999995</v>
      </c>
      <c r="AC8" s="2">
        <v>0.98440000000000005</v>
      </c>
      <c r="AD8" s="2">
        <v>0.97289999999999999</v>
      </c>
    </row>
    <row r="9" spans="1:30" x14ac:dyDescent="0.3">
      <c r="A9" s="43"/>
      <c r="B9" s="1" t="s">
        <v>14</v>
      </c>
      <c r="C9" s="2">
        <v>0.1</v>
      </c>
      <c r="D9" s="2"/>
      <c r="F9" s="64" t="s">
        <v>76</v>
      </c>
      <c r="G9" s="70"/>
      <c r="H9" s="70"/>
      <c r="I9" s="70"/>
      <c r="J9" s="70"/>
      <c r="K9" s="70"/>
      <c r="L9" s="70"/>
      <c r="M9" s="70"/>
      <c r="N9" s="70"/>
      <c r="O9" s="70"/>
      <c r="P9" s="65"/>
      <c r="R9" s="64" t="s">
        <v>69</v>
      </c>
      <c r="S9" s="65"/>
      <c r="U9" s="2">
        <v>0.86750000000000005</v>
      </c>
      <c r="V9" s="2">
        <v>0.8125</v>
      </c>
      <c r="W9" s="2">
        <v>0.92410000000000003</v>
      </c>
      <c r="X9" s="2">
        <v>0.90610000000000002</v>
      </c>
      <c r="Y9" s="2">
        <v>0.95479999999999998</v>
      </c>
      <c r="Z9" s="2">
        <v>0.9355</v>
      </c>
      <c r="AA9" s="2">
        <v>0.96919999999999995</v>
      </c>
      <c r="AB9" s="2">
        <v>0.94340000000000002</v>
      </c>
      <c r="AC9" s="2">
        <v>0.97750000000000004</v>
      </c>
      <c r="AD9" s="2">
        <v>0.96879999999999999</v>
      </c>
    </row>
    <row r="10" spans="1:30" x14ac:dyDescent="0.3">
      <c r="A10" s="42"/>
      <c r="B10" s="1" t="s">
        <v>15</v>
      </c>
      <c r="C10" s="2">
        <v>0.1</v>
      </c>
      <c r="D10" s="2"/>
      <c r="F10" s="73" t="s">
        <v>48</v>
      </c>
      <c r="G10" s="1" t="s">
        <v>61</v>
      </c>
      <c r="H10" s="2">
        <v>0.91</v>
      </c>
      <c r="I10" s="67"/>
      <c r="J10" s="73" t="s">
        <v>53</v>
      </c>
      <c r="K10" s="1" t="s">
        <v>61</v>
      </c>
      <c r="L10" s="2">
        <v>0.94</v>
      </c>
      <c r="M10" s="67"/>
      <c r="N10" s="73" t="s">
        <v>55</v>
      </c>
      <c r="O10" s="1" t="s">
        <v>61</v>
      </c>
      <c r="P10" s="2">
        <v>0.99</v>
      </c>
      <c r="R10" s="2" t="s">
        <v>70</v>
      </c>
      <c r="S10" s="2" t="s">
        <v>89</v>
      </c>
      <c r="U10" s="2">
        <v>0.87439999999999996</v>
      </c>
      <c r="V10" s="2">
        <v>0.80859999999999999</v>
      </c>
      <c r="W10" s="2">
        <v>0.92710000000000004</v>
      </c>
      <c r="X10" s="2">
        <v>0.91</v>
      </c>
      <c r="Y10" s="2">
        <v>0.95830000000000004</v>
      </c>
      <c r="Z10" s="2">
        <v>0.9375</v>
      </c>
      <c r="AA10" s="2">
        <v>0.97319999999999995</v>
      </c>
      <c r="AB10" s="2">
        <v>0.95120000000000005</v>
      </c>
      <c r="AC10" s="2">
        <v>0.9829</v>
      </c>
      <c r="AD10" s="2">
        <v>0.96879999999999999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74"/>
      <c r="G11" s="1" t="s">
        <v>62</v>
      </c>
      <c r="H11" s="2">
        <v>0.83</v>
      </c>
      <c r="I11" s="68"/>
      <c r="J11" s="74"/>
      <c r="K11" s="1" t="s">
        <v>62</v>
      </c>
      <c r="L11" s="2">
        <v>0.91</v>
      </c>
      <c r="M11" s="68"/>
      <c r="N11" s="74"/>
      <c r="O11" s="1" t="s">
        <v>62</v>
      </c>
      <c r="P11" s="2">
        <v>0.96</v>
      </c>
      <c r="R11" s="2" t="s">
        <v>71</v>
      </c>
      <c r="S11" s="2" t="s">
        <v>90</v>
      </c>
      <c r="U11" s="2">
        <v>0.88439999999999996</v>
      </c>
      <c r="V11" s="2">
        <v>0.8145</v>
      </c>
      <c r="W11" s="2">
        <v>0.9365</v>
      </c>
      <c r="X11" s="2">
        <v>0.90610000000000002</v>
      </c>
      <c r="Y11" s="2">
        <v>0.95240000000000002</v>
      </c>
      <c r="Z11" s="2">
        <v>0.92769999999999997</v>
      </c>
      <c r="AA11" s="2">
        <v>0.97570000000000001</v>
      </c>
      <c r="AB11" s="2">
        <v>0.94730000000000003</v>
      </c>
      <c r="AC11" s="2">
        <v>0.98240000000000005</v>
      </c>
      <c r="AD11" s="2">
        <v>0.9708</v>
      </c>
    </row>
    <row r="12" spans="1:30" x14ac:dyDescent="0.3">
      <c r="A12" s="42"/>
      <c r="B12" s="1" t="s">
        <v>41</v>
      </c>
      <c r="C12" s="2">
        <v>30</v>
      </c>
      <c r="D12" s="2"/>
      <c r="F12" s="74"/>
      <c r="G12" s="1" t="s">
        <v>64</v>
      </c>
      <c r="H12" s="2">
        <v>0.83</v>
      </c>
      <c r="I12" s="68"/>
      <c r="J12" s="74"/>
      <c r="K12" s="1" t="s">
        <v>64</v>
      </c>
      <c r="L12" s="2">
        <v>0.93</v>
      </c>
      <c r="M12" s="68"/>
      <c r="N12" s="74"/>
      <c r="O12" s="1" t="s">
        <v>64</v>
      </c>
      <c r="P12" s="2">
        <v>0.98</v>
      </c>
      <c r="R12" s="2" t="s">
        <v>72</v>
      </c>
      <c r="S12" s="2" t="s">
        <v>91</v>
      </c>
      <c r="U12" s="2">
        <v>0.90469999999999995</v>
      </c>
      <c r="V12" s="2">
        <v>0.82809999999999995</v>
      </c>
      <c r="W12" s="2">
        <v>0.9395</v>
      </c>
      <c r="X12" s="2">
        <v>0.91779999999999995</v>
      </c>
      <c r="Y12" s="2">
        <v>0.95779999999999998</v>
      </c>
      <c r="Z12" s="2">
        <v>0.9355</v>
      </c>
      <c r="AA12" s="2">
        <v>0.97570000000000001</v>
      </c>
      <c r="AB12" s="2">
        <v>0.95509999999999995</v>
      </c>
      <c r="AC12" s="2">
        <v>0.97950000000000004</v>
      </c>
      <c r="AD12" s="2">
        <v>0.9667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74"/>
      <c r="G13" s="1" t="s">
        <v>65</v>
      </c>
      <c r="H13" s="2">
        <v>0.87</v>
      </c>
      <c r="I13" s="68"/>
      <c r="J13" s="74"/>
      <c r="K13" s="1" t="s">
        <v>65</v>
      </c>
      <c r="L13" s="2">
        <v>0.96</v>
      </c>
      <c r="M13" s="68"/>
      <c r="N13" s="74"/>
      <c r="O13" s="1" t="s">
        <v>65</v>
      </c>
      <c r="P13" s="2">
        <v>0.99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100</v>
      </c>
      <c r="D14" s="2"/>
      <c r="F14" s="74"/>
      <c r="G14" s="1" t="s">
        <v>66</v>
      </c>
      <c r="H14" s="2">
        <v>0.8</v>
      </c>
      <c r="I14" s="68"/>
      <c r="J14" s="74"/>
      <c r="K14" s="1" t="s">
        <v>66</v>
      </c>
      <c r="L14" s="2">
        <v>0.91</v>
      </c>
      <c r="M14" s="68"/>
      <c r="N14" s="74"/>
      <c r="O14" s="1" t="s">
        <v>66</v>
      </c>
      <c r="P14" s="2">
        <v>0.96</v>
      </c>
      <c r="R14" s="2" t="s">
        <v>74</v>
      </c>
      <c r="S14" s="2" t="s">
        <v>93</v>
      </c>
      <c r="U14" s="2">
        <v>1.6182000000000001</v>
      </c>
      <c r="V14" s="2">
        <v>1.1174999999999999</v>
      </c>
      <c r="W14" s="2">
        <v>0.36009999999999998</v>
      </c>
      <c r="X14" s="2">
        <v>0.32040000000000002</v>
      </c>
      <c r="Y14" s="2">
        <v>0.23200000000000001</v>
      </c>
      <c r="Z14" s="2">
        <v>0.17649999999999999</v>
      </c>
      <c r="AA14" s="2">
        <v>0.16589999999999999</v>
      </c>
      <c r="AB14" s="2">
        <v>0.12520000000000001</v>
      </c>
      <c r="AC14" s="2">
        <v>0.1066</v>
      </c>
      <c r="AD14" s="2">
        <v>9.3899999999999997E-2</v>
      </c>
    </row>
    <row r="15" spans="1:30" x14ac:dyDescent="0.3">
      <c r="A15" s="42"/>
      <c r="B15" s="1" t="s">
        <v>31</v>
      </c>
      <c r="C15" s="2" t="b">
        <v>0</v>
      </c>
      <c r="D15" s="2"/>
      <c r="F15" s="74"/>
      <c r="G15" s="1" t="s">
        <v>63</v>
      </c>
      <c r="H15" s="2">
        <v>0.49</v>
      </c>
      <c r="I15" s="68"/>
      <c r="J15" s="74"/>
      <c r="K15" s="1" t="s">
        <v>63</v>
      </c>
      <c r="L15" s="2">
        <v>0.86</v>
      </c>
      <c r="M15" s="68"/>
      <c r="N15" s="74"/>
      <c r="O15" s="1" t="s">
        <v>63</v>
      </c>
      <c r="P15" s="2">
        <v>0.98</v>
      </c>
      <c r="R15" s="2" t="s">
        <v>75</v>
      </c>
      <c r="S15" s="2" t="s">
        <v>94</v>
      </c>
      <c r="U15" s="2">
        <v>0.84599999999999997</v>
      </c>
      <c r="V15" s="2">
        <v>0.84970000000000001</v>
      </c>
      <c r="W15" s="2">
        <v>0.32250000000000001</v>
      </c>
      <c r="X15" s="2">
        <v>0.31369999999999998</v>
      </c>
      <c r="Y15" s="2">
        <v>0.20780000000000001</v>
      </c>
      <c r="Z15" s="2">
        <v>0.19700000000000001</v>
      </c>
      <c r="AA15" s="2">
        <v>0.16170000000000001</v>
      </c>
      <c r="AB15" s="2">
        <v>0.13220000000000001</v>
      </c>
      <c r="AC15" s="2">
        <v>9.9599999999999994E-2</v>
      </c>
      <c r="AD15" s="2">
        <v>7.4099999999999999E-2</v>
      </c>
    </row>
    <row r="16" spans="1:30" x14ac:dyDescent="0.3">
      <c r="A16" s="41" t="s">
        <v>32</v>
      </c>
      <c r="B16" s="1" t="s">
        <v>33</v>
      </c>
      <c r="C16" s="2"/>
      <c r="D16" s="2"/>
      <c r="F16" s="75"/>
      <c r="G16" s="1" t="s">
        <v>67</v>
      </c>
      <c r="H16" s="2">
        <v>0.83</v>
      </c>
      <c r="I16" s="68"/>
      <c r="J16" s="75"/>
      <c r="K16" s="1" t="s">
        <v>67</v>
      </c>
      <c r="L16" s="7">
        <v>0.93</v>
      </c>
      <c r="M16" s="68"/>
      <c r="N16" s="75"/>
      <c r="O16" s="1" t="s">
        <v>67</v>
      </c>
      <c r="P16" s="7">
        <v>0.97</v>
      </c>
      <c r="U16" s="2">
        <v>0.65469999999999995</v>
      </c>
      <c r="V16" s="2">
        <v>0.6835</v>
      </c>
      <c r="W16" s="2">
        <v>0.3024</v>
      </c>
      <c r="X16" s="2">
        <v>0.28760000000000002</v>
      </c>
      <c r="Y16" s="2">
        <v>0.1996</v>
      </c>
      <c r="Z16" s="2">
        <v>0.1918</v>
      </c>
      <c r="AA16" s="2">
        <v>0.13700000000000001</v>
      </c>
      <c r="AB16" s="2">
        <v>0.1573</v>
      </c>
      <c r="AC16" s="2">
        <v>0.1085</v>
      </c>
      <c r="AD16" s="2">
        <v>9.9599999999999994E-2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73" t="s">
        <v>52</v>
      </c>
      <c r="G17" s="1" t="s">
        <v>61</v>
      </c>
      <c r="H17" s="2">
        <v>0.94</v>
      </c>
      <c r="I17" s="68"/>
      <c r="J17" s="73" t="s">
        <v>54</v>
      </c>
      <c r="K17" s="1" t="s">
        <v>61</v>
      </c>
      <c r="L17" s="2">
        <v>0.98</v>
      </c>
      <c r="M17" s="68"/>
      <c r="N17" s="73" t="s">
        <v>68</v>
      </c>
      <c r="O17" s="1" t="s">
        <v>61</v>
      </c>
      <c r="P17" s="2">
        <v>0.95</v>
      </c>
      <c r="U17" s="2">
        <v>0.55149999999999999</v>
      </c>
      <c r="V17" s="2">
        <v>0.63929999999999998</v>
      </c>
      <c r="W17" s="2">
        <v>0.28360000000000002</v>
      </c>
      <c r="X17" s="2">
        <v>0.30609999999999998</v>
      </c>
      <c r="Y17" s="2">
        <v>0.19639999999999999</v>
      </c>
      <c r="Z17" s="2">
        <v>0.1923</v>
      </c>
      <c r="AA17" s="2">
        <v>0.1411</v>
      </c>
      <c r="AB17" s="2">
        <v>0.1469</v>
      </c>
      <c r="AC17" s="2">
        <v>9.4700000000000006E-2</v>
      </c>
      <c r="AD17" s="2">
        <v>9.5100000000000004E-2</v>
      </c>
    </row>
    <row r="18" spans="1:30" x14ac:dyDescent="0.3">
      <c r="A18" s="43"/>
      <c r="B18" s="1" t="s">
        <v>36</v>
      </c>
      <c r="C18" s="2"/>
      <c r="D18" s="2"/>
      <c r="F18" s="74"/>
      <c r="G18" s="1" t="s">
        <v>62</v>
      </c>
      <c r="H18" s="2">
        <v>0.9</v>
      </c>
      <c r="I18" s="68"/>
      <c r="J18" s="74"/>
      <c r="K18" s="1" t="s">
        <v>62</v>
      </c>
      <c r="L18" s="2">
        <v>0.96</v>
      </c>
      <c r="M18" s="68"/>
      <c r="N18" s="74"/>
      <c r="O18" s="1" t="s">
        <v>62</v>
      </c>
      <c r="P18" s="2">
        <v>0.91</v>
      </c>
      <c r="U18" s="2">
        <v>0.4793</v>
      </c>
      <c r="V18" s="2">
        <v>0.56920000000000004</v>
      </c>
      <c r="W18" s="2">
        <v>0.2727</v>
      </c>
      <c r="X18" s="2">
        <v>0.26879999999999998</v>
      </c>
      <c r="Y18" s="2">
        <v>0.18140000000000001</v>
      </c>
      <c r="Z18" s="2">
        <v>0.17680000000000001</v>
      </c>
      <c r="AA18" s="2">
        <v>0.13270000000000001</v>
      </c>
      <c r="AB18" s="2">
        <v>0.14630000000000001</v>
      </c>
      <c r="AC18" s="2">
        <v>9.4399999999999998E-2</v>
      </c>
      <c r="AD18" s="2">
        <v>9.8599999999999993E-2</v>
      </c>
    </row>
    <row r="19" spans="1:30" x14ac:dyDescent="0.3">
      <c r="A19" s="43"/>
      <c r="B19" s="1" t="s">
        <v>20</v>
      </c>
      <c r="C19" s="9" t="s">
        <v>106</v>
      </c>
      <c r="D19" s="2"/>
      <c r="F19" s="74"/>
      <c r="G19" s="1" t="s">
        <v>64</v>
      </c>
      <c r="H19" s="2">
        <v>0.91</v>
      </c>
      <c r="I19" s="68"/>
      <c r="J19" s="74"/>
      <c r="K19" s="1" t="s">
        <v>64</v>
      </c>
      <c r="L19" s="2">
        <v>0.94</v>
      </c>
      <c r="M19" s="68"/>
      <c r="N19" s="74"/>
      <c r="O19" s="1" t="s">
        <v>64</v>
      </c>
      <c r="P19" s="2">
        <v>0.91</v>
      </c>
      <c r="U19" s="2">
        <v>0.43869999999999998</v>
      </c>
      <c r="V19" s="2">
        <v>0.54300000000000004</v>
      </c>
      <c r="W19" s="2">
        <v>0.25040000000000001</v>
      </c>
      <c r="X19" s="2">
        <v>0.27060000000000001</v>
      </c>
      <c r="Y19" s="2">
        <v>0.18</v>
      </c>
      <c r="Z19" s="2">
        <v>0.21440000000000001</v>
      </c>
      <c r="AA19" s="2">
        <v>0.1249</v>
      </c>
      <c r="AB19" s="2">
        <v>0.129</v>
      </c>
      <c r="AC19" s="2">
        <v>8.3299999999999999E-2</v>
      </c>
      <c r="AD19" s="2">
        <v>9.9599999999999994E-2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74"/>
      <c r="G20" s="1" t="s">
        <v>65</v>
      </c>
      <c r="H20" s="2">
        <v>0.92</v>
      </c>
      <c r="I20" s="68"/>
      <c r="J20" s="74"/>
      <c r="K20" s="1" t="s">
        <v>65</v>
      </c>
      <c r="L20" s="2">
        <v>0.98</v>
      </c>
      <c r="M20" s="68"/>
      <c r="N20" s="74"/>
      <c r="O20" s="1" t="s">
        <v>65</v>
      </c>
      <c r="P20" s="2">
        <v>0.95</v>
      </c>
      <c r="U20" s="2">
        <v>0.3957</v>
      </c>
      <c r="V20" s="2">
        <v>0.52190000000000003</v>
      </c>
      <c r="W20" s="2">
        <v>0.24030000000000001</v>
      </c>
      <c r="X20" s="2">
        <v>0.27300000000000002</v>
      </c>
      <c r="Y20" s="2">
        <v>0.16739999999999999</v>
      </c>
      <c r="Z20" s="2">
        <v>0.20180000000000001</v>
      </c>
      <c r="AA20" s="2">
        <v>0.1195</v>
      </c>
      <c r="AB20" s="2">
        <v>0.16350000000000001</v>
      </c>
      <c r="AC20" s="2">
        <v>9.3799999999999994E-2</v>
      </c>
      <c r="AD20" s="2">
        <v>0.1147</v>
      </c>
    </row>
    <row r="21" spans="1:30" x14ac:dyDescent="0.3">
      <c r="A21" s="41" t="s">
        <v>38</v>
      </c>
      <c r="B21" s="1" t="s">
        <v>3</v>
      </c>
      <c r="C21" s="23" t="s">
        <v>101</v>
      </c>
      <c r="D21" s="2"/>
      <c r="F21" s="74"/>
      <c r="G21" s="1" t="s">
        <v>66</v>
      </c>
      <c r="H21" s="2">
        <v>0.89</v>
      </c>
      <c r="I21" s="68"/>
      <c r="J21" s="74"/>
      <c r="K21" s="1" t="s">
        <v>66</v>
      </c>
      <c r="L21" s="2">
        <v>0.91</v>
      </c>
      <c r="M21" s="68"/>
      <c r="N21" s="74"/>
      <c r="O21" s="1" t="s">
        <v>66</v>
      </c>
      <c r="P21" s="2">
        <v>0.89</v>
      </c>
      <c r="U21" s="2">
        <v>0.37140000000000001</v>
      </c>
      <c r="V21" s="2">
        <v>0.50980000000000003</v>
      </c>
      <c r="W21" s="2">
        <v>0.23619999999999999</v>
      </c>
      <c r="X21" s="2">
        <v>0.28160000000000002</v>
      </c>
      <c r="Y21" s="2">
        <v>0.15690000000000001</v>
      </c>
      <c r="Z21" s="2">
        <v>0.18179999999999999</v>
      </c>
      <c r="AA21" s="2">
        <v>0.10639999999999999</v>
      </c>
      <c r="AB21" s="2">
        <v>0.13370000000000001</v>
      </c>
      <c r="AC21" s="2">
        <v>8.2199999999999995E-2</v>
      </c>
      <c r="AD21" s="2">
        <v>0.10349999999999999</v>
      </c>
    </row>
    <row r="22" spans="1:30" x14ac:dyDescent="0.3">
      <c r="A22" s="43"/>
      <c r="B22" s="1" t="s">
        <v>17</v>
      </c>
      <c r="C22" s="3">
        <v>1E-4</v>
      </c>
      <c r="D22" s="2"/>
      <c r="F22" s="74"/>
      <c r="G22" s="1" t="s">
        <v>63</v>
      </c>
      <c r="H22" s="2">
        <v>0.84</v>
      </c>
      <c r="I22" s="68"/>
      <c r="J22" s="74"/>
      <c r="K22" s="1" t="s">
        <v>63</v>
      </c>
      <c r="L22" s="2">
        <v>0.93</v>
      </c>
      <c r="M22" s="68"/>
      <c r="N22" s="74"/>
      <c r="O22" s="1" t="s">
        <v>63</v>
      </c>
      <c r="P22" s="2">
        <v>0.81</v>
      </c>
      <c r="U22" s="2">
        <v>0.34610000000000002</v>
      </c>
      <c r="V22" s="2">
        <v>0.46579999999999999</v>
      </c>
      <c r="W22" s="2">
        <v>0.20949999999999999</v>
      </c>
      <c r="X22" s="2">
        <v>0.31240000000000001</v>
      </c>
      <c r="Y22" s="2">
        <v>0.16420000000000001</v>
      </c>
      <c r="Z22" s="2">
        <v>0.1817</v>
      </c>
      <c r="AA22" s="2">
        <v>0.1094</v>
      </c>
      <c r="AB22" s="2">
        <v>0.15160000000000001</v>
      </c>
      <c r="AC22" s="2">
        <v>8.1500000000000003E-2</v>
      </c>
      <c r="AD22" s="2">
        <v>9.5200000000000007E-2</v>
      </c>
    </row>
    <row r="23" spans="1:30" x14ac:dyDescent="0.3">
      <c r="A23" s="43"/>
      <c r="B23" s="1" t="s">
        <v>58</v>
      </c>
      <c r="C23" s="2">
        <v>10</v>
      </c>
      <c r="D23" s="2"/>
      <c r="F23" s="75"/>
      <c r="G23" s="1" t="s">
        <v>67</v>
      </c>
      <c r="H23" s="7">
        <v>0.91</v>
      </c>
      <c r="I23" s="69"/>
      <c r="J23" s="75"/>
      <c r="K23" s="1" t="s">
        <v>67</v>
      </c>
      <c r="L23" s="7">
        <v>0.96</v>
      </c>
      <c r="M23" s="69"/>
      <c r="N23" s="75"/>
      <c r="O23" s="1" t="s">
        <v>67</v>
      </c>
      <c r="P23" s="7">
        <v>0.92</v>
      </c>
      <c r="U23" s="2">
        <v>0.30719999999999997</v>
      </c>
      <c r="V23" s="2">
        <v>0.46539999999999998</v>
      </c>
      <c r="W23" s="2">
        <v>0.21310000000000001</v>
      </c>
      <c r="X23" s="2">
        <v>0.27129999999999999</v>
      </c>
      <c r="Y23" s="2">
        <v>0.14899999999999999</v>
      </c>
      <c r="Z23" s="2">
        <v>0.19520000000000001</v>
      </c>
      <c r="AA23" s="2">
        <v>0.1022</v>
      </c>
      <c r="AB23" s="2">
        <v>0.12759999999999999</v>
      </c>
      <c r="AC23" s="2">
        <v>0.08</v>
      </c>
      <c r="AD23" s="2">
        <v>0.1089</v>
      </c>
    </row>
    <row r="24" spans="1:30" x14ac:dyDescent="0.3">
      <c r="A24" s="43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2"/>
      <c r="B25" s="1" t="s">
        <v>60</v>
      </c>
      <c r="C25" s="2">
        <v>2</v>
      </c>
      <c r="D25" s="2"/>
      <c r="U25" s="2">
        <v>59</v>
      </c>
      <c r="V25" s="2">
        <v>932</v>
      </c>
      <c r="W25" s="2">
        <v>38</v>
      </c>
      <c r="X25" s="2">
        <v>605</v>
      </c>
      <c r="Y25" s="2">
        <v>41</v>
      </c>
      <c r="Z25" s="2">
        <v>647</v>
      </c>
      <c r="AA25" s="2">
        <v>39</v>
      </c>
      <c r="AB25" s="2">
        <v>619</v>
      </c>
      <c r="AC25" s="2">
        <v>41</v>
      </c>
      <c r="AD25" s="2">
        <v>635</v>
      </c>
    </row>
    <row r="26" spans="1:30" x14ac:dyDescent="0.3">
      <c r="A26" s="41" t="s">
        <v>88</v>
      </c>
      <c r="B26" s="1" t="s">
        <v>88</v>
      </c>
      <c r="C26" s="71" t="s">
        <v>87</v>
      </c>
      <c r="D26" s="72"/>
      <c r="U26" s="2">
        <v>40</v>
      </c>
      <c r="V26" s="2">
        <v>642</v>
      </c>
      <c r="W26" s="2">
        <v>40</v>
      </c>
      <c r="X26" s="2">
        <v>629</v>
      </c>
      <c r="Y26" s="2">
        <v>40</v>
      </c>
      <c r="Z26" s="2">
        <v>642</v>
      </c>
      <c r="AA26" s="2">
        <v>39</v>
      </c>
      <c r="AB26" s="2">
        <v>618</v>
      </c>
      <c r="AC26" s="2">
        <v>39</v>
      </c>
      <c r="AD26" s="2">
        <v>615</v>
      </c>
    </row>
    <row r="27" spans="1:30" x14ac:dyDescent="0.3">
      <c r="A27" s="42"/>
      <c r="B27" s="1" t="s">
        <v>85</v>
      </c>
      <c r="C27" s="71" t="s">
        <v>86</v>
      </c>
      <c r="D27" s="72"/>
      <c r="U27" s="2">
        <v>48</v>
      </c>
      <c r="V27" s="2">
        <v>766</v>
      </c>
      <c r="W27" s="2">
        <v>48</v>
      </c>
      <c r="X27" s="2">
        <v>764</v>
      </c>
      <c r="Y27" s="2">
        <v>39</v>
      </c>
      <c r="Z27" s="2">
        <v>625</v>
      </c>
      <c r="AA27" s="2">
        <v>39</v>
      </c>
      <c r="AB27" s="2">
        <v>620</v>
      </c>
      <c r="AC27" s="2">
        <v>39</v>
      </c>
      <c r="AD27" s="2">
        <v>604</v>
      </c>
    </row>
    <row r="28" spans="1:30" x14ac:dyDescent="0.3">
      <c r="U28" s="2">
        <v>40</v>
      </c>
      <c r="V28" s="2">
        <v>632</v>
      </c>
      <c r="W28" s="2">
        <v>40</v>
      </c>
      <c r="X28" s="2">
        <v>637</v>
      </c>
      <c r="Y28" s="2">
        <v>47</v>
      </c>
      <c r="Z28" s="2">
        <v>742</v>
      </c>
      <c r="AA28" s="2">
        <v>42</v>
      </c>
      <c r="AB28" s="2">
        <v>664</v>
      </c>
      <c r="AC28" s="2">
        <v>39</v>
      </c>
      <c r="AD28" s="2">
        <v>612</v>
      </c>
    </row>
    <row r="29" spans="1:30" x14ac:dyDescent="0.3">
      <c r="U29" s="2">
        <v>43</v>
      </c>
      <c r="V29" s="2">
        <v>676</v>
      </c>
      <c r="W29" s="2">
        <v>44</v>
      </c>
      <c r="X29" s="2">
        <v>691</v>
      </c>
      <c r="Y29" s="2">
        <v>43</v>
      </c>
      <c r="Z29" s="2">
        <v>688</v>
      </c>
      <c r="AA29" s="2">
        <v>42</v>
      </c>
      <c r="AB29" s="2">
        <v>668</v>
      </c>
      <c r="AC29" s="2">
        <v>44</v>
      </c>
      <c r="AD29" s="2">
        <v>689</v>
      </c>
    </row>
    <row r="30" spans="1:30" x14ac:dyDescent="0.3">
      <c r="U30" s="2">
        <v>37</v>
      </c>
      <c r="V30" s="2">
        <v>592</v>
      </c>
      <c r="W30" s="2">
        <v>30</v>
      </c>
      <c r="X30" s="2">
        <v>482</v>
      </c>
      <c r="Y30" s="2">
        <v>36</v>
      </c>
      <c r="Z30" s="2">
        <v>575</v>
      </c>
      <c r="AA30" s="2">
        <v>37</v>
      </c>
      <c r="AB30" s="2">
        <v>581</v>
      </c>
      <c r="AC30" s="2">
        <v>29</v>
      </c>
      <c r="AD30" s="2">
        <v>458</v>
      </c>
    </row>
    <row r="31" spans="1:30" x14ac:dyDescent="0.3">
      <c r="U31" s="2">
        <v>29</v>
      </c>
      <c r="V31" s="2">
        <v>462</v>
      </c>
      <c r="W31" s="2">
        <v>43</v>
      </c>
      <c r="X31" s="2">
        <v>680</v>
      </c>
      <c r="Y31" s="2">
        <v>30</v>
      </c>
      <c r="Z31" s="2">
        <v>478</v>
      </c>
      <c r="AA31" s="2">
        <v>29</v>
      </c>
      <c r="AB31" s="2">
        <v>460</v>
      </c>
      <c r="AC31" s="2">
        <v>43</v>
      </c>
      <c r="AD31" s="2">
        <v>672</v>
      </c>
    </row>
    <row r="32" spans="1:30" x14ac:dyDescent="0.3">
      <c r="U32" s="2">
        <v>37</v>
      </c>
      <c r="V32" s="2">
        <v>585</v>
      </c>
      <c r="W32" s="2">
        <v>30</v>
      </c>
      <c r="X32" s="2">
        <v>469</v>
      </c>
      <c r="Y32" s="2">
        <v>36</v>
      </c>
      <c r="Z32" s="2">
        <v>579</v>
      </c>
      <c r="AA32" s="2">
        <v>43</v>
      </c>
      <c r="AB32" s="2">
        <v>680</v>
      </c>
      <c r="AC32" s="2">
        <v>37</v>
      </c>
      <c r="AD32" s="2">
        <v>577</v>
      </c>
    </row>
    <row r="33" spans="21:30" x14ac:dyDescent="0.3">
      <c r="U33" s="2">
        <v>44</v>
      </c>
      <c r="V33" s="2">
        <v>693</v>
      </c>
      <c r="W33" s="2">
        <v>44</v>
      </c>
      <c r="X33" s="2">
        <v>694</v>
      </c>
      <c r="Y33" s="2">
        <v>37</v>
      </c>
      <c r="Z33" s="2">
        <v>582</v>
      </c>
      <c r="AA33" s="2">
        <v>30</v>
      </c>
      <c r="AB33" s="2">
        <v>474</v>
      </c>
      <c r="AC33" s="2">
        <v>29</v>
      </c>
      <c r="AD33" s="2">
        <v>455</v>
      </c>
    </row>
    <row r="34" spans="21:30" x14ac:dyDescent="0.3">
      <c r="U34" s="2">
        <v>31</v>
      </c>
      <c r="V34" s="2">
        <v>493</v>
      </c>
      <c r="W34" s="2">
        <v>29</v>
      </c>
      <c r="X34" s="2">
        <v>454</v>
      </c>
      <c r="Y34" s="2">
        <v>37</v>
      </c>
      <c r="Z34" s="2">
        <v>581</v>
      </c>
      <c r="AA34" s="2">
        <v>36</v>
      </c>
      <c r="AB34" s="2">
        <v>565</v>
      </c>
      <c r="AC34" s="2">
        <v>44</v>
      </c>
      <c r="AD34" s="2">
        <v>689</v>
      </c>
    </row>
  </sheetData>
  <mergeCells count="27"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FF0C-36AC-4E23-8210-4B723FCE3764}">
  <dimension ref="A1:AD34"/>
  <sheetViews>
    <sheetView workbookViewId="0">
      <selection activeCell="P24" sqref="P24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12.88671875" style="4" bestFit="1" customWidth="1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98</v>
      </c>
      <c r="B1" s="70"/>
      <c r="C1" s="70"/>
      <c r="D1" s="65"/>
      <c r="F1" s="64" t="s">
        <v>44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65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41" t="s">
        <v>22</v>
      </c>
      <c r="B2" s="1" t="s">
        <v>42</v>
      </c>
      <c r="C2" s="10" t="s">
        <v>99</v>
      </c>
      <c r="D2" s="2"/>
      <c r="F2" s="2" t="s">
        <v>49</v>
      </c>
      <c r="G2" s="2" t="s">
        <v>50</v>
      </c>
      <c r="H2" s="71" t="s">
        <v>47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2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43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0.86650000000000005</v>
      </c>
      <c r="J3" s="1" t="s">
        <v>46</v>
      </c>
      <c r="K3" s="2">
        <f>MAX(V3:V12)</f>
        <v>0.82809999999999995</v>
      </c>
      <c r="L3" s="1" t="s">
        <v>56</v>
      </c>
      <c r="M3" s="2">
        <f>MIN(U14:U23)</f>
        <v>0.378</v>
      </c>
      <c r="N3" s="1" t="s">
        <v>57</v>
      </c>
      <c r="O3" s="2">
        <f>MIN(V14:V23)</f>
        <v>0.44109999999999999</v>
      </c>
      <c r="P3" s="1" t="s">
        <v>77</v>
      </c>
      <c r="Q3" s="2" t="str">
        <f>AVERAGE(U25:U34) &amp; "s/epoch"</f>
        <v>44.1s/epoch</v>
      </c>
      <c r="R3" s="1" t="s">
        <v>78</v>
      </c>
      <c r="S3" s="2" t="str">
        <f>AVERAGE(V25:V34) &amp; "ms/step"</f>
        <v>700.2ms/step</v>
      </c>
      <c r="U3" s="2">
        <v>0.41789999999999999</v>
      </c>
      <c r="V3" s="2">
        <v>0.57230000000000003</v>
      </c>
      <c r="W3" s="2">
        <v>0.85370000000000001</v>
      </c>
      <c r="X3" s="2">
        <v>0.89039999999999997</v>
      </c>
      <c r="Y3" s="2">
        <v>0.90569999999999995</v>
      </c>
      <c r="Z3" s="2">
        <v>0.94340000000000002</v>
      </c>
      <c r="AA3" s="2">
        <v>0.93300000000000005</v>
      </c>
      <c r="AB3" s="2">
        <v>0.95509999999999995</v>
      </c>
      <c r="AC3" s="2">
        <v>0.9516</v>
      </c>
      <c r="AD3" s="2">
        <v>0.97289999999999999</v>
      </c>
    </row>
    <row r="4" spans="1:30" x14ac:dyDescent="0.3">
      <c r="A4" s="43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0.91020000000000001</v>
      </c>
      <c r="J4" s="1" t="s">
        <v>46</v>
      </c>
      <c r="K4" s="2">
        <f>MAX(X3:X12)</f>
        <v>0.90800000000000003</v>
      </c>
      <c r="L4" s="1" t="s">
        <v>56</v>
      </c>
      <c r="M4" s="2">
        <f>MIN(W14:W23)</f>
        <v>0.26379999999999998</v>
      </c>
      <c r="N4" s="1" t="s">
        <v>57</v>
      </c>
      <c r="O4" s="2">
        <f>MIN(X14:X23)</f>
        <v>0.27989999999999998</v>
      </c>
      <c r="P4" s="1" t="s">
        <v>77</v>
      </c>
      <c r="Q4" s="2" t="str">
        <f>AVERAGE(W25:W34) &amp; "s/epoch"</f>
        <v>40.2s/epoch</v>
      </c>
      <c r="R4" s="1" t="s">
        <v>78</v>
      </c>
      <c r="S4" s="2" t="str">
        <f>AVERAGE(X25:X34) &amp; "ms/step"</f>
        <v>640.2ms/step</v>
      </c>
      <c r="U4" s="2">
        <v>0.65659999999999996</v>
      </c>
      <c r="V4" s="2">
        <v>0.72270000000000001</v>
      </c>
      <c r="W4" s="2">
        <v>0.87849999999999995</v>
      </c>
      <c r="X4" s="2">
        <v>0.88849999999999996</v>
      </c>
      <c r="Y4" s="2">
        <v>0.91559999999999997</v>
      </c>
      <c r="Z4" s="2">
        <v>0.94340000000000002</v>
      </c>
      <c r="AA4" s="2">
        <v>0.9365</v>
      </c>
      <c r="AB4" s="2">
        <v>0.96289999999999998</v>
      </c>
      <c r="AC4" s="2">
        <v>0.95209999999999995</v>
      </c>
      <c r="AD4" s="2">
        <v>0.95209999999999995</v>
      </c>
    </row>
    <row r="5" spans="1:30" x14ac:dyDescent="0.3">
      <c r="A5" s="43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0.94440000000000002</v>
      </c>
      <c r="J5" s="1" t="s">
        <v>46</v>
      </c>
      <c r="K5" s="8">
        <f>MAX(Z3:Z12)</f>
        <v>0.95899999999999996</v>
      </c>
      <c r="L5" s="1" t="s">
        <v>56</v>
      </c>
      <c r="M5" s="2">
        <f>MIN(Y14:Y23)</f>
        <v>0.18909999999999999</v>
      </c>
      <c r="N5" s="1" t="s">
        <v>57</v>
      </c>
      <c r="O5" s="2">
        <f>MIN(Z14:Z23)</f>
        <v>0.15440000000000001</v>
      </c>
      <c r="P5" s="1" t="s">
        <v>77</v>
      </c>
      <c r="Q5" s="2" t="str">
        <f>AVERAGE(Y25:Y34) &amp; "s/epoch"</f>
        <v>40.6s/epoch</v>
      </c>
      <c r="R5" s="1" t="s">
        <v>78</v>
      </c>
      <c r="S5" s="2" t="str">
        <f>AVERAGE(Z25:Z34) &amp; "ms/step"</f>
        <v>645.3ms/step</v>
      </c>
      <c r="U5" s="2">
        <v>0.72609999999999997</v>
      </c>
      <c r="V5" s="2">
        <v>0.75590000000000002</v>
      </c>
      <c r="W5" s="2">
        <v>0.87549999999999994</v>
      </c>
      <c r="X5" s="2">
        <v>0.90800000000000003</v>
      </c>
      <c r="Y5" s="2">
        <v>0.91659999999999997</v>
      </c>
      <c r="Z5" s="2">
        <v>0.95309999999999995</v>
      </c>
      <c r="AA5" s="2">
        <v>0.94440000000000002</v>
      </c>
      <c r="AB5" s="2">
        <v>0.96479999999999999</v>
      </c>
      <c r="AC5" s="2">
        <v>0.95950000000000002</v>
      </c>
      <c r="AD5" s="2">
        <v>0.97709999999999997</v>
      </c>
    </row>
    <row r="6" spans="1:30" x14ac:dyDescent="0.3">
      <c r="A6" s="43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0.95379999999999998</v>
      </c>
      <c r="J6" s="1" t="s">
        <v>46</v>
      </c>
      <c r="K6" s="2">
        <f>MAX(AB3:AB12)</f>
        <v>0.96479999999999999</v>
      </c>
      <c r="L6" s="1" t="s">
        <v>56</v>
      </c>
      <c r="M6" s="2">
        <f>MIN(AA14:AA23)</f>
        <v>0.15040000000000001</v>
      </c>
      <c r="N6" s="1" t="s">
        <v>57</v>
      </c>
      <c r="O6" s="2">
        <f>MIN(AB14:AB23)</f>
        <v>0.1235</v>
      </c>
      <c r="P6" s="1" t="s">
        <v>77</v>
      </c>
      <c r="Q6" s="2" t="str">
        <f>AVERAGE(AA25:AA34) &amp; "s/epoch"</f>
        <v>41.4s/epoch</v>
      </c>
      <c r="R6" s="1" t="s">
        <v>78</v>
      </c>
      <c r="S6" s="2" t="str">
        <f>AVERAGE(AB25:AB34) &amp; "ms/step"</f>
        <v>658.6ms/step</v>
      </c>
      <c r="U6" s="2">
        <v>0.7742</v>
      </c>
      <c r="V6" s="2">
        <v>0.79300000000000004</v>
      </c>
      <c r="W6" s="2">
        <v>0.88639999999999997</v>
      </c>
      <c r="X6" s="2">
        <v>0.88649999999999995</v>
      </c>
      <c r="Y6" s="2">
        <v>0.91510000000000002</v>
      </c>
      <c r="Z6" s="2">
        <v>0.94140000000000001</v>
      </c>
      <c r="AA6" s="2">
        <v>0.94140000000000001</v>
      </c>
      <c r="AB6" s="2">
        <v>0.95899999999999996</v>
      </c>
      <c r="AC6" s="2">
        <v>0.95850000000000002</v>
      </c>
      <c r="AD6" s="2">
        <v>0.9667</v>
      </c>
    </row>
    <row r="7" spans="1:30" x14ac:dyDescent="0.3">
      <c r="A7" s="43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0.96970000000000001</v>
      </c>
      <c r="J7" s="1" t="s">
        <v>46</v>
      </c>
      <c r="K7" s="2">
        <f>MAX(AD3:AD12)</f>
        <v>0.97709999999999997</v>
      </c>
      <c r="L7" s="1" t="s">
        <v>56</v>
      </c>
      <c r="M7" s="2">
        <f>MIN(AC14:AC23)</f>
        <v>0.1128</v>
      </c>
      <c r="N7" s="1" t="s">
        <v>57</v>
      </c>
      <c r="O7" s="2">
        <f>MIN(AD14:AD23)</f>
        <v>0.106</v>
      </c>
      <c r="P7" s="1" t="s">
        <v>77</v>
      </c>
      <c r="Q7" s="2" t="str">
        <f>AVERAGE(AC25:AC34) &amp; "s/epoch"</f>
        <v>41.4s/epoch</v>
      </c>
      <c r="R7" s="1" t="s">
        <v>78</v>
      </c>
      <c r="S7" s="2" t="str">
        <f>AVERAGE(AD25:AD34) &amp; "ms/step"</f>
        <v>648.8ms/step</v>
      </c>
      <c r="U7" s="2">
        <v>0.79900000000000004</v>
      </c>
      <c r="V7" s="2">
        <v>0.78910000000000002</v>
      </c>
      <c r="W7" s="2">
        <v>0.88890000000000002</v>
      </c>
      <c r="X7" s="2">
        <v>0.89629999999999999</v>
      </c>
      <c r="Y7" s="2">
        <v>0.92059999999999997</v>
      </c>
      <c r="Z7" s="2">
        <v>0.95509999999999995</v>
      </c>
      <c r="AA7" s="2">
        <v>0.94389999999999996</v>
      </c>
      <c r="AB7" s="2">
        <v>0.95120000000000005</v>
      </c>
      <c r="AC7" s="2">
        <v>0.95989999999999998</v>
      </c>
      <c r="AD7" s="2">
        <v>0.9667</v>
      </c>
    </row>
    <row r="8" spans="1:30" x14ac:dyDescent="0.3">
      <c r="A8" s="43"/>
      <c r="B8" s="1" t="s">
        <v>13</v>
      </c>
      <c r="C8" s="2">
        <v>0.2</v>
      </c>
      <c r="D8" s="2"/>
      <c r="U8" s="2">
        <v>0.82579999999999998</v>
      </c>
      <c r="V8" s="2">
        <v>0.79879999999999995</v>
      </c>
      <c r="W8" s="2">
        <v>0.87649999999999995</v>
      </c>
      <c r="X8" s="2">
        <v>0.88449999999999995</v>
      </c>
      <c r="Y8" s="2">
        <v>0.93500000000000005</v>
      </c>
      <c r="Z8" s="2">
        <v>0.95899999999999996</v>
      </c>
      <c r="AA8" s="2">
        <v>0.95379999999999998</v>
      </c>
      <c r="AB8" s="2">
        <v>0.9375</v>
      </c>
      <c r="AC8" s="2">
        <v>0.96479999999999999</v>
      </c>
      <c r="AD8" s="2">
        <v>0.93959999999999999</v>
      </c>
    </row>
    <row r="9" spans="1:30" x14ac:dyDescent="0.3">
      <c r="A9" s="43"/>
      <c r="B9" s="1" t="s">
        <v>14</v>
      </c>
      <c r="C9" s="2">
        <v>0.1</v>
      </c>
      <c r="D9" s="2"/>
      <c r="F9" s="64" t="s">
        <v>76</v>
      </c>
      <c r="G9" s="70"/>
      <c r="H9" s="70"/>
      <c r="I9" s="70"/>
      <c r="J9" s="70"/>
      <c r="K9" s="70"/>
      <c r="L9" s="70"/>
      <c r="M9" s="70"/>
      <c r="N9" s="70"/>
      <c r="O9" s="70"/>
      <c r="P9" s="65"/>
      <c r="R9" s="64" t="s">
        <v>69</v>
      </c>
      <c r="S9" s="65"/>
      <c r="U9" s="2">
        <v>0.84709999999999996</v>
      </c>
      <c r="V9" s="2">
        <v>0.81640000000000001</v>
      </c>
      <c r="W9" s="2">
        <v>0.89290000000000003</v>
      </c>
      <c r="X9" s="2">
        <v>0.89629999999999999</v>
      </c>
      <c r="Y9" s="2">
        <v>0.93</v>
      </c>
      <c r="Z9" s="2">
        <v>0.94340000000000002</v>
      </c>
      <c r="AA9" s="2">
        <v>0.95089999999999997</v>
      </c>
      <c r="AB9" s="2">
        <v>0.95120000000000005</v>
      </c>
      <c r="AC9" s="2">
        <v>0.96040000000000003</v>
      </c>
      <c r="AD9" s="2">
        <v>0.9667</v>
      </c>
    </row>
    <row r="10" spans="1:30" x14ac:dyDescent="0.3">
      <c r="A10" s="42"/>
      <c r="B10" s="1" t="s">
        <v>15</v>
      </c>
      <c r="C10" s="2">
        <v>0.1</v>
      </c>
      <c r="D10" s="2"/>
      <c r="F10" s="73" t="s">
        <v>48</v>
      </c>
      <c r="G10" s="1" t="s">
        <v>61</v>
      </c>
      <c r="H10" s="2">
        <v>0.89</v>
      </c>
      <c r="I10" s="67"/>
      <c r="J10" s="73" t="s">
        <v>53</v>
      </c>
      <c r="K10" s="1" t="s">
        <v>61</v>
      </c>
      <c r="L10" s="2">
        <v>0.95</v>
      </c>
      <c r="M10" s="67"/>
      <c r="N10" s="73" t="s">
        <v>55</v>
      </c>
      <c r="O10" s="1" t="s">
        <v>61</v>
      </c>
      <c r="P10" s="2">
        <v>0.99</v>
      </c>
      <c r="R10" s="2" t="s">
        <v>70</v>
      </c>
      <c r="S10" s="2" t="s">
        <v>89</v>
      </c>
      <c r="U10" s="2">
        <v>0.85260000000000002</v>
      </c>
      <c r="V10" s="2">
        <v>0.81840000000000002</v>
      </c>
      <c r="W10" s="2">
        <v>0.90229999999999999</v>
      </c>
      <c r="X10" s="2">
        <v>0.88260000000000005</v>
      </c>
      <c r="Y10" s="2">
        <v>0.92459999999999998</v>
      </c>
      <c r="Z10" s="2">
        <v>0.93159999999999998</v>
      </c>
      <c r="AA10" s="2">
        <v>0.95140000000000002</v>
      </c>
      <c r="AB10" s="2">
        <v>0.94140000000000001</v>
      </c>
      <c r="AC10" s="2">
        <v>0.9546</v>
      </c>
      <c r="AD10" s="2">
        <v>0.96040000000000003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74"/>
      <c r="G11" s="1" t="s">
        <v>62</v>
      </c>
      <c r="H11" s="2">
        <v>0.82</v>
      </c>
      <c r="I11" s="68"/>
      <c r="J11" s="74"/>
      <c r="K11" s="1" t="s">
        <v>62</v>
      </c>
      <c r="L11" s="2">
        <v>0.96</v>
      </c>
      <c r="M11" s="68"/>
      <c r="N11" s="74"/>
      <c r="O11" s="1" t="s">
        <v>62</v>
      </c>
      <c r="P11" s="2">
        <v>0.95</v>
      </c>
      <c r="R11" s="2" t="s">
        <v>71</v>
      </c>
      <c r="S11" s="2" t="s">
        <v>90</v>
      </c>
      <c r="U11" s="2">
        <v>0.86650000000000005</v>
      </c>
      <c r="V11" s="2">
        <v>0.82030000000000003</v>
      </c>
      <c r="W11" s="2">
        <v>0.90429999999999999</v>
      </c>
      <c r="X11" s="2">
        <v>0.89629999999999999</v>
      </c>
      <c r="Y11" s="2">
        <v>0.93500000000000005</v>
      </c>
      <c r="Z11" s="2">
        <v>0.9375</v>
      </c>
      <c r="AA11" s="2">
        <v>0.95140000000000002</v>
      </c>
      <c r="AB11" s="2">
        <v>0.96089999999999998</v>
      </c>
      <c r="AC11" s="2">
        <v>0.96970000000000001</v>
      </c>
      <c r="AD11" s="2">
        <v>0.96250000000000002</v>
      </c>
    </row>
    <row r="12" spans="1:30" x14ac:dyDescent="0.3">
      <c r="A12" s="42"/>
      <c r="B12" s="1" t="s">
        <v>41</v>
      </c>
      <c r="C12" s="2">
        <v>30</v>
      </c>
      <c r="D12" s="2"/>
      <c r="F12" s="74"/>
      <c r="G12" s="1" t="s">
        <v>64</v>
      </c>
      <c r="H12" s="2">
        <v>0.82</v>
      </c>
      <c r="I12" s="68"/>
      <c r="J12" s="74"/>
      <c r="K12" s="1" t="s">
        <v>64</v>
      </c>
      <c r="L12" s="2">
        <v>0.94</v>
      </c>
      <c r="M12" s="68"/>
      <c r="N12" s="74"/>
      <c r="O12" s="1" t="s">
        <v>64</v>
      </c>
      <c r="P12" s="2">
        <v>0.96</v>
      </c>
      <c r="R12" s="2" t="s">
        <v>72</v>
      </c>
      <c r="S12" s="2" t="s">
        <v>91</v>
      </c>
      <c r="U12" s="2">
        <v>0.86399999999999999</v>
      </c>
      <c r="V12" s="2">
        <v>0.82809999999999995</v>
      </c>
      <c r="W12" s="2">
        <v>0.91020000000000001</v>
      </c>
      <c r="X12" s="2">
        <v>0.90610000000000002</v>
      </c>
      <c r="Y12" s="2">
        <v>0.94440000000000002</v>
      </c>
      <c r="Z12" s="2">
        <v>0.9375</v>
      </c>
      <c r="AA12" s="2">
        <v>0.95330000000000004</v>
      </c>
      <c r="AB12" s="2">
        <v>0.9355</v>
      </c>
      <c r="AC12" s="2">
        <v>0.96630000000000005</v>
      </c>
      <c r="AD12" s="2">
        <v>0.95830000000000004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74"/>
      <c r="G13" s="1" t="s">
        <v>65</v>
      </c>
      <c r="H13" s="2">
        <v>0.87</v>
      </c>
      <c r="I13" s="68"/>
      <c r="J13" s="74"/>
      <c r="K13" s="1" t="s">
        <v>65</v>
      </c>
      <c r="L13" s="2">
        <v>0.94</v>
      </c>
      <c r="M13" s="68"/>
      <c r="N13" s="74"/>
      <c r="O13" s="1" t="s">
        <v>65</v>
      </c>
      <c r="P13" s="2">
        <v>0.97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100</v>
      </c>
      <c r="D14" s="2"/>
      <c r="F14" s="74"/>
      <c r="G14" s="1" t="s">
        <v>66</v>
      </c>
      <c r="H14" s="2">
        <v>0.82</v>
      </c>
      <c r="I14" s="68"/>
      <c r="J14" s="74"/>
      <c r="K14" s="1" t="s">
        <v>66</v>
      </c>
      <c r="L14" s="2">
        <v>0.95</v>
      </c>
      <c r="M14" s="68"/>
      <c r="N14" s="74"/>
      <c r="O14" s="1" t="s">
        <v>66</v>
      </c>
      <c r="P14" s="2">
        <v>0.95</v>
      </c>
      <c r="R14" s="2" t="s">
        <v>74</v>
      </c>
      <c r="S14" s="2" t="s">
        <v>93</v>
      </c>
      <c r="U14" s="2">
        <v>1.6149</v>
      </c>
      <c r="V14" s="2">
        <v>1.153</v>
      </c>
      <c r="W14" s="2">
        <v>0.4173</v>
      </c>
      <c r="X14" s="2">
        <v>0.31630000000000003</v>
      </c>
      <c r="Y14" s="2">
        <v>0.27310000000000001</v>
      </c>
      <c r="Z14" s="2">
        <v>0.18410000000000001</v>
      </c>
      <c r="AA14" s="2">
        <v>0.2051</v>
      </c>
      <c r="AB14" s="2">
        <v>0.1424</v>
      </c>
      <c r="AC14" s="2">
        <v>0.14779999999999999</v>
      </c>
      <c r="AD14" s="2">
        <v>0.113</v>
      </c>
    </row>
    <row r="15" spans="1:30" x14ac:dyDescent="0.3">
      <c r="A15" s="42"/>
      <c r="B15" s="1" t="s">
        <v>31</v>
      </c>
      <c r="C15" s="2" t="b">
        <v>0</v>
      </c>
      <c r="D15" s="2"/>
      <c r="F15" s="74"/>
      <c r="G15" s="1" t="s">
        <v>63</v>
      </c>
      <c r="H15" s="2">
        <v>0.57999999999999996</v>
      </c>
      <c r="I15" s="68"/>
      <c r="J15" s="74"/>
      <c r="K15" s="1" t="s">
        <v>63</v>
      </c>
      <c r="L15" s="2">
        <v>0.85</v>
      </c>
      <c r="M15" s="68"/>
      <c r="N15" s="74"/>
      <c r="O15" s="1" t="s">
        <v>63</v>
      </c>
      <c r="P15" s="2">
        <v>0.9</v>
      </c>
      <c r="R15" s="2" t="s">
        <v>75</v>
      </c>
      <c r="S15" s="2" t="s">
        <v>94</v>
      </c>
      <c r="U15" s="2">
        <v>0.9304</v>
      </c>
      <c r="V15" s="2">
        <v>0.79800000000000004</v>
      </c>
      <c r="W15" s="2">
        <v>0.3619</v>
      </c>
      <c r="X15" s="2">
        <v>0.29239999999999999</v>
      </c>
      <c r="Y15" s="2">
        <v>0.25119999999999998</v>
      </c>
      <c r="Z15" s="2">
        <v>0.18410000000000001</v>
      </c>
      <c r="AA15" s="2">
        <v>0.1933</v>
      </c>
      <c r="AB15" s="2">
        <v>0.13700000000000001</v>
      </c>
      <c r="AC15" s="2">
        <v>0.14649999999999999</v>
      </c>
      <c r="AD15" s="2">
        <v>0.1239</v>
      </c>
    </row>
    <row r="16" spans="1:30" x14ac:dyDescent="0.3">
      <c r="A16" s="41" t="s">
        <v>32</v>
      </c>
      <c r="B16" s="1" t="s">
        <v>33</v>
      </c>
      <c r="C16" s="2"/>
      <c r="D16" s="2"/>
      <c r="F16" s="75"/>
      <c r="G16" s="1" t="s">
        <v>67</v>
      </c>
      <c r="H16" s="2">
        <v>0.83</v>
      </c>
      <c r="I16" s="68"/>
      <c r="J16" s="75"/>
      <c r="K16" s="1" t="s">
        <v>67</v>
      </c>
      <c r="L16" s="7">
        <v>0.94</v>
      </c>
      <c r="M16" s="68"/>
      <c r="N16" s="75"/>
      <c r="O16" s="1" t="s">
        <v>67</v>
      </c>
      <c r="P16" s="7">
        <v>0.96</v>
      </c>
      <c r="U16" s="2">
        <v>0.72970000000000002</v>
      </c>
      <c r="V16" s="2">
        <v>0.66410000000000002</v>
      </c>
      <c r="W16" s="2">
        <v>0.35589999999999999</v>
      </c>
      <c r="X16" s="2">
        <v>0.28339999999999999</v>
      </c>
      <c r="Y16" s="2">
        <v>0.23980000000000001</v>
      </c>
      <c r="Z16" s="2">
        <v>0.1762</v>
      </c>
      <c r="AA16" s="2">
        <v>0.17730000000000001</v>
      </c>
      <c r="AB16" s="2">
        <v>0.1235</v>
      </c>
      <c r="AC16" s="2">
        <v>0.13550000000000001</v>
      </c>
      <c r="AD16" s="2">
        <v>0.106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73" t="s">
        <v>52</v>
      </c>
      <c r="G17" s="1" t="s">
        <v>61</v>
      </c>
      <c r="H17" s="2">
        <v>0.93</v>
      </c>
      <c r="I17" s="68"/>
      <c r="J17" s="73" t="s">
        <v>54</v>
      </c>
      <c r="K17" s="1" t="s">
        <v>61</v>
      </c>
      <c r="L17" s="2">
        <v>0.94</v>
      </c>
      <c r="M17" s="68"/>
      <c r="N17" s="73" t="s">
        <v>68</v>
      </c>
      <c r="O17" s="1" t="s">
        <v>61</v>
      </c>
      <c r="P17" s="2">
        <v>0.94</v>
      </c>
      <c r="U17" s="2">
        <v>0.63700000000000001</v>
      </c>
      <c r="V17" s="2">
        <v>0.57220000000000004</v>
      </c>
      <c r="W17" s="2">
        <v>0.32719999999999999</v>
      </c>
      <c r="X17" s="2">
        <v>0.29399999999999998</v>
      </c>
      <c r="Y17" s="2">
        <v>0.2356</v>
      </c>
      <c r="Z17" s="2">
        <v>0.1731</v>
      </c>
      <c r="AA17" s="2">
        <v>0.17419999999999999</v>
      </c>
      <c r="AB17" s="2">
        <v>0.15129999999999999</v>
      </c>
      <c r="AC17" s="2">
        <v>0.13489999999999999</v>
      </c>
      <c r="AD17" s="2">
        <v>0.1116</v>
      </c>
    </row>
    <row r="18" spans="1:30" x14ac:dyDescent="0.3">
      <c r="A18" s="43"/>
      <c r="B18" s="1" t="s">
        <v>36</v>
      </c>
      <c r="C18" s="2"/>
      <c r="D18" s="2"/>
      <c r="F18" s="74"/>
      <c r="G18" s="1" t="s">
        <v>62</v>
      </c>
      <c r="H18" s="2">
        <v>0.89</v>
      </c>
      <c r="I18" s="68"/>
      <c r="J18" s="74"/>
      <c r="K18" s="1" t="s">
        <v>62</v>
      </c>
      <c r="L18" s="2">
        <v>0.93</v>
      </c>
      <c r="M18" s="68"/>
      <c r="N18" s="74"/>
      <c r="O18" s="1" t="s">
        <v>62</v>
      </c>
      <c r="P18" s="2">
        <v>0.91</v>
      </c>
      <c r="U18" s="2">
        <v>0.57050000000000001</v>
      </c>
      <c r="V18" s="2">
        <v>0.54579999999999995</v>
      </c>
      <c r="W18" s="2">
        <v>0.32269999999999999</v>
      </c>
      <c r="X18" s="2">
        <v>0.29959999999999998</v>
      </c>
      <c r="Y18" s="2">
        <v>0.22589999999999999</v>
      </c>
      <c r="Z18" s="2">
        <v>0.16769999999999999</v>
      </c>
      <c r="AA18" s="2">
        <v>0.16850000000000001</v>
      </c>
      <c r="AB18" s="2">
        <v>0.14000000000000001</v>
      </c>
      <c r="AC18" s="2">
        <v>0.12839999999999999</v>
      </c>
      <c r="AD18" s="2">
        <v>0.1119</v>
      </c>
    </row>
    <row r="19" spans="1:30" x14ac:dyDescent="0.3">
      <c r="A19" s="43"/>
      <c r="B19" s="1" t="s">
        <v>20</v>
      </c>
      <c r="C19" s="9">
        <v>0.2</v>
      </c>
      <c r="D19" s="2"/>
      <c r="F19" s="74"/>
      <c r="G19" s="1" t="s">
        <v>64</v>
      </c>
      <c r="H19" s="2">
        <v>0.93</v>
      </c>
      <c r="I19" s="68"/>
      <c r="J19" s="74"/>
      <c r="K19" s="1" t="s">
        <v>64</v>
      </c>
      <c r="L19" s="2">
        <v>0.93</v>
      </c>
      <c r="M19" s="68"/>
      <c r="N19" s="74"/>
      <c r="O19" s="1" t="s">
        <v>64</v>
      </c>
      <c r="P19" s="2">
        <v>0.92</v>
      </c>
      <c r="U19" s="2">
        <v>0.50919999999999999</v>
      </c>
      <c r="V19" s="2">
        <v>0.5232</v>
      </c>
      <c r="W19" s="2">
        <v>0.32129999999999997</v>
      </c>
      <c r="X19" s="2">
        <v>0.30420000000000003</v>
      </c>
      <c r="Y19" s="2">
        <v>0.21640000000000001</v>
      </c>
      <c r="Z19" s="2">
        <v>0.15440000000000001</v>
      </c>
      <c r="AA19" s="2">
        <v>0.15640000000000001</v>
      </c>
      <c r="AB19" s="2">
        <v>0.15870000000000001</v>
      </c>
      <c r="AC19" s="2">
        <v>0.1232</v>
      </c>
      <c r="AD19" s="2">
        <v>0.13469999999999999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74"/>
      <c r="G20" s="1" t="s">
        <v>65</v>
      </c>
      <c r="H20" s="2">
        <v>0.92</v>
      </c>
      <c r="I20" s="68"/>
      <c r="J20" s="74"/>
      <c r="K20" s="1" t="s">
        <v>65</v>
      </c>
      <c r="L20" s="2">
        <v>0.93</v>
      </c>
      <c r="M20" s="68"/>
      <c r="N20" s="74"/>
      <c r="O20" s="1" t="s">
        <v>65</v>
      </c>
      <c r="P20" s="2">
        <v>0.93</v>
      </c>
      <c r="U20" s="2">
        <v>0.44469999999999998</v>
      </c>
      <c r="V20" s="2">
        <v>0.50490000000000002</v>
      </c>
      <c r="W20" s="2">
        <v>0.29430000000000001</v>
      </c>
      <c r="X20" s="2">
        <v>0.31190000000000001</v>
      </c>
      <c r="Y20" s="2">
        <v>0.2132</v>
      </c>
      <c r="Z20" s="2">
        <v>0.16520000000000001</v>
      </c>
      <c r="AA20" s="2">
        <v>0.15379999999999999</v>
      </c>
      <c r="AB20" s="2">
        <v>0.13869999999999999</v>
      </c>
      <c r="AC20" s="2">
        <v>0.12180000000000001</v>
      </c>
      <c r="AD20" s="2">
        <v>0.11</v>
      </c>
    </row>
    <row r="21" spans="1:30" x14ac:dyDescent="0.3">
      <c r="A21" s="41" t="s">
        <v>38</v>
      </c>
      <c r="B21" s="1" t="s">
        <v>3</v>
      </c>
      <c r="C21" s="23" t="s">
        <v>101</v>
      </c>
      <c r="D21" s="2"/>
      <c r="F21" s="74"/>
      <c r="G21" s="1" t="s">
        <v>66</v>
      </c>
      <c r="H21" s="2">
        <v>0.84</v>
      </c>
      <c r="I21" s="68"/>
      <c r="J21" s="74"/>
      <c r="K21" s="1" t="s">
        <v>66</v>
      </c>
      <c r="L21" s="2">
        <v>0.94</v>
      </c>
      <c r="M21" s="68"/>
      <c r="N21" s="74"/>
      <c r="O21" s="1" t="s">
        <v>66</v>
      </c>
      <c r="P21" s="2">
        <v>0.9</v>
      </c>
      <c r="U21" s="2">
        <v>0.43409999999999999</v>
      </c>
      <c r="V21" s="2">
        <v>0.48020000000000002</v>
      </c>
      <c r="W21" s="2">
        <v>0.28699999999999998</v>
      </c>
      <c r="X21" s="2">
        <v>0.32490000000000002</v>
      </c>
      <c r="Y21" s="2">
        <v>0.2107</v>
      </c>
      <c r="Z21" s="2">
        <v>0.18429999999999999</v>
      </c>
      <c r="AA21" s="2">
        <v>0.15659999999999999</v>
      </c>
      <c r="AB21" s="2">
        <v>0.1532</v>
      </c>
      <c r="AC21" s="2">
        <v>0.1283</v>
      </c>
      <c r="AD21" s="2">
        <v>0.1183</v>
      </c>
    </row>
    <row r="22" spans="1:30" x14ac:dyDescent="0.3">
      <c r="A22" s="43"/>
      <c r="B22" s="1" t="s">
        <v>17</v>
      </c>
      <c r="C22" s="3">
        <v>1E-4</v>
      </c>
      <c r="D22" s="2"/>
      <c r="F22" s="74"/>
      <c r="G22" s="1" t="s">
        <v>63</v>
      </c>
      <c r="H22" s="2">
        <v>0.63</v>
      </c>
      <c r="I22" s="68"/>
      <c r="J22" s="74"/>
      <c r="K22" s="1" t="s">
        <v>63</v>
      </c>
      <c r="L22" s="2">
        <v>0.96</v>
      </c>
      <c r="M22" s="68"/>
      <c r="N22" s="74"/>
      <c r="O22" s="1" t="s">
        <v>63</v>
      </c>
      <c r="P22" s="2">
        <v>0.79</v>
      </c>
      <c r="U22" s="2">
        <v>0.3977</v>
      </c>
      <c r="V22" s="2">
        <v>0.4733</v>
      </c>
      <c r="W22" s="2">
        <v>0.27510000000000001</v>
      </c>
      <c r="X22" s="2">
        <v>0.27989999999999998</v>
      </c>
      <c r="Y22" s="2">
        <v>0.19539999999999999</v>
      </c>
      <c r="Z22" s="2">
        <v>0.1807</v>
      </c>
      <c r="AA22" s="2">
        <v>0.1545</v>
      </c>
      <c r="AB22" s="2">
        <v>0.1424</v>
      </c>
      <c r="AC22" s="2">
        <v>0.1128</v>
      </c>
      <c r="AD22" s="2">
        <v>0.1232</v>
      </c>
    </row>
    <row r="23" spans="1:30" x14ac:dyDescent="0.3">
      <c r="A23" s="43"/>
      <c r="B23" s="1" t="s">
        <v>58</v>
      </c>
      <c r="C23" s="2">
        <v>10</v>
      </c>
      <c r="D23" s="2"/>
      <c r="F23" s="75"/>
      <c r="G23" s="1" t="s">
        <v>67</v>
      </c>
      <c r="H23" s="7">
        <v>0.89</v>
      </c>
      <c r="I23" s="69"/>
      <c r="J23" s="75"/>
      <c r="K23" s="1" t="s">
        <v>67</v>
      </c>
      <c r="L23" s="7">
        <v>0.94</v>
      </c>
      <c r="M23" s="69"/>
      <c r="N23" s="75"/>
      <c r="O23" s="1" t="s">
        <v>67</v>
      </c>
      <c r="P23" s="7">
        <v>0.91</v>
      </c>
      <c r="U23" s="2">
        <v>0.378</v>
      </c>
      <c r="V23" s="2">
        <v>0.44109999999999999</v>
      </c>
      <c r="W23" s="2">
        <v>0.26379999999999998</v>
      </c>
      <c r="X23" s="2">
        <v>0.28149999999999997</v>
      </c>
      <c r="Y23" s="2">
        <v>0.18909999999999999</v>
      </c>
      <c r="Z23" s="2">
        <v>0.1885</v>
      </c>
      <c r="AA23" s="2">
        <v>0.15040000000000001</v>
      </c>
      <c r="AB23" s="2">
        <v>0.15670000000000001</v>
      </c>
      <c r="AC23" s="2">
        <v>0.1171</v>
      </c>
      <c r="AD23" s="2">
        <v>0.1176</v>
      </c>
    </row>
    <row r="24" spans="1:30" x14ac:dyDescent="0.3">
      <c r="A24" s="43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2"/>
      <c r="B25" s="1" t="s">
        <v>60</v>
      </c>
      <c r="C25" s="2">
        <v>2</v>
      </c>
      <c r="D25" s="2"/>
      <c r="U25" s="2">
        <v>62</v>
      </c>
      <c r="V25" s="2">
        <v>989</v>
      </c>
      <c r="W25" s="2">
        <v>42</v>
      </c>
      <c r="X25" s="2">
        <v>669</v>
      </c>
      <c r="Y25" s="2">
        <v>44</v>
      </c>
      <c r="Z25" s="2">
        <v>697</v>
      </c>
      <c r="AA25" s="2">
        <v>44</v>
      </c>
      <c r="AB25" s="2">
        <v>695</v>
      </c>
      <c r="AC25" s="2">
        <v>45</v>
      </c>
      <c r="AD25" s="2">
        <v>699</v>
      </c>
    </row>
    <row r="26" spans="1:30" x14ac:dyDescent="0.3">
      <c r="A26" s="41" t="s">
        <v>88</v>
      </c>
      <c r="B26" s="1" t="s">
        <v>88</v>
      </c>
      <c r="C26" s="71" t="s">
        <v>87</v>
      </c>
      <c r="D26" s="72"/>
      <c r="U26" s="2">
        <v>42</v>
      </c>
      <c r="V26" s="2">
        <v>662</v>
      </c>
      <c r="W26" s="2">
        <v>40</v>
      </c>
      <c r="X26" s="2">
        <v>639</v>
      </c>
      <c r="Y26" s="2">
        <v>42</v>
      </c>
      <c r="Z26" s="2">
        <v>664</v>
      </c>
      <c r="AA26" s="2">
        <v>39</v>
      </c>
      <c r="AB26" s="2">
        <v>622</v>
      </c>
      <c r="AC26" s="2">
        <v>40</v>
      </c>
      <c r="AD26" s="2">
        <v>627</v>
      </c>
    </row>
    <row r="27" spans="1:30" x14ac:dyDescent="0.3">
      <c r="A27" s="42"/>
      <c r="B27" s="1" t="s">
        <v>85</v>
      </c>
      <c r="C27" s="71" t="s">
        <v>86</v>
      </c>
      <c r="D27" s="72"/>
      <c r="U27" s="2">
        <v>50</v>
      </c>
      <c r="V27" s="2">
        <v>797</v>
      </c>
      <c r="W27" s="2">
        <v>40</v>
      </c>
      <c r="X27" s="2">
        <v>636</v>
      </c>
      <c r="Y27" s="2">
        <v>43</v>
      </c>
      <c r="Z27" s="2">
        <v>680</v>
      </c>
      <c r="AA27" s="2">
        <v>50</v>
      </c>
      <c r="AB27" s="2">
        <v>801</v>
      </c>
      <c r="AC27" s="2">
        <v>41</v>
      </c>
      <c r="AD27" s="2">
        <v>644</v>
      </c>
    </row>
    <row r="28" spans="1:30" x14ac:dyDescent="0.3">
      <c r="U28" s="2">
        <v>48</v>
      </c>
      <c r="V28" s="2">
        <v>764</v>
      </c>
      <c r="W28" s="2">
        <v>47</v>
      </c>
      <c r="X28" s="2">
        <v>751</v>
      </c>
      <c r="Y28" s="2">
        <v>43</v>
      </c>
      <c r="Z28" s="2">
        <v>690</v>
      </c>
      <c r="AA28" s="2">
        <v>48</v>
      </c>
      <c r="AB28" s="2">
        <v>766</v>
      </c>
      <c r="AC28" s="2">
        <v>48</v>
      </c>
      <c r="AD28" s="2">
        <v>755</v>
      </c>
    </row>
    <row r="29" spans="1:30" x14ac:dyDescent="0.3">
      <c r="U29" s="2">
        <v>45</v>
      </c>
      <c r="V29" s="2">
        <v>717</v>
      </c>
      <c r="W29" s="2">
        <v>44</v>
      </c>
      <c r="X29" s="2">
        <v>701</v>
      </c>
      <c r="Y29" s="2">
        <v>45</v>
      </c>
      <c r="Z29" s="2">
        <v>715</v>
      </c>
      <c r="AA29" s="2">
        <v>38</v>
      </c>
      <c r="AB29" s="2">
        <v>604</v>
      </c>
      <c r="AC29" s="2">
        <v>39</v>
      </c>
      <c r="AD29" s="2">
        <v>609</v>
      </c>
    </row>
    <row r="30" spans="1:30" x14ac:dyDescent="0.3">
      <c r="U30" s="2">
        <v>33</v>
      </c>
      <c r="V30" s="2">
        <v>523</v>
      </c>
      <c r="W30" s="2">
        <v>35</v>
      </c>
      <c r="X30" s="2">
        <v>559</v>
      </c>
      <c r="Y30" s="2">
        <v>33</v>
      </c>
      <c r="Z30" s="2">
        <v>527</v>
      </c>
      <c r="AA30" s="2">
        <v>38</v>
      </c>
      <c r="AB30" s="2">
        <v>604</v>
      </c>
      <c r="AC30" s="2">
        <v>38</v>
      </c>
      <c r="AD30" s="2">
        <v>599</v>
      </c>
    </row>
    <row r="31" spans="1:30" x14ac:dyDescent="0.3">
      <c r="U31" s="2">
        <v>44</v>
      </c>
      <c r="V31" s="2">
        <v>697</v>
      </c>
      <c r="W31" s="2">
        <v>44</v>
      </c>
      <c r="X31" s="2">
        <v>705</v>
      </c>
      <c r="Y31" s="2">
        <v>44</v>
      </c>
      <c r="Z31" s="2">
        <v>695</v>
      </c>
      <c r="AA31" s="2">
        <v>38</v>
      </c>
      <c r="AB31" s="2">
        <v>601</v>
      </c>
      <c r="AC31" s="2">
        <v>47</v>
      </c>
      <c r="AD31" s="2">
        <v>741</v>
      </c>
    </row>
    <row r="32" spans="1:30" x14ac:dyDescent="0.3">
      <c r="U32" s="2">
        <v>33</v>
      </c>
      <c r="V32" s="2">
        <v>528</v>
      </c>
      <c r="W32" s="2">
        <v>39</v>
      </c>
      <c r="X32" s="2">
        <v>617</v>
      </c>
      <c r="Y32" s="2">
        <v>32</v>
      </c>
      <c r="Z32" s="2">
        <v>514</v>
      </c>
      <c r="AA32" s="2">
        <v>37</v>
      </c>
      <c r="AB32" s="2">
        <v>588</v>
      </c>
      <c r="AC32" s="2">
        <v>40</v>
      </c>
      <c r="AD32" s="2">
        <v>619</v>
      </c>
    </row>
    <row r="33" spans="21:30" x14ac:dyDescent="0.3">
      <c r="U33" s="2">
        <v>45</v>
      </c>
      <c r="V33" s="2">
        <v>712</v>
      </c>
      <c r="W33" s="2">
        <v>33</v>
      </c>
      <c r="X33" s="2">
        <v>525</v>
      </c>
      <c r="Y33" s="2">
        <v>41</v>
      </c>
      <c r="Z33" s="2">
        <v>646</v>
      </c>
      <c r="AA33" s="2">
        <v>44</v>
      </c>
      <c r="AB33" s="2">
        <v>695</v>
      </c>
      <c r="AC33" s="2">
        <v>38</v>
      </c>
      <c r="AD33" s="2">
        <v>599</v>
      </c>
    </row>
    <row r="34" spans="21:30" x14ac:dyDescent="0.3">
      <c r="U34" s="2">
        <v>39</v>
      </c>
      <c r="V34" s="2">
        <v>613</v>
      </c>
      <c r="W34" s="2">
        <v>38</v>
      </c>
      <c r="X34" s="2">
        <v>600</v>
      </c>
      <c r="Y34" s="2">
        <v>39</v>
      </c>
      <c r="Z34" s="2">
        <v>625</v>
      </c>
      <c r="AA34" s="2">
        <v>38</v>
      </c>
      <c r="AB34" s="2">
        <v>610</v>
      </c>
      <c r="AC34" s="2">
        <v>38</v>
      </c>
      <c r="AD34" s="2">
        <v>596</v>
      </c>
    </row>
  </sheetData>
  <mergeCells count="27"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7D79-0A5F-45B3-9540-49AB0201D4BB}">
  <dimension ref="A1:AD34"/>
  <sheetViews>
    <sheetView workbookViewId="0">
      <selection activeCell="N24" sqref="N24:N25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12.88671875" style="4" bestFit="1" customWidth="1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98</v>
      </c>
      <c r="B1" s="70"/>
      <c r="C1" s="70"/>
      <c r="D1" s="65"/>
      <c r="F1" s="64" t="s">
        <v>44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65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41" t="s">
        <v>22</v>
      </c>
      <c r="B2" s="1" t="s">
        <v>42</v>
      </c>
      <c r="C2" s="10" t="s">
        <v>99</v>
      </c>
      <c r="D2" s="2"/>
      <c r="F2" s="2" t="s">
        <v>49</v>
      </c>
      <c r="G2" s="2" t="s">
        <v>50</v>
      </c>
      <c r="H2" s="71" t="s">
        <v>47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2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43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0.79059999999999997</v>
      </c>
      <c r="J3" s="1" t="s">
        <v>46</v>
      </c>
      <c r="K3" s="2">
        <f>MAX(V3:V12)</f>
        <v>0.83979999999999999</v>
      </c>
      <c r="L3" s="1" t="s">
        <v>56</v>
      </c>
      <c r="M3" s="2">
        <f>MIN(U14:U23)</f>
        <v>0.57369999999999999</v>
      </c>
      <c r="N3" s="1" t="s">
        <v>57</v>
      </c>
      <c r="O3" s="2">
        <f>MIN(V14:V23)</f>
        <v>0.45090000000000002</v>
      </c>
      <c r="P3" s="1" t="s">
        <v>77</v>
      </c>
      <c r="Q3" s="2" t="str">
        <f>AVERAGE(U25:U34) &amp; "s/epoch"</f>
        <v>42.4s/epoch</v>
      </c>
      <c r="R3" s="1" t="s">
        <v>78</v>
      </c>
      <c r="S3" s="2" t="str">
        <f>AVERAGE(V25:V34) &amp; "ms/step"</f>
        <v>673.9ms/step</v>
      </c>
      <c r="U3" s="2">
        <v>0.3251</v>
      </c>
      <c r="V3" s="2">
        <v>0.55659999999999998</v>
      </c>
      <c r="W3" s="2">
        <v>0.80010000000000003</v>
      </c>
      <c r="X3" s="2">
        <v>0.88260000000000005</v>
      </c>
      <c r="Y3" s="2">
        <v>0.85560000000000003</v>
      </c>
      <c r="Z3" s="2">
        <v>0.89449999999999996</v>
      </c>
      <c r="AA3" s="2">
        <v>0.87939999999999996</v>
      </c>
      <c r="AB3" s="2">
        <v>0.91600000000000004</v>
      </c>
      <c r="AC3" s="2">
        <v>0.90329999999999999</v>
      </c>
      <c r="AD3" s="2">
        <v>0.94379999999999997</v>
      </c>
    </row>
    <row r="4" spans="1:30" x14ac:dyDescent="0.3">
      <c r="A4" s="43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0.85619999999999996</v>
      </c>
      <c r="J4" s="1" t="s">
        <v>46</v>
      </c>
      <c r="K4" s="2">
        <f>MAX(X3:X12)</f>
        <v>0.89039999999999997</v>
      </c>
      <c r="L4" s="1" t="s">
        <v>56</v>
      </c>
      <c r="M4" s="2">
        <f>MIN(W14:W23)</f>
        <v>0.39119999999999999</v>
      </c>
      <c r="N4" s="1" t="s">
        <v>57</v>
      </c>
      <c r="O4" s="2">
        <f>MIN(X14:X23)</f>
        <v>0.316</v>
      </c>
      <c r="P4" s="1" t="s">
        <v>77</v>
      </c>
      <c r="Q4" s="2" t="str">
        <f>AVERAGE(W25:W34) &amp; "s/epoch"</f>
        <v>41.3s/epoch</v>
      </c>
      <c r="R4" s="1" t="s">
        <v>78</v>
      </c>
      <c r="S4" s="2" t="str">
        <f>AVERAGE(X25:X34) &amp; "ms/step"</f>
        <v>655.1ms/step</v>
      </c>
      <c r="U4" s="2">
        <v>0.52310000000000001</v>
      </c>
      <c r="V4" s="2">
        <v>0.6875</v>
      </c>
      <c r="W4" s="2">
        <v>0.81989999999999996</v>
      </c>
      <c r="X4" s="2">
        <v>0.87080000000000002</v>
      </c>
      <c r="Y4" s="2">
        <v>0.871</v>
      </c>
      <c r="Z4" s="2">
        <v>0.91410000000000002</v>
      </c>
      <c r="AA4" s="2">
        <v>0.88239999999999996</v>
      </c>
      <c r="AB4" s="2">
        <v>0.95309999999999995</v>
      </c>
      <c r="AC4" s="2">
        <v>0.90769999999999995</v>
      </c>
      <c r="AD4" s="2">
        <v>0.95209999999999995</v>
      </c>
    </row>
    <row r="5" spans="1:30" x14ac:dyDescent="0.3">
      <c r="A5" s="43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0.89580000000000004</v>
      </c>
      <c r="J5" s="1" t="s">
        <v>46</v>
      </c>
      <c r="K5" s="8">
        <f>MAX(Z3:Z12)</f>
        <v>0.91800000000000004</v>
      </c>
      <c r="L5" s="1" t="s">
        <v>56</v>
      </c>
      <c r="M5" s="2">
        <f>MIN(Y14:Y23)</f>
        <v>0.29799999999999999</v>
      </c>
      <c r="N5" s="1" t="s">
        <v>57</v>
      </c>
      <c r="O5" s="2">
        <f>MIN(Z14:Z23)</f>
        <v>0.26369999999999999</v>
      </c>
      <c r="P5" s="1" t="s">
        <v>77</v>
      </c>
      <c r="Q5" s="2" t="str">
        <f>AVERAGE(Y25:Y34) &amp; "s/epoch"</f>
        <v>41.7s/epoch</v>
      </c>
      <c r="R5" s="1" t="s">
        <v>78</v>
      </c>
      <c r="S5" s="2" t="str">
        <f>AVERAGE(Z25:Z34) &amp; "ms/step"</f>
        <v>664.2ms/step</v>
      </c>
      <c r="U5" s="2">
        <v>0.63470000000000004</v>
      </c>
      <c r="V5" s="2">
        <v>0.76559999999999995</v>
      </c>
      <c r="W5" s="2">
        <v>0.81599999999999995</v>
      </c>
      <c r="X5" s="2">
        <v>0.87670000000000003</v>
      </c>
      <c r="Y5" s="2">
        <v>0.86550000000000005</v>
      </c>
      <c r="Z5" s="2">
        <v>0.91800000000000004</v>
      </c>
      <c r="AA5" s="2">
        <v>0.88780000000000003</v>
      </c>
      <c r="AB5" s="2">
        <v>0.94730000000000003</v>
      </c>
      <c r="AC5" s="2">
        <v>0.90959999999999996</v>
      </c>
      <c r="AD5" s="2">
        <v>0.93120000000000003</v>
      </c>
    </row>
    <row r="6" spans="1:30" x14ac:dyDescent="0.3">
      <c r="A6" s="43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0.92010000000000003</v>
      </c>
      <c r="J6" s="1" t="s">
        <v>46</v>
      </c>
      <c r="K6" s="2">
        <f>MAX(AB3:AB12)</f>
        <v>0.95899999999999996</v>
      </c>
      <c r="L6" s="1" t="s">
        <v>56</v>
      </c>
      <c r="M6" s="2">
        <f>MIN(AA14:AA23)</f>
        <v>0.24979999999999999</v>
      </c>
      <c r="N6" s="1" t="s">
        <v>57</v>
      </c>
      <c r="O6" s="2">
        <f>MIN(AB14:AB23)</f>
        <v>0.15959999999999999</v>
      </c>
      <c r="P6" s="1" t="s">
        <v>77</v>
      </c>
      <c r="Q6" s="2" t="str">
        <f>AVERAGE(AA25:AA34) &amp; "s/epoch"</f>
        <v>40.7s/epoch</v>
      </c>
      <c r="R6" s="1" t="s">
        <v>78</v>
      </c>
      <c r="S6" s="2" t="str">
        <f>AVERAGE(AB25:AB34) &amp; "ms/step"</f>
        <v>646.7ms/step</v>
      </c>
      <c r="U6" s="2">
        <v>0.67989999999999995</v>
      </c>
      <c r="V6" s="2">
        <v>0.80659999999999998</v>
      </c>
      <c r="W6" s="2">
        <v>0.82289999999999996</v>
      </c>
      <c r="X6" s="2">
        <v>0.87480000000000002</v>
      </c>
      <c r="Y6" s="2">
        <v>0.87690000000000001</v>
      </c>
      <c r="Z6" s="2">
        <v>0.90229999999999999</v>
      </c>
      <c r="AA6" s="2">
        <v>0.89229999999999998</v>
      </c>
      <c r="AB6" s="2">
        <v>0.92769999999999997</v>
      </c>
      <c r="AC6" s="2">
        <v>0.90129999999999999</v>
      </c>
      <c r="AD6" s="2">
        <v>0.92500000000000004</v>
      </c>
    </row>
    <row r="7" spans="1:30" x14ac:dyDescent="0.3">
      <c r="A7" s="43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0.92769999999999997</v>
      </c>
      <c r="J7" s="1" t="s">
        <v>46</v>
      </c>
      <c r="K7" s="2">
        <f>MAX(AD3:AD12)</f>
        <v>0.95209999999999995</v>
      </c>
      <c r="L7" s="1" t="s">
        <v>56</v>
      </c>
      <c r="M7" s="2">
        <f>MIN(AC14:AC23)</f>
        <v>0.21479999999999999</v>
      </c>
      <c r="N7" s="1" t="s">
        <v>57</v>
      </c>
      <c r="O7" s="2">
        <f>MIN(AD14:AD23)</f>
        <v>0.14810000000000001</v>
      </c>
      <c r="P7" s="1" t="s">
        <v>77</v>
      </c>
      <c r="Q7" s="2" t="str">
        <f>AVERAGE(AC25:AC34) &amp; "s/epoch"</f>
        <v>40.8s/epoch</v>
      </c>
      <c r="R7" s="1" t="s">
        <v>78</v>
      </c>
      <c r="S7" s="2" t="str">
        <f>AVERAGE(AD25:AD34) &amp; "ms/step"</f>
        <v>637.5ms/step</v>
      </c>
      <c r="U7" s="2">
        <v>0.71409999999999996</v>
      </c>
      <c r="V7" s="2">
        <v>0.80469999999999997</v>
      </c>
      <c r="W7" s="2">
        <v>0.83479999999999999</v>
      </c>
      <c r="X7" s="2">
        <v>0.88449999999999995</v>
      </c>
      <c r="Y7" s="2">
        <v>0.87990000000000002</v>
      </c>
      <c r="Z7" s="2">
        <v>0.90039999999999998</v>
      </c>
      <c r="AA7" s="2">
        <v>0.89129999999999998</v>
      </c>
      <c r="AB7" s="2">
        <v>0.94530000000000003</v>
      </c>
      <c r="AC7" s="2">
        <v>0.91400000000000003</v>
      </c>
      <c r="AD7" s="2">
        <v>0.93120000000000003</v>
      </c>
    </row>
    <row r="8" spans="1:30" x14ac:dyDescent="0.3">
      <c r="A8" s="43"/>
      <c r="B8" s="1" t="s">
        <v>13</v>
      </c>
      <c r="C8" s="2">
        <v>0.2</v>
      </c>
      <c r="D8" s="2"/>
      <c r="U8" s="2">
        <v>0.75139999999999996</v>
      </c>
      <c r="V8" s="2">
        <v>0.8145</v>
      </c>
      <c r="W8" s="2">
        <v>0.84330000000000005</v>
      </c>
      <c r="X8" s="2">
        <v>0.85909999999999997</v>
      </c>
      <c r="Y8" s="2">
        <v>0.87539999999999996</v>
      </c>
      <c r="Z8" s="2">
        <v>0.90429999999999999</v>
      </c>
      <c r="AA8" s="2">
        <v>0.88929999999999998</v>
      </c>
      <c r="AB8" s="2">
        <v>0.94920000000000004</v>
      </c>
      <c r="AC8" s="2">
        <v>0.91890000000000005</v>
      </c>
      <c r="AD8" s="2">
        <v>0.94579999999999997</v>
      </c>
    </row>
    <row r="9" spans="1:30" x14ac:dyDescent="0.3">
      <c r="A9" s="43"/>
      <c r="B9" s="1" t="s">
        <v>14</v>
      </c>
      <c r="C9" s="2">
        <v>0.1</v>
      </c>
      <c r="D9" s="2"/>
      <c r="F9" s="64" t="s">
        <v>76</v>
      </c>
      <c r="G9" s="70"/>
      <c r="H9" s="70"/>
      <c r="I9" s="70"/>
      <c r="J9" s="70"/>
      <c r="K9" s="70"/>
      <c r="L9" s="70"/>
      <c r="M9" s="70"/>
      <c r="N9" s="70"/>
      <c r="O9" s="70"/>
      <c r="P9" s="65"/>
      <c r="R9" s="64" t="s">
        <v>69</v>
      </c>
      <c r="S9" s="65"/>
      <c r="U9" s="2">
        <v>0.7702</v>
      </c>
      <c r="V9" s="2">
        <v>0.8125</v>
      </c>
      <c r="W9" s="2">
        <v>0.85170000000000001</v>
      </c>
      <c r="X9" s="2">
        <v>0.88849999999999996</v>
      </c>
      <c r="Y9" s="2">
        <v>0.87439999999999996</v>
      </c>
      <c r="Z9" s="2">
        <v>0.89649999999999996</v>
      </c>
      <c r="AA9" s="2">
        <v>0.89229999999999998</v>
      </c>
      <c r="AB9" s="2">
        <v>0.95899999999999996</v>
      </c>
      <c r="AC9" s="2">
        <v>0.92230000000000001</v>
      </c>
      <c r="AD9" s="2">
        <v>0.93120000000000003</v>
      </c>
    </row>
    <row r="10" spans="1:30" x14ac:dyDescent="0.3">
      <c r="A10" s="42"/>
      <c r="B10" s="1" t="s">
        <v>15</v>
      </c>
      <c r="C10" s="2">
        <v>0.1</v>
      </c>
      <c r="D10" s="2"/>
      <c r="F10" s="73" t="s">
        <v>48</v>
      </c>
      <c r="G10" s="1" t="s">
        <v>61</v>
      </c>
      <c r="H10" s="2">
        <v>0.88</v>
      </c>
      <c r="I10" s="67"/>
      <c r="J10" s="73" t="s">
        <v>53</v>
      </c>
      <c r="K10" s="1" t="s">
        <v>61</v>
      </c>
      <c r="L10" s="2">
        <v>0.93</v>
      </c>
      <c r="M10" s="67"/>
      <c r="N10" s="73" t="s">
        <v>55</v>
      </c>
      <c r="O10" s="1" t="s">
        <v>61</v>
      </c>
      <c r="P10" s="2">
        <v>0.94</v>
      </c>
      <c r="R10" s="2" t="s">
        <v>70</v>
      </c>
      <c r="S10" s="2" t="s">
        <v>89</v>
      </c>
      <c r="U10" s="2">
        <v>0.77669999999999995</v>
      </c>
      <c r="V10" s="2">
        <v>0.82620000000000005</v>
      </c>
      <c r="W10" s="2">
        <v>0.84130000000000005</v>
      </c>
      <c r="X10" s="2">
        <v>0.86299999999999999</v>
      </c>
      <c r="Y10" s="2">
        <v>0.88639999999999997</v>
      </c>
      <c r="Z10" s="2">
        <v>0.91410000000000002</v>
      </c>
      <c r="AA10" s="2">
        <v>0.9002</v>
      </c>
      <c r="AB10" s="2">
        <v>0.9395</v>
      </c>
      <c r="AC10" s="2">
        <v>0.91739999999999999</v>
      </c>
      <c r="AD10" s="2">
        <v>0.92079999999999995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74"/>
      <c r="G11" s="1" t="s">
        <v>62</v>
      </c>
      <c r="H11" s="2">
        <v>0.84</v>
      </c>
      <c r="I11" s="68"/>
      <c r="J11" s="74"/>
      <c r="K11" s="1" t="s">
        <v>62</v>
      </c>
      <c r="L11" s="2">
        <v>0.85</v>
      </c>
      <c r="M11" s="68"/>
      <c r="N11" s="74"/>
      <c r="O11" s="1" t="s">
        <v>62</v>
      </c>
      <c r="P11" s="2">
        <v>0.95</v>
      </c>
      <c r="R11" s="2" t="s">
        <v>71</v>
      </c>
      <c r="S11" s="2" t="s">
        <v>90</v>
      </c>
      <c r="U11" s="2">
        <v>0.78959999999999997</v>
      </c>
      <c r="V11" s="2">
        <v>0.83399999999999996</v>
      </c>
      <c r="W11" s="2">
        <v>0.85619999999999996</v>
      </c>
      <c r="X11" s="2">
        <v>0.88649999999999995</v>
      </c>
      <c r="Y11" s="2">
        <v>0.88829999999999998</v>
      </c>
      <c r="Z11" s="2">
        <v>0.90039999999999998</v>
      </c>
      <c r="AA11" s="2">
        <v>0.89980000000000004</v>
      </c>
      <c r="AB11" s="2">
        <v>0.93359999999999999</v>
      </c>
      <c r="AC11" s="2">
        <v>0.92769999999999997</v>
      </c>
      <c r="AD11" s="2">
        <v>0.92290000000000005</v>
      </c>
    </row>
    <row r="12" spans="1:30" x14ac:dyDescent="0.3">
      <c r="A12" s="42"/>
      <c r="B12" s="1" t="s">
        <v>41</v>
      </c>
      <c r="C12" s="2">
        <v>30</v>
      </c>
      <c r="D12" s="2"/>
      <c r="F12" s="74"/>
      <c r="G12" s="1" t="s">
        <v>64</v>
      </c>
      <c r="H12" s="2">
        <v>0.88</v>
      </c>
      <c r="I12" s="68"/>
      <c r="J12" s="74"/>
      <c r="K12" s="1" t="s">
        <v>64</v>
      </c>
      <c r="L12" s="2">
        <v>0.91</v>
      </c>
      <c r="M12" s="68"/>
      <c r="N12" s="74"/>
      <c r="O12" s="1" t="s">
        <v>64</v>
      </c>
      <c r="P12" s="2">
        <v>0.98</v>
      </c>
      <c r="R12" s="2" t="s">
        <v>72</v>
      </c>
      <c r="S12" s="2" t="s">
        <v>91</v>
      </c>
      <c r="U12" s="2">
        <v>0.79059999999999997</v>
      </c>
      <c r="V12" s="2">
        <v>0.83979999999999999</v>
      </c>
      <c r="W12" s="2">
        <v>0.85419999999999996</v>
      </c>
      <c r="X12" s="2">
        <v>0.89039999999999997</v>
      </c>
      <c r="Y12" s="2">
        <v>0.89580000000000004</v>
      </c>
      <c r="Z12" s="2">
        <v>0.91600000000000004</v>
      </c>
      <c r="AA12" s="2">
        <v>0.92010000000000003</v>
      </c>
      <c r="AB12" s="2">
        <v>0.9355</v>
      </c>
      <c r="AC12" s="2">
        <v>0.92479999999999996</v>
      </c>
      <c r="AD12" s="2">
        <v>0.92710000000000004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74"/>
      <c r="G13" s="1" t="s">
        <v>65</v>
      </c>
      <c r="H13" s="2">
        <v>0.88</v>
      </c>
      <c r="I13" s="68"/>
      <c r="J13" s="74"/>
      <c r="K13" s="1" t="s">
        <v>65</v>
      </c>
      <c r="L13" s="2">
        <v>0.94</v>
      </c>
      <c r="M13" s="68"/>
      <c r="N13" s="74"/>
      <c r="O13" s="1" t="s">
        <v>65</v>
      </c>
      <c r="P13" s="2">
        <v>0.93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100</v>
      </c>
      <c r="D14" s="2"/>
      <c r="F14" s="74"/>
      <c r="G14" s="1" t="s">
        <v>66</v>
      </c>
      <c r="H14" s="2">
        <v>0.82</v>
      </c>
      <c r="I14" s="68"/>
      <c r="J14" s="74"/>
      <c r="K14" s="1" t="s">
        <v>66</v>
      </c>
      <c r="L14" s="2">
        <v>0.85</v>
      </c>
      <c r="M14" s="68"/>
      <c r="N14" s="74"/>
      <c r="O14" s="1" t="s">
        <v>66</v>
      </c>
      <c r="P14" s="2">
        <v>0.96</v>
      </c>
      <c r="R14" s="2" t="s">
        <v>74</v>
      </c>
      <c r="S14" s="2" t="s">
        <v>93</v>
      </c>
      <c r="U14" s="2">
        <v>2.1312000000000002</v>
      </c>
      <c r="V14" s="2">
        <v>1.2116</v>
      </c>
      <c r="W14" s="2">
        <v>0.55059999999999998</v>
      </c>
      <c r="X14" s="2">
        <v>0.33279999999999998</v>
      </c>
      <c r="Y14" s="2">
        <v>0.3962</v>
      </c>
      <c r="Z14" s="2">
        <v>0.30520000000000003</v>
      </c>
      <c r="AA14" s="2">
        <v>0.34639999999999999</v>
      </c>
      <c r="AB14" s="2">
        <v>0.1943</v>
      </c>
      <c r="AC14" s="2">
        <v>0.26119999999999999</v>
      </c>
      <c r="AD14" s="2">
        <v>0.14810000000000001</v>
      </c>
    </row>
    <row r="15" spans="1:30" x14ac:dyDescent="0.3">
      <c r="A15" s="42"/>
      <c r="B15" s="1" t="s">
        <v>31</v>
      </c>
      <c r="C15" s="2" t="b">
        <v>0</v>
      </c>
      <c r="D15" s="2"/>
      <c r="F15" s="74"/>
      <c r="G15" s="1" t="s">
        <v>63</v>
      </c>
      <c r="H15" s="2">
        <v>0.67</v>
      </c>
      <c r="I15" s="68"/>
      <c r="J15" s="74"/>
      <c r="K15" s="1" t="s">
        <v>63</v>
      </c>
      <c r="L15" s="2">
        <v>0.86</v>
      </c>
      <c r="M15" s="68"/>
      <c r="N15" s="74"/>
      <c r="O15" s="1" t="s">
        <v>63</v>
      </c>
      <c r="P15" s="2">
        <v>0.88</v>
      </c>
      <c r="R15" s="2" t="s">
        <v>75</v>
      </c>
      <c r="S15" s="2" t="s">
        <v>94</v>
      </c>
      <c r="U15" s="2">
        <v>1.3326</v>
      </c>
      <c r="V15" s="2">
        <v>0.84960000000000002</v>
      </c>
      <c r="W15" s="2">
        <v>0.52539999999999998</v>
      </c>
      <c r="X15" s="2">
        <v>0.371</v>
      </c>
      <c r="Y15" s="2">
        <v>0.38179999999999997</v>
      </c>
      <c r="Z15" s="2">
        <v>0.27400000000000002</v>
      </c>
      <c r="AA15" s="2">
        <v>0.33029999999999998</v>
      </c>
      <c r="AB15" s="2">
        <v>0.1694</v>
      </c>
      <c r="AC15" s="2">
        <v>0.26069999999999999</v>
      </c>
      <c r="AD15" s="2">
        <v>0.1507</v>
      </c>
    </row>
    <row r="16" spans="1:30" x14ac:dyDescent="0.3">
      <c r="A16" s="41" t="s">
        <v>32</v>
      </c>
      <c r="B16" s="1" t="s">
        <v>33</v>
      </c>
      <c r="C16" s="2"/>
      <c r="D16" s="2"/>
      <c r="F16" s="75"/>
      <c r="G16" s="1" t="s">
        <v>67</v>
      </c>
      <c r="H16" s="2">
        <v>0.85</v>
      </c>
      <c r="I16" s="68"/>
      <c r="J16" s="75"/>
      <c r="K16" s="1" t="s">
        <v>67</v>
      </c>
      <c r="L16" s="7">
        <v>0.89</v>
      </c>
      <c r="M16" s="68"/>
      <c r="N16" s="75"/>
      <c r="O16" s="1" t="s">
        <v>67</v>
      </c>
      <c r="P16" s="7">
        <v>0.94</v>
      </c>
      <c r="U16" s="2">
        <v>1.0415000000000001</v>
      </c>
      <c r="V16" s="2">
        <v>0.71699999999999997</v>
      </c>
      <c r="W16" s="2">
        <v>0.5242</v>
      </c>
      <c r="X16" s="2">
        <v>0.35759999999999997</v>
      </c>
      <c r="Y16" s="2">
        <v>0.38179999999999997</v>
      </c>
      <c r="Z16" s="2">
        <v>0.26369999999999999</v>
      </c>
      <c r="AA16" s="2">
        <v>0.3175</v>
      </c>
      <c r="AB16" s="2">
        <v>0.1605</v>
      </c>
      <c r="AC16" s="2">
        <v>0.27089999999999997</v>
      </c>
      <c r="AD16" s="2">
        <v>0.17100000000000001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73" t="s">
        <v>52</v>
      </c>
      <c r="G17" s="1" t="s">
        <v>61</v>
      </c>
      <c r="H17" s="2">
        <v>0.95</v>
      </c>
      <c r="I17" s="68"/>
      <c r="J17" s="73" t="s">
        <v>54</v>
      </c>
      <c r="K17" s="1" t="s">
        <v>61</v>
      </c>
      <c r="L17" s="2">
        <v>0.97</v>
      </c>
      <c r="M17" s="68"/>
      <c r="N17" s="73" t="s">
        <v>68</v>
      </c>
      <c r="O17" s="1" t="s">
        <v>61</v>
      </c>
      <c r="P17" s="2">
        <v>0.93</v>
      </c>
      <c r="U17" s="2">
        <v>0.89670000000000005</v>
      </c>
      <c r="V17" s="2">
        <v>0.58560000000000001</v>
      </c>
      <c r="W17" s="2">
        <v>0.48559999999999998</v>
      </c>
      <c r="X17" s="2">
        <v>0.36280000000000001</v>
      </c>
      <c r="Y17" s="2">
        <v>0.35959999999999998</v>
      </c>
      <c r="Z17" s="2">
        <v>0.26590000000000003</v>
      </c>
      <c r="AA17" s="2">
        <v>0.30680000000000002</v>
      </c>
      <c r="AB17" s="2">
        <v>0.1802</v>
      </c>
      <c r="AC17" s="2">
        <v>0.26179999999999998</v>
      </c>
      <c r="AD17" s="2">
        <v>0.19850000000000001</v>
      </c>
    </row>
    <row r="18" spans="1:30" x14ac:dyDescent="0.3">
      <c r="A18" s="43"/>
      <c r="B18" s="1" t="s">
        <v>36</v>
      </c>
      <c r="C18" s="2"/>
      <c r="D18" s="2"/>
      <c r="F18" s="74"/>
      <c r="G18" s="1" t="s">
        <v>62</v>
      </c>
      <c r="H18" s="2">
        <v>0.87</v>
      </c>
      <c r="I18" s="68"/>
      <c r="J18" s="74"/>
      <c r="K18" s="1" t="s">
        <v>62</v>
      </c>
      <c r="L18" s="2">
        <v>0.93</v>
      </c>
      <c r="M18" s="68"/>
      <c r="N18" s="74"/>
      <c r="O18" s="1" t="s">
        <v>62</v>
      </c>
      <c r="P18" s="2">
        <v>0.89</v>
      </c>
      <c r="U18" s="2">
        <v>0.81479999999999997</v>
      </c>
      <c r="V18" s="2">
        <v>0.56710000000000005</v>
      </c>
      <c r="W18" s="2">
        <v>0.47049999999999997</v>
      </c>
      <c r="X18" s="2">
        <v>0.36449999999999999</v>
      </c>
      <c r="Y18" s="2">
        <v>0.33860000000000001</v>
      </c>
      <c r="Z18" s="2">
        <v>0.29820000000000002</v>
      </c>
      <c r="AA18" s="2">
        <v>0.29099999999999998</v>
      </c>
      <c r="AB18" s="2">
        <v>0.17949999999999999</v>
      </c>
      <c r="AC18" s="2">
        <v>0.24679999999999999</v>
      </c>
      <c r="AD18" s="2">
        <v>0.17649999999999999</v>
      </c>
    </row>
    <row r="19" spans="1:30" x14ac:dyDescent="0.3">
      <c r="A19" s="43"/>
      <c r="B19" s="1" t="s">
        <v>20</v>
      </c>
      <c r="C19" s="9">
        <v>0.5</v>
      </c>
      <c r="D19" s="2"/>
      <c r="F19" s="74"/>
      <c r="G19" s="1" t="s">
        <v>64</v>
      </c>
      <c r="H19" s="2">
        <v>0.89</v>
      </c>
      <c r="I19" s="68"/>
      <c r="J19" s="74"/>
      <c r="K19" s="1" t="s">
        <v>64</v>
      </c>
      <c r="L19" s="2">
        <v>0.9</v>
      </c>
      <c r="M19" s="68"/>
      <c r="N19" s="74"/>
      <c r="O19" s="1" t="s">
        <v>64</v>
      </c>
      <c r="P19" s="2">
        <v>0.91</v>
      </c>
      <c r="U19" s="2">
        <v>0.70430000000000004</v>
      </c>
      <c r="V19" s="2">
        <v>0.52880000000000005</v>
      </c>
      <c r="W19" s="2">
        <v>0.44879999999999998</v>
      </c>
      <c r="X19" s="2">
        <v>0.35360000000000003</v>
      </c>
      <c r="Y19" s="2">
        <v>0.35189999999999999</v>
      </c>
      <c r="Z19" s="2">
        <v>0.28589999999999999</v>
      </c>
      <c r="AA19" s="2">
        <v>0.30570000000000003</v>
      </c>
      <c r="AB19" s="2">
        <v>0.17249999999999999</v>
      </c>
      <c r="AC19" s="2">
        <v>0.246</v>
      </c>
      <c r="AD19" s="2">
        <v>0.153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74"/>
      <c r="G20" s="1" t="s">
        <v>65</v>
      </c>
      <c r="H20" s="2">
        <v>0.92</v>
      </c>
      <c r="I20" s="68"/>
      <c r="J20" s="74"/>
      <c r="K20" s="1" t="s">
        <v>65</v>
      </c>
      <c r="L20" s="2">
        <v>0.96</v>
      </c>
      <c r="M20" s="68"/>
      <c r="N20" s="74"/>
      <c r="O20" s="1" t="s">
        <v>65</v>
      </c>
      <c r="P20" s="2">
        <v>0.93</v>
      </c>
      <c r="U20" s="2">
        <v>0.64839999999999998</v>
      </c>
      <c r="V20" s="2">
        <v>0.50280000000000002</v>
      </c>
      <c r="W20" s="2">
        <v>0.41470000000000001</v>
      </c>
      <c r="X20" s="2">
        <v>0.3281</v>
      </c>
      <c r="Y20" s="2">
        <v>0.33979999999999999</v>
      </c>
      <c r="Z20" s="2">
        <v>0.312</v>
      </c>
      <c r="AA20" s="2">
        <v>0.30499999999999999</v>
      </c>
      <c r="AB20" s="2">
        <v>0.15959999999999999</v>
      </c>
      <c r="AC20" s="2">
        <v>0.21479999999999999</v>
      </c>
      <c r="AD20" s="2">
        <v>0.17929999999999999</v>
      </c>
    </row>
    <row r="21" spans="1:30" x14ac:dyDescent="0.3">
      <c r="A21" s="41" t="s">
        <v>38</v>
      </c>
      <c r="B21" s="1" t="s">
        <v>3</v>
      </c>
      <c r="C21" s="23" t="s">
        <v>101</v>
      </c>
      <c r="D21" s="2"/>
      <c r="F21" s="74"/>
      <c r="G21" s="1" t="s">
        <v>66</v>
      </c>
      <c r="H21" s="2">
        <v>0.85</v>
      </c>
      <c r="I21" s="68"/>
      <c r="J21" s="74"/>
      <c r="K21" s="1" t="s">
        <v>66</v>
      </c>
      <c r="L21" s="2">
        <v>0.92</v>
      </c>
      <c r="M21" s="68"/>
      <c r="N21" s="74"/>
      <c r="O21" s="1" t="s">
        <v>66</v>
      </c>
      <c r="P21" s="2">
        <v>0.88</v>
      </c>
      <c r="U21" s="2">
        <v>0.624</v>
      </c>
      <c r="V21" s="2">
        <v>0.47199999999999998</v>
      </c>
      <c r="W21" s="2">
        <v>0.43259999999999998</v>
      </c>
      <c r="X21" s="2">
        <v>0.35139999999999999</v>
      </c>
      <c r="Y21" s="2">
        <v>0.33040000000000003</v>
      </c>
      <c r="Z21" s="2">
        <v>0.28720000000000001</v>
      </c>
      <c r="AA21" s="2">
        <v>0.27339999999999998</v>
      </c>
      <c r="AB21" s="2">
        <v>0.17519999999999999</v>
      </c>
      <c r="AC21" s="2">
        <v>0.23880000000000001</v>
      </c>
      <c r="AD21" s="2">
        <v>0.21510000000000001</v>
      </c>
    </row>
    <row r="22" spans="1:30" x14ac:dyDescent="0.3">
      <c r="A22" s="43"/>
      <c r="B22" s="1" t="s">
        <v>17</v>
      </c>
      <c r="C22" s="3">
        <v>1E-4</v>
      </c>
      <c r="D22" s="2"/>
      <c r="F22" s="74"/>
      <c r="G22" s="1" t="s">
        <v>63</v>
      </c>
      <c r="H22" s="2">
        <v>0.69</v>
      </c>
      <c r="I22" s="68"/>
      <c r="J22" s="74"/>
      <c r="K22" s="1" t="s">
        <v>63</v>
      </c>
      <c r="L22" s="2">
        <v>0.87</v>
      </c>
      <c r="M22" s="68"/>
      <c r="N22" s="74"/>
      <c r="O22" s="1" t="s">
        <v>63</v>
      </c>
      <c r="P22" s="2">
        <v>0.8</v>
      </c>
      <c r="U22" s="2">
        <v>0.59240000000000004</v>
      </c>
      <c r="V22" s="2">
        <v>0.47460000000000002</v>
      </c>
      <c r="W22" s="2">
        <v>0.40210000000000001</v>
      </c>
      <c r="X22" s="2">
        <v>0.32219999999999999</v>
      </c>
      <c r="Y22" s="2">
        <v>0.31519999999999998</v>
      </c>
      <c r="Z22" s="2">
        <v>0.28460000000000002</v>
      </c>
      <c r="AA22" s="2">
        <v>0.29110000000000003</v>
      </c>
      <c r="AB22" s="2">
        <v>0.17749999999999999</v>
      </c>
      <c r="AC22" s="2">
        <v>0.21959999999999999</v>
      </c>
      <c r="AD22" s="2">
        <v>0.19570000000000001</v>
      </c>
    </row>
    <row r="23" spans="1:30" x14ac:dyDescent="0.3">
      <c r="A23" s="43"/>
      <c r="B23" s="1" t="s">
        <v>58</v>
      </c>
      <c r="C23" s="2">
        <v>10</v>
      </c>
      <c r="D23" s="2"/>
      <c r="F23" s="75"/>
      <c r="G23" s="1" t="s">
        <v>67</v>
      </c>
      <c r="H23" s="7">
        <v>0.88</v>
      </c>
      <c r="I23" s="69"/>
      <c r="J23" s="75"/>
      <c r="K23" s="1" t="s">
        <v>67</v>
      </c>
      <c r="L23" s="7">
        <v>0.94</v>
      </c>
      <c r="M23" s="69"/>
      <c r="N23" s="75"/>
      <c r="O23" s="1" t="s">
        <v>67</v>
      </c>
      <c r="P23" s="7">
        <v>0.9</v>
      </c>
      <c r="U23" s="2">
        <v>0.57369999999999999</v>
      </c>
      <c r="V23" s="2">
        <v>0.45090000000000002</v>
      </c>
      <c r="W23" s="2">
        <v>0.39119999999999999</v>
      </c>
      <c r="X23" s="2">
        <v>0.316</v>
      </c>
      <c r="Y23" s="2">
        <v>0.29799999999999999</v>
      </c>
      <c r="Z23" s="2">
        <v>0.27339999999999998</v>
      </c>
      <c r="AA23" s="2">
        <v>0.24979999999999999</v>
      </c>
      <c r="AB23" s="2">
        <v>0.17979999999999999</v>
      </c>
      <c r="AC23" s="2">
        <v>0.2218</v>
      </c>
      <c r="AD23" s="2">
        <v>0.17829999999999999</v>
      </c>
    </row>
    <row r="24" spans="1:30" x14ac:dyDescent="0.3">
      <c r="A24" s="43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2"/>
      <c r="B25" s="1" t="s">
        <v>60</v>
      </c>
      <c r="C25" s="2">
        <v>2</v>
      </c>
      <c r="D25" s="2"/>
      <c r="U25" s="2">
        <v>62</v>
      </c>
      <c r="V25" s="2">
        <v>989</v>
      </c>
      <c r="W25" s="2">
        <v>41</v>
      </c>
      <c r="X25" s="2">
        <v>655</v>
      </c>
      <c r="Y25" s="2">
        <v>41</v>
      </c>
      <c r="Z25" s="2">
        <v>656</v>
      </c>
      <c r="AA25" s="2">
        <v>42</v>
      </c>
      <c r="AB25" s="2">
        <v>655</v>
      </c>
      <c r="AC25" s="2">
        <v>42</v>
      </c>
      <c r="AD25" s="2">
        <v>655</v>
      </c>
    </row>
    <row r="26" spans="1:30" x14ac:dyDescent="0.3">
      <c r="A26" s="41" t="s">
        <v>88</v>
      </c>
      <c r="B26" s="1" t="s">
        <v>88</v>
      </c>
      <c r="C26" s="71" t="s">
        <v>87</v>
      </c>
      <c r="D26" s="72"/>
      <c r="U26" s="2">
        <v>40</v>
      </c>
      <c r="V26" s="2">
        <v>642</v>
      </c>
      <c r="W26" s="2">
        <v>50</v>
      </c>
      <c r="X26" s="2">
        <v>801</v>
      </c>
      <c r="Y26" s="2">
        <v>41</v>
      </c>
      <c r="Z26" s="2">
        <v>651</v>
      </c>
      <c r="AA26" s="2">
        <v>40</v>
      </c>
      <c r="AB26" s="2">
        <v>640</v>
      </c>
      <c r="AC26" s="2">
        <v>41</v>
      </c>
      <c r="AD26" s="2">
        <v>644</v>
      </c>
    </row>
    <row r="27" spans="1:30" x14ac:dyDescent="0.3">
      <c r="A27" s="42"/>
      <c r="B27" s="1" t="s">
        <v>85</v>
      </c>
      <c r="C27" s="71" t="s">
        <v>86</v>
      </c>
      <c r="D27" s="72"/>
      <c r="U27" s="2">
        <v>42</v>
      </c>
      <c r="V27" s="2">
        <v>661</v>
      </c>
      <c r="W27" s="2">
        <v>41</v>
      </c>
      <c r="X27" s="2">
        <v>648</v>
      </c>
      <c r="Y27" s="2">
        <v>49</v>
      </c>
      <c r="Z27" s="2">
        <v>784</v>
      </c>
      <c r="AA27" s="2">
        <v>40</v>
      </c>
      <c r="AB27" s="2">
        <v>631</v>
      </c>
      <c r="AC27" s="2">
        <v>50</v>
      </c>
      <c r="AD27" s="2">
        <v>785</v>
      </c>
    </row>
    <row r="28" spans="1:30" x14ac:dyDescent="0.3">
      <c r="U28" s="2">
        <v>46</v>
      </c>
      <c r="V28" s="2">
        <v>737</v>
      </c>
      <c r="W28" s="2">
        <v>48</v>
      </c>
      <c r="X28" s="2">
        <v>758</v>
      </c>
      <c r="Y28" s="2">
        <v>48</v>
      </c>
      <c r="Z28" s="2">
        <v>757</v>
      </c>
      <c r="AA28" s="2">
        <v>50</v>
      </c>
      <c r="AB28" s="2">
        <v>792</v>
      </c>
      <c r="AC28" s="2">
        <v>48</v>
      </c>
      <c r="AD28" s="2">
        <v>744</v>
      </c>
    </row>
    <row r="29" spans="1:30" x14ac:dyDescent="0.3">
      <c r="U29" s="2">
        <v>44</v>
      </c>
      <c r="V29" s="2">
        <v>702</v>
      </c>
      <c r="W29" s="2">
        <v>39</v>
      </c>
      <c r="X29" s="2">
        <v>612</v>
      </c>
      <c r="Y29" s="2">
        <v>38</v>
      </c>
      <c r="Z29" s="2">
        <v>611</v>
      </c>
      <c r="AA29" s="2">
        <v>45</v>
      </c>
      <c r="AB29" s="2">
        <v>719</v>
      </c>
      <c r="AC29" s="2">
        <v>45</v>
      </c>
      <c r="AD29" s="2">
        <v>701</v>
      </c>
    </row>
    <row r="30" spans="1:30" x14ac:dyDescent="0.3">
      <c r="U30" s="2">
        <v>30</v>
      </c>
      <c r="V30" s="2">
        <v>479</v>
      </c>
      <c r="W30" s="2">
        <v>46</v>
      </c>
      <c r="X30" s="2">
        <v>723</v>
      </c>
      <c r="Y30" s="2">
        <v>39</v>
      </c>
      <c r="Z30" s="2">
        <v>616</v>
      </c>
      <c r="AA30" s="2">
        <v>31</v>
      </c>
      <c r="AB30" s="2">
        <v>498</v>
      </c>
      <c r="AC30" s="2">
        <v>31</v>
      </c>
      <c r="AD30" s="2">
        <v>491</v>
      </c>
    </row>
    <row r="31" spans="1:30" x14ac:dyDescent="0.3">
      <c r="U31" s="2">
        <v>38</v>
      </c>
      <c r="V31" s="2">
        <v>602</v>
      </c>
      <c r="W31" s="2">
        <v>39</v>
      </c>
      <c r="X31" s="2">
        <v>619</v>
      </c>
      <c r="Y31" s="2">
        <v>43</v>
      </c>
      <c r="Z31" s="2">
        <v>683</v>
      </c>
      <c r="AA31" s="2">
        <v>44</v>
      </c>
      <c r="AB31" s="2">
        <v>706</v>
      </c>
      <c r="AC31" s="2">
        <v>45</v>
      </c>
      <c r="AD31" s="2">
        <v>704</v>
      </c>
    </row>
    <row r="32" spans="1:30" x14ac:dyDescent="0.3">
      <c r="U32" s="2">
        <v>39</v>
      </c>
      <c r="V32" s="2">
        <v>619</v>
      </c>
      <c r="W32" s="2">
        <v>39</v>
      </c>
      <c r="X32" s="2">
        <v>618</v>
      </c>
      <c r="Y32" s="2">
        <v>35</v>
      </c>
      <c r="Z32" s="2">
        <v>556</v>
      </c>
      <c r="AA32" s="2">
        <v>32</v>
      </c>
      <c r="AB32" s="2">
        <v>513</v>
      </c>
      <c r="AC32" s="2">
        <v>31</v>
      </c>
      <c r="AD32" s="2">
        <v>479</v>
      </c>
    </row>
    <row r="33" spans="21:30" x14ac:dyDescent="0.3">
      <c r="U33" s="2">
        <v>38</v>
      </c>
      <c r="V33" s="2">
        <v>600</v>
      </c>
      <c r="W33" s="2">
        <v>38</v>
      </c>
      <c r="X33" s="2">
        <v>609</v>
      </c>
      <c r="Y33" s="2">
        <v>39</v>
      </c>
      <c r="Z33" s="2">
        <v>624</v>
      </c>
      <c r="AA33" s="2">
        <v>43</v>
      </c>
      <c r="AB33" s="2">
        <v>684</v>
      </c>
      <c r="AC33" s="2">
        <v>37</v>
      </c>
      <c r="AD33" s="2">
        <v>575</v>
      </c>
    </row>
    <row r="34" spans="21:30" x14ac:dyDescent="0.3">
      <c r="U34" s="2">
        <v>45</v>
      </c>
      <c r="V34" s="2">
        <v>708</v>
      </c>
      <c r="W34" s="2">
        <v>32</v>
      </c>
      <c r="X34" s="2">
        <v>508</v>
      </c>
      <c r="Y34" s="2">
        <v>44</v>
      </c>
      <c r="Z34" s="2">
        <v>704</v>
      </c>
      <c r="AA34" s="2">
        <v>40</v>
      </c>
      <c r="AB34" s="2">
        <v>629</v>
      </c>
      <c r="AC34" s="2">
        <v>38</v>
      </c>
      <c r="AD34" s="2">
        <v>597</v>
      </c>
    </row>
  </sheetData>
  <mergeCells count="27"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BF166-736A-4C5F-AFCE-009949F1F2DE}">
  <sheetPr>
    <tabColor rgb="FF92D050"/>
  </sheetPr>
  <dimension ref="A1:AD34"/>
  <sheetViews>
    <sheetView topLeftCell="A4" workbookViewId="0">
      <selection activeCell="I29" sqref="I29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9.109375" style="4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21</v>
      </c>
      <c r="B1" s="70"/>
      <c r="C1" s="70"/>
      <c r="D1" s="65"/>
      <c r="F1" s="63" t="s">
        <v>44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57" t="s">
        <v>22</v>
      </c>
      <c r="B2" s="1" t="s">
        <v>42</v>
      </c>
      <c r="C2" s="10" t="s">
        <v>43</v>
      </c>
      <c r="D2" s="2"/>
      <c r="F2" s="2" t="s">
        <v>49</v>
      </c>
      <c r="G2" s="2" t="s">
        <v>50</v>
      </c>
      <c r="H2" s="48" t="s">
        <v>47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58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0.95289999999999997</v>
      </c>
      <c r="J3" s="1" t="s">
        <v>46</v>
      </c>
      <c r="K3" s="2">
        <f>MAX(V3:V12)</f>
        <v>0.88280000000000003</v>
      </c>
      <c r="L3" s="1" t="s">
        <v>56</v>
      </c>
      <c r="M3" s="2">
        <f>MIN(U14:U23)</f>
        <v>0.16900000000000001</v>
      </c>
      <c r="N3" s="1" t="s">
        <v>57</v>
      </c>
      <c r="O3" s="2">
        <f>MIN(V14:V23)</f>
        <v>0.3553</v>
      </c>
      <c r="P3" s="1" t="s">
        <v>77</v>
      </c>
      <c r="Q3" s="2" t="str">
        <f>AVERAGE(U25:U34) &amp; "s/epoch"</f>
        <v>40.6s/epoch</v>
      </c>
      <c r="R3" s="1" t="s">
        <v>78</v>
      </c>
      <c r="S3" s="2" t="str">
        <f>AVERAGE(V25:V34) &amp; "ms/step"</f>
        <v>644.5ms/step</v>
      </c>
      <c r="U3" s="2">
        <v>0.62880000000000003</v>
      </c>
      <c r="V3" s="2">
        <v>0.75390000000000001</v>
      </c>
      <c r="W3" s="2">
        <v>0.9365</v>
      </c>
      <c r="X3" s="2">
        <v>0.94320000000000004</v>
      </c>
      <c r="Y3" s="2">
        <v>0.9667</v>
      </c>
      <c r="Z3" s="2">
        <v>0.97850000000000004</v>
      </c>
      <c r="AA3" s="2">
        <v>0.98409999999999997</v>
      </c>
      <c r="AB3" s="2">
        <v>0.98629999999999995</v>
      </c>
      <c r="AC3" s="2">
        <v>0.99070000000000003</v>
      </c>
      <c r="AD3" s="2">
        <v>0.99370000000000003</v>
      </c>
    </row>
    <row r="4" spans="1:30" x14ac:dyDescent="0.3">
      <c r="A4" s="58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0.98209999999999997</v>
      </c>
      <c r="J4" s="1" t="s">
        <v>46</v>
      </c>
      <c r="K4" s="2">
        <f>MAX(X3:X12)</f>
        <v>0.96089999999999998</v>
      </c>
      <c r="L4" s="1" t="s">
        <v>56</v>
      </c>
      <c r="M4" s="2">
        <f>MIN(W14:W23)</f>
        <v>7.9399999999999998E-2</v>
      </c>
      <c r="N4" s="1" t="s">
        <v>57</v>
      </c>
      <c r="O4" s="2">
        <f>MIN(X14:X23)</f>
        <v>0.14680000000000001</v>
      </c>
      <c r="P4" s="1" t="s">
        <v>77</v>
      </c>
      <c r="Q4" s="2" t="str">
        <f>AVERAGE(W25:W34) &amp; "s/epoch"</f>
        <v>39.8s/epoch</v>
      </c>
      <c r="R4" s="1" t="s">
        <v>78</v>
      </c>
      <c r="S4" s="2" t="str">
        <f>AVERAGE(X25:X34) &amp; "ms/step"</f>
        <v>632.9ms/step</v>
      </c>
      <c r="U4" s="2">
        <v>0.80649999999999999</v>
      </c>
      <c r="V4" s="2">
        <v>0.82230000000000003</v>
      </c>
      <c r="W4" s="2">
        <v>0.93799999999999994</v>
      </c>
      <c r="X4" s="2">
        <v>0.94320000000000004</v>
      </c>
      <c r="Y4" s="2">
        <v>0.97970000000000002</v>
      </c>
      <c r="Z4" s="2">
        <v>0.96479999999999999</v>
      </c>
      <c r="AA4" s="2">
        <v>0.98909999999999998</v>
      </c>
      <c r="AB4" s="2">
        <v>0.97850000000000004</v>
      </c>
      <c r="AC4" s="2">
        <v>0.99219999999999997</v>
      </c>
      <c r="AD4" s="2">
        <v>0.99790000000000001</v>
      </c>
    </row>
    <row r="5" spans="1:30" x14ac:dyDescent="0.3">
      <c r="A5" s="58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0.99309999999999998</v>
      </c>
      <c r="J5" s="1" t="s">
        <v>46</v>
      </c>
      <c r="K5" s="8">
        <f>MAX(Z3:Z12)</f>
        <v>0.97850000000000004</v>
      </c>
      <c r="L5" s="1" t="s">
        <v>56</v>
      </c>
      <c r="M5" s="2">
        <f>MIN(Y14:Y23)</f>
        <v>4.5400000000000003E-2</v>
      </c>
      <c r="N5" s="1" t="s">
        <v>57</v>
      </c>
      <c r="O5" s="2">
        <f>MIN(Z14:Z23)</f>
        <v>8.7099999999999997E-2</v>
      </c>
      <c r="P5" s="1" t="s">
        <v>77</v>
      </c>
      <c r="Q5" s="2" t="str">
        <f>AVERAGE(Y25:Y34) &amp; "s/epoch"</f>
        <v>39.3s/epoch</v>
      </c>
      <c r="R5" s="1" t="s">
        <v>78</v>
      </c>
      <c r="S5" s="2" t="str">
        <f>AVERAGE(Z25:Z34) &amp; "ms/step"</f>
        <v>623.3ms/step</v>
      </c>
      <c r="U5" s="2">
        <v>0.84760000000000002</v>
      </c>
      <c r="V5" s="2">
        <v>0.85160000000000002</v>
      </c>
      <c r="W5" s="2">
        <v>0.95189999999999997</v>
      </c>
      <c r="X5" s="2">
        <v>0.94910000000000005</v>
      </c>
      <c r="Y5" s="2">
        <v>0.97770000000000001</v>
      </c>
      <c r="Z5" s="2">
        <v>0.97460000000000002</v>
      </c>
      <c r="AA5" s="2">
        <v>0.99060000000000004</v>
      </c>
      <c r="AB5" s="2">
        <v>0.98440000000000005</v>
      </c>
      <c r="AC5" s="2">
        <v>0.99319999999999997</v>
      </c>
      <c r="AD5" s="2">
        <v>0.99580000000000002</v>
      </c>
    </row>
    <row r="6" spans="1:30" x14ac:dyDescent="0.3">
      <c r="A6" s="58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0.99850000000000005</v>
      </c>
      <c r="J6" s="1" t="s">
        <v>46</v>
      </c>
      <c r="K6" s="2">
        <f>MAX(AB3:AB12)</f>
        <v>0.99409999999999998</v>
      </c>
      <c r="L6" s="1" t="s">
        <v>56</v>
      </c>
      <c r="M6" s="2">
        <f>MIN(AA14:AA23)</f>
        <v>2.9000000000000001E-2</v>
      </c>
      <c r="N6" s="1" t="s">
        <v>57</v>
      </c>
      <c r="O6" s="2">
        <f>MIN(AB14:AB23)</f>
        <v>4.5100000000000001E-2</v>
      </c>
      <c r="P6" s="1" t="s">
        <v>77</v>
      </c>
      <c r="Q6" s="2" t="str">
        <f>AVERAGE(AA25:AA34) &amp; "s/epoch"</f>
        <v>41.7s/epoch</v>
      </c>
      <c r="R6" s="1" t="s">
        <v>78</v>
      </c>
      <c r="S6" s="2" t="str">
        <f>AVERAGE(AB25:AB34) &amp; "ms/step"</f>
        <v>662.2ms/step</v>
      </c>
      <c r="U6" s="2">
        <v>0.87739999999999996</v>
      </c>
      <c r="V6" s="2">
        <v>0.86519999999999997</v>
      </c>
      <c r="W6" s="2">
        <v>0.96130000000000004</v>
      </c>
      <c r="X6" s="2">
        <v>0.94320000000000004</v>
      </c>
      <c r="Y6" s="2">
        <v>0.98860000000000003</v>
      </c>
      <c r="Z6" s="2">
        <v>0.96879999999999999</v>
      </c>
      <c r="AA6" s="2">
        <v>0.99009999999999998</v>
      </c>
      <c r="AB6" s="2">
        <v>0.99219999999999997</v>
      </c>
      <c r="AC6" s="2">
        <v>0.998</v>
      </c>
      <c r="AD6" s="2">
        <v>0.99370000000000003</v>
      </c>
    </row>
    <row r="7" spans="1:30" x14ac:dyDescent="0.3">
      <c r="A7" s="58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0.998</v>
      </c>
      <c r="J7" s="1" t="s">
        <v>46</v>
      </c>
      <c r="K7" s="2">
        <f>MAX(AD3:AD12)</f>
        <v>0.99790000000000001</v>
      </c>
      <c r="L7" s="1" t="s">
        <v>56</v>
      </c>
      <c r="M7" s="2">
        <f>MIN(AC14:AC23)</f>
        <v>2.3199999999999998E-2</v>
      </c>
      <c r="N7" s="1" t="s">
        <v>57</v>
      </c>
      <c r="O7" s="2">
        <f>MIN(AD14:AD23)</f>
        <v>2.06E-2</v>
      </c>
      <c r="P7" s="1" t="s">
        <v>77</v>
      </c>
      <c r="Q7" s="2" t="str">
        <f>AVERAGE(AC25:AC34) &amp; "s/epoch"</f>
        <v>39.4s/epoch</v>
      </c>
      <c r="R7" s="1" t="s">
        <v>78</v>
      </c>
      <c r="S7" s="2" t="str">
        <f>AVERAGE(AD25:AD34) &amp; "ms/step"</f>
        <v>618.2ms/step</v>
      </c>
      <c r="U7" s="2">
        <v>0.9032</v>
      </c>
      <c r="V7" s="2">
        <v>0.86719999999999997</v>
      </c>
      <c r="W7" s="2">
        <v>0.96479999999999999</v>
      </c>
      <c r="X7" s="2">
        <v>0.93930000000000002</v>
      </c>
      <c r="Y7" s="2">
        <v>0.98260000000000003</v>
      </c>
      <c r="Z7" s="2">
        <v>0.97270000000000001</v>
      </c>
      <c r="AA7" s="2">
        <v>0.99399999999999999</v>
      </c>
      <c r="AB7" s="2">
        <v>0.98629999999999995</v>
      </c>
      <c r="AC7" s="2">
        <v>0.99560000000000004</v>
      </c>
      <c r="AD7" s="2">
        <v>0.99580000000000002</v>
      </c>
    </row>
    <row r="8" spans="1:30" x14ac:dyDescent="0.3">
      <c r="A8" s="58"/>
      <c r="B8" s="1" t="s">
        <v>13</v>
      </c>
      <c r="C8" s="2">
        <v>0.2</v>
      </c>
      <c r="D8" s="2"/>
      <c r="U8" s="2">
        <v>0.90969999999999995</v>
      </c>
      <c r="V8" s="2">
        <v>0.877</v>
      </c>
      <c r="W8" s="2">
        <v>0.97119999999999995</v>
      </c>
      <c r="X8" s="2">
        <v>0.92949999999999999</v>
      </c>
      <c r="Y8" s="2">
        <v>0.98960000000000004</v>
      </c>
      <c r="Z8" s="2">
        <v>0.96089999999999998</v>
      </c>
      <c r="AA8" s="2">
        <v>0.99209999999999998</v>
      </c>
      <c r="AB8" s="2">
        <v>0.99409999999999998</v>
      </c>
      <c r="AC8" s="2">
        <v>0.99609999999999999</v>
      </c>
      <c r="AD8" s="2">
        <v>0.99370000000000003</v>
      </c>
    </row>
    <row r="9" spans="1:30" x14ac:dyDescent="0.3">
      <c r="A9" s="58"/>
      <c r="B9" s="1" t="s">
        <v>14</v>
      </c>
      <c r="C9" s="2">
        <v>0.1</v>
      </c>
      <c r="D9" s="2"/>
      <c r="F9" s="63" t="s">
        <v>76</v>
      </c>
      <c r="G9" s="63"/>
      <c r="H9" s="63"/>
      <c r="I9" s="63"/>
      <c r="J9" s="63"/>
      <c r="K9" s="63"/>
      <c r="L9" s="63"/>
      <c r="M9" s="63"/>
      <c r="N9" s="63"/>
      <c r="O9" s="63"/>
      <c r="P9" s="63"/>
      <c r="R9" s="64" t="s">
        <v>69</v>
      </c>
      <c r="S9" s="65"/>
      <c r="U9" s="2">
        <v>0.92659999999999998</v>
      </c>
      <c r="V9" s="2">
        <v>0.88280000000000003</v>
      </c>
      <c r="W9" s="2">
        <v>0.96970000000000001</v>
      </c>
      <c r="X9" s="2">
        <v>0.93930000000000002</v>
      </c>
      <c r="Y9" s="2">
        <v>0.99309999999999998</v>
      </c>
      <c r="Z9" s="2">
        <v>0.97270000000000001</v>
      </c>
      <c r="AA9" s="2">
        <v>0.996</v>
      </c>
      <c r="AB9" s="2">
        <v>0.98629999999999995</v>
      </c>
      <c r="AC9" s="2">
        <v>0.99709999999999999</v>
      </c>
      <c r="AD9" s="2">
        <v>0.99170000000000003</v>
      </c>
    </row>
    <row r="10" spans="1:30" x14ac:dyDescent="0.3">
      <c r="A10" s="59"/>
      <c r="B10" s="1" t="s">
        <v>15</v>
      </c>
      <c r="C10" s="2">
        <v>0.1</v>
      </c>
      <c r="D10" s="2"/>
      <c r="F10" s="66" t="s">
        <v>48</v>
      </c>
      <c r="G10" s="1" t="s">
        <v>61</v>
      </c>
      <c r="H10" s="2">
        <v>0.92</v>
      </c>
      <c r="I10" s="67"/>
      <c r="J10" s="66" t="s">
        <v>53</v>
      </c>
      <c r="K10" s="1" t="s">
        <v>61</v>
      </c>
      <c r="L10" s="2">
        <v>1</v>
      </c>
      <c r="M10" s="67"/>
      <c r="N10" s="66" t="s">
        <v>55</v>
      </c>
      <c r="O10" s="1" t="s">
        <v>61</v>
      </c>
      <c r="P10" s="2">
        <v>0.99</v>
      </c>
      <c r="R10" s="2" t="s">
        <v>70</v>
      </c>
      <c r="S10" s="2" t="s">
        <v>89</v>
      </c>
      <c r="U10" s="2">
        <v>0.9355</v>
      </c>
      <c r="V10" s="2">
        <v>0.87109999999999999</v>
      </c>
      <c r="W10" s="2">
        <v>0.97919999999999996</v>
      </c>
      <c r="X10" s="2">
        <v>0.96089999999999998</v>
      </c>
      <c r="Y10" s="2">
        <v>0.99060000000000004</v>
      </c>
      <c r="Z10" s="2">
        <v>0.97850000000000004</v>
      </c>
      <c r="AA10" s="2">
        <v>0.99350000000000005</v>
      </c>
      <c r="AB10" s="2">
        <v>0.98629999999999995</v>
      </c>
      <c r="AC10" s="2">
        <v>0.99560000000000004</v>
      </c>
      <c r="AD10" s="2">
        <v>0.99170000000000003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66"/>
      <c r="G11" s="1" t="s">
        <v>62</v>
      </c>
      <c r="H11" s="2">
        <v>0.9</v>
      </c>
      <c r="I11" s="68"/>
      <c r="J11" s="66"/>
      <c r="K11" s="1" t="s">
        <v>62</v>
      </c>
      <c r="L11" s="2">
        <v>0.96</v>
      </c>
      <c r="M11" s="68"/>
      <c r="N11" s="66"/>
      <c r="O11" s="1" t="s">
        <v>62</v>
      </c>
      <c r="P11" s="2">
        <v>0.98</v>
      </c>
      <c r="R11" s="2" t="s">
        <v>71</v>
      </c>
      <c r="S11" s="2" t="s">
        <v>90</v>
      </c>
      <c r="U11" s="2">
        <v>0.94789999999999996</v>
      </c>
      <c r="V11" s="2">
        <v>0.877</v>
      </c>
      <c r="W11" s="2">
        <v>0.98209999999999997</v>
      </c>
      <c r="X11" s="2">
        <v>0.94130000000000003</v>
      </c>
      <c r="Y11" s="2">
        <v>0.99109999999999998</v>
      </c>
      <c r="Z11" s="2">
        <v>0.97270000000000001</v>
      </c>
      <c r="AA11" s="2">
        <v>0.996</v>
      </c>
      <c r="AB11" s="2">
        <v>0.98829999999999996</v>
      </c>
      <c r="AC11" s="2">
        <v>0.99709999999999999</v>
      </c>
      <c r="AD11" s="2">
        <v>0.99790000000000001</v>
      </c>
    </row>
    <row r="12" spans="1:30" x14ac:dyDescent="0.3">
      <c r="A12" s="42"/>
      <c r="B12" s="1" t="s">
        <v>41</v>
      </c>
      <c r="C12" s="2">
        <v>30</v>
      </c>
      <c r="D12" s="2"/>
      <c r="F12" s="66"/>
      <c r="G12" s="1" t="s">
        <v>64</v>
      </c>
      <c r="H12" s="2">
        <v>0.87</v>
      </c>
      <c r="I12" s="68"/>
      <c r="J12" s="66"/>
      <c r="K12" s="1" t="s">
        <v>64</v>
      </c>
      <c r="L12" s="2">
        <v>0.96</v>
      </c>
      <c r="M12" s="68"/>
      <c r="N12" s="66"/>
      <c r="O12" s="1" t="s">
        <v>64</v>
      </c>
      <c r="P12" s="2">
        <v>0.98</v>
      </c>
      <c r="R12" s="2" t="s">
        <v>72</v>
      </c>
      <c r="S12" s="2" t="s">
        <v>91</v>
      </c>
      <c r="U12" s="2">
        <v>0.95289999999999997</v>
      </c>
      <c r="V12" s="2">
        <v>0.877</v>
      </c>
      <c r="W12" s="2">
        <v>0.98019999999999996</v>
      </c>
      <c r="X12" s="2">
        <v>0.93540000000000001</v>
      </c>
      <c r="Y12" s="2">
        <v>0.99209999999999998</v>
      </c>
      <c r="Z12" s="2">
        <v>0.97070000000000001</v>
      </c>
      <c r="AA12" s="2">
        <v>0.99850000000000005</v>
      </c>
      <c r="AB12" s="2">
        <v>0.98629999999999995</v>
      </c>
      <c r="AC12" s="2">
        <v>0.99460000000000004</v>
      </c>
      <c r="AD12" s="2">
        <v>0.98960000000000004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66"/>
      <c r="G13" s="1" t="s">
        <v>65</v>
      </c>
      <c r="H13" s="2">
        <v>0.92</v>
      </c>
      <c r="I13" s="68"/>
      <c r="J13" s="66"/>
      <c r="K13" s="1" t="s">
        <v>65</v>
      </c>
      <c r="L13" s="2">
        <v>1</v>
      </c>
      <c r="M13" s="68"/>
      <c r="N13" s="66"/>
      <c r="O13" s="1" t="s">
        <v>65</v>
      </c>
      <c r="P13" s="2">
        <v>1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30</v>
      </c>
      <c r="D14" s="2"/>
      <c r="F14" s="66"/>
      <c r="G14" s="1" t="s">
        <v>66</v>
      </c>
      <c r="H14" s="2">
        <v>0.88</v>
      </c>
      <c r="I14" s="68"/>
      <c r="J14" s="66"/>
      <c r="K14" s="1" t="s">
        <v>66</v>
      </c>
      <c r="L14" s="2">
        <v>0.97</v>
      </c>
      <c r="M14" s="68"/>
      <c r="N14" s="66"/>
      <c r="O14" s="1" t="s">
        <v>66</v>
      </c>
      <c r="P14" s="2">
        <v>0.99</v>
      </c>
      <c r="R14" s="2" t="s">
        <v>74</v>
      </c>
      <c r="S14" s="2" t="s">
        <v>93</v>
      </c>
      <c r="U14" s="2">
        <v>1.0347</v>
      </c>
      <c r="V14" s="2">
        <v>0.68979999999999997</v>
      </c>
      <c r="W14" s="2">
        <v>0.21279999999999999</v>
      </c>
      <c r="X14" s="2">
        <v>0.16</v>
      </c>
      <c r="Y14" s="2">
        <v>0.1145</v>
      </c>
      <c r="Z14" s="2">
        <v>9.1300000000000006E-2</v>
      </c>
      <c r="AA14" s="2">
        <v>6.7199999999999996E-2</v>
      </c>
      <c r="AB14" s="2">
        <v>5.11E-2</v>
      </c>
      <c r="AC14" s="2">
        <v>3.95E-2</v>
      </c>
      <c r="AD14" s="2">
        <v>3.61E-2</v>
      </c>
    </row>
    <row r="15" spans="1:30" x14ac:dyDescent="0.3">
      <c r="A15" s="42"/>
      <c r="B15" s="1" t="s">
        <v>31</v>
      </c>
      <c r="C15" s="2" t="b">
        <v>0</v>
      </c>
      <c r="D15" s="2"/>
      <c r="F15" s="66"/>
      <c r="G15" s="1" t="s">
        <v>63</v>
      </c>
      <c r="H15" s="2">
        <v>0.69</v>
      </c>
      <c r="I15" s="68"/>
      <c r="J15" s="66"/>
      <c r="K15" s="1" t="s">
        <v>63</v>
      </c>
      <c r="L15" s="2">
        <v>0.97</v>
      </c>
      <c r="M15" s="68"/>
      <c r="N15" s="66"/>
      <c r="O15" s="1" t="s">
        <v>63</v>
      </c>
      <c r="P15" s="2">
        <v>1</v>
      </c>
      <c r="R15" s="2" t="s">
        <v>75</v>
      </c>
      <c r="S15" s="2" t="s">
        <v>94</v>
      </c>
      <c r="U15" s="2">
        <v>0.53320000000000001</v>
      </c>
      <c r="V15" s="2">
        <v>0.53069999999999995</v>
      </c>
      <c r="W15" s="2">
        <v>0.18790000000000001</v>
      </c>
      <c r="X15" s="2">
        <v>0.15770000000000001</v>
      </c>
      <c r="Y15" s="2">
        <v>8.5800000000000001E-2</v>
      </c>
      <c r="Z15" s="2">
        <v>9.6500000000000002E-2</v>
      </c>
      <c r="AA15" s="2">
        <v>5.6899999999999999E-2</v>
      </c>
      <c r="AB15" s="2">
        <v>7.5700000000000003E-2</v>
      </c>
      <c r="AC15" s="2">
        <v>3.4799999999999998E-2</v>
      </c>
      <c r="AD15" s="2">
        <v>2.06E-2</v>
      </c>
    </row>
    <row r="16" spans="1:30" x14ac:dyDescent="0.3">
      <c r="A16" s="41" t="s">
        <v>32</v>
      </c>
      <c r="B16" s="1" t="s">
        <v>33</v>
      </c>
      <c r="C16" s="2"/>
      <c r="D16" s="2"/>
      <c r="F16" s="66"/>
      <c r="G16" s="1" t="s">
        <v>67</v>
      </c>
      <c r="H16" s="7">
        <v>0.89</v>
      </c>
      <c r="I16" s="68"/>
      <c r="J16" s="66"/>
      <c r="K16" s="1" t="s">
        <v>67</v>
      </c>
      <c r="L16" s="2">
        <v>0.98</v>
      </c>
      <c r="M16" s="68"/>
      <c r="N16" s="66"/>
      <c r="O16" s="1" t="s">
        <v>67</v>
      </c>
      <c r="P16" s="7">
        <v>0.99</v>
      </c>
      <c r="U16" s="2">
        <v>0.43159999999999998</v>
      </c>
      <c r="V16" s="2">
        <v>0.45760000000000001</v>
      </c>
      <c r="W16" s="2">
        <v>0.15429999999999999</v>
      </c>
      <c r="X16" s="2">
        <v>0.17469999999999999</v>
      </c>
      <c r="Y16" s="2">
        <v>8.4900000000000003E-2</v>
      </c>
      <c r="Z16" s="2">
        <v>0.1017</v>
      </c>
      <c r="AA16" s="2">
        <v>4.7800000000000002E-2</v>
      </c>
      <c r="AB16" s="2">
        <v>6.6600000000000006E-2</v>
      </c>
      <c r="AC16" s="2">
        <v>3.7699999999999997E-2</v>
      </c>
      <c r="AD16" s="2">
        <v>3.8300000000000001E-2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66" t="s">
        <v>52</v>
      </c>
      <c r="G17" s="1" t="s">
        <v>61</v>
      </c>
      <c r="H17" s="2">
        <v>0.96</v>
      </c>
      <c r="I17" s="68"/>
      <c r="J17" s="66" t="s">
        <v>54</v>
      </c>
      <c r="K17" s="1" t="s">
        <v>61</v>
      </c>
      <c r="L17" s="2">
        <v>1</v>
      </c>
      <c r="M17" s="68"/>
      <c r="N17" s="66" t="s">
        <v>68</v>
      </c>
      <c r="O17" s="1" t="s">
        <v>61</v>
      </c>
      <c r="P17" s="2">
        <v>0.98</v>
      </c>
      <c r="U17" s="2">
        <v>0.34799999999999998</v>
      </c>
      <c r="V17" s="2">
        <v>0.40489999999999998</v>
      </c>
      <c r="W17" s="2">
        <v>0.1394</v>
      </c>
      <c r="X17" s="2">
        <v>0.16070000000000001</v>
      </c>
      <c r="Y17" s="2">
        <v>6.9599999999999995E-2</v>
      </c>
      <c r="Z17" s="2">
        <v>9.7699999999999995E-2</v>
      </c>
      <c r="AA17" s="2">
        <v>5.1400000000000001E-2</v>
      </c>
      <c r="AB17" s="2">
        <v>5.8099999999999999E-2</v>
      </c>
      <c r="AC17" s="2">
        <v>2.7400000000000001E-2</v>
      </c>
      <c r="AD17" s="2">
        <v>3.4299999999999997E-2</v>
      </c>
    </row>
    <row r="18" spans="1:30" x14ac:dyDescent="0.3">
      <c r="A18" s="43"/>
      <c r="B18" s="1" t="s">
        <v>36</v>
      </c>
      <c r="C18" s="2"/>
      <c r="D18" s="2"/>
      <c r="F18" s="66"/>
      <c r="G18" s="1" t="s">
        <v>62</v>
      </c>
      <c r="H18" s="2">
        <v>0.94</v>
      </c>
      <c r="I18" s="68"/>
      <c r="J18" s="66"/>
      <c r="K18" s="1" t="s">
        <v>62</v>
      </c>
      <c r="L18" s="2">
        <v>0.99</v>
      </c>
      <c r="M18" s="68"/>
      <c r="N18" s="66"/>
      <c r="O18" s="1" t="s">
        <v>62</v>
      </c>
      <c r="P18" s="2">
        <v>0.95</v>
      </c>
      <c r="U18" s="2">
        <v>0.29699999999999999</v>
      </c>
      <c r="V18" s="2">
        <v>0.37890000000000001</v>
      </c>
      <c r="W18" s="2">
        <v>0.13289999999999999</v>
      </c>
      <c r="X18" s="2">
        <v>0.1794</v>
      </c>
      <c r="Y18" s="2">
        <v>7.6799999999999993E-2</v>
      </c>
      <c r="Z18" s="2">
        <v>0.1031</v>
      </c>
      <c r="AA18" s="2">
        <v>4.19E-2</v>
      </c>
      <c r="AB18" s="2">
        <v>5.4699999999999999E-2</v>
      </c>
      <c r="AC18" s="2">
        <v>2.5999999999999999E-2</v>
      </c>
      <c r="AD18" s="2">
        <v>2.58E-2</v>
      </c>
    </row>
    <row r="19" spans="1:30" x14ac:dyDescent="0.3">
      <c r="A19" s="43"/>
      <c r="B19" s="1" t="s">
        <v>20</v>
      </c>
      <c r="C19" s="9" t="s">
        <v>106</v>
      </c>
      <c r="D19" s="2"/>
      <c r="F19" s="66"/>
      <c r="G19" s="1" t="s">
        <v>64</v>
      </c>
      <c r="H19" s="2">
        <v>0.94</v>
      </c>
      <c r="I19" s="68"/>
      <c r="J19" s="66"/>
      <c r="K19" s="1" t="s">
        <v>64</v>
      </c>
      <c r="L19" s="2">
        <v>0.99</v>
      </c>
      <c r="M19" s="68"/>
      <c r="N19" s="66"/>
      <c r="O19" s="1" t="s">
        <v>64</v>
      </c>
      <c r="P19" s="2">
        <v>0.95</v>
      </c>
      <c r="U19" s="2">
        <v>0.27150000000000002</v>
      </c>
      <c r="V19" s="2">
        <v>0.39369999999999999</v>
      </c>
      <c r="W19" s="2">
        <v>0.11849999999999999</v>
      </c>
      <c r="X19" s="2">
        <v>0.17630000000000001</v>
      </c>
      <c r="Y19" s="2">
        <v>6.1600000000000002E-2</v>
      </c>
      <c r="Z19" s="2">
        <v>8.7099999999999997E-2</v>
      </c>
      <c r="AA19" s="2">
        <v>4.4499999999999998E-2</v>
      </c>
      <c r="AB19" s="2">
        <v>4.5100000000000001E-2</v>
      </c>
      <c r="AC19" s="2">
        <v>2.5999999999999999E-2</v>
      </c>
      <c r="AD19" s="2">
        <v>3.8800000000000001E-2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66"/>
      <c r="G20" s="1" t="s">
        <v>65</v>
      </c>
      <c r="H20" s="2">
        <v>0.96</v>
      </c>
      <c r="I20" s="68"/>
      <c r="J20" s="66"/>
      <c r="K20" s="1" t="s">
        <v>65</v>
      </c>
      <c r="L20" s="2">
        <v>1</v>
      </c>
      <c r="M20" s="68"/>
      <c r="N20" s="66"/>
      <c r="O20" s="1" t="s">
        <v>65</v>
      </c>
      <c r="P20" s="2">
        <v>0.97</v>
      </c>
      <c r="U20" s="2">
        <v>0.2319</v>
      </c>
      <c r="V20" s="2">
        <v>0.37530000000000002</v>
      </c>
      <c r="W20" s="2">
        <v>0.1075</v>
      </c>
      <c r="X20" s="2">
        <v>0.16619999999999999</v>
      </c>
      <c r="Y20" s="2">
        <v>5.45E-2</v>
      </c>
      <c r="Z20" s="2">
        <v>0.106</v>
      </c>
      <c r="AA20" s="2">
        <v>3.4799999999999998E-2</v>
      </c>
      <c r="AB20" s="2">
        <v>5.3400000000000003E-2</v>
      </c>
      <c r="AC20" s="2">
        <v>2.3699999999999999E-2</v>
      </c>
      <c r="AD20" s="2">
        <v>4.5699999999999998E-2</v>
      </c>
    </row>
    <row r="21" spans="1:30" x14ac:dyDescent="0.3">
      <c r="A21" s="48" t="s">
        <v>38</v>
      </c>
      <c r="B21" s="1" t="s">
        <v>3</v>
      </c>
      <c r="C21" s="23" t="s">
        <v>4</v>
      </c>
      <c r="D21" s="2"/>
      <c r="F21" s="66"/>
      <c r="G21" s="1" t="s">
        <v>66</v>
      </c>
      <c r="H21" s="2">
        <v>0.9</v>
      </c>
      <c r="I21" s="68"/>
      <c r="J21" s="66"/>
      <c r="K21" s="1" t="s">
        <v>66</v>
      </c>
      <c r="L21" s="2">
        <v>0.99</v>
      </c>
      <c r="M21" s="68"/>
      <c r="N21" s="66"/>
      <c r="O21" s="1" t="s">
        <v>66</v>
      </c>
      <c r="P21" s="2">
        <v>0.95</v>
      </c>
      <c r="U21" s="2">
        <v>0.20949999999999999</v>
      </c>
      <c r="V21" s="2">
        <v>0.36080000000000001</v>
      </c>
      <c r="W21" s="2">
        <v>9.8000000000000004E-2</v>
      </c>
      <c r="X21" s="2">
        <v>0.14680000000000001</v>
      </c>
      <c r="Y21" s="2">
        <v>5.6000000000000001E-2</v>
      </c>
      <c r="Z21" s="2">
        <v>9.4500000000000001E-2</v>
      </c>
      <c r="AA21" s="2">
        <v>3.7699999999999997E-2</v>
      </c>
      <c r="AB21" s="2">
        <v>5.7299999999999997E-2</v>
      </c>
      <c r="AC21" s="2">
        <v>2.52E-2</v>
      </c>
      <c r="AD21" s="2">
        <v>3.5400000000000001E-2</v>
      </c>
    </row>
    <row r="22" spans="1:30" x14ac:dyDescent="0.3">
      <c r="A22" s="48"/>
      <c r="B22" s="1" t="s">
        <v>17</v>
      </c>
      <c r="C22" s="3">
        <v>1E-4</v>
      </c>
      <c r="D22" s="2"/>
      <c r="F22" s="66"/>
      <c r="G22" s="1" t="s">
        <v>63</v>
      </c>
      <c r="H22" s="2">
        <v>0.9</v>
      </c>
      <c r="I22" s="68"/>
      <c r="J22" s="66"/>
      <c r="K22" s="1" t="s">
        <v>63</v>
      </c>
      <c r="L22" s="2">
        <v>0.98</v>
      </c>
      <c r="M22" s="68"/>
      <c r="N22" s="66"/>
      <c r="O22" s="1" t="s">
        <v>63</v>
      </c>
      <c r="P22" s="2">
        <v>0.91</v>
      </c>
      <c r="U22" s="2">
        <v>0.18160000000000001</v>
      </c>
      <c r="V22" s="2">
        <v>0.35610000000000003</v>
      </c>
      <c r="W22" s="2">
        <v>8.1299999999999997E-2</v>
      </c>
      <c r="X22" s="2">
        <v>0.15820000000000001</v>
      </c>
      <c r="Y22" s="2">
        <v>5.0500000000000003E-2</v>
      </c>
      <c r="Z22" s="2">
        <v>9.8299999999999998E-2</v>
      </c>
      <c r="AA22" s="2">
        <v>3.5499999999999997E-2</v>
      </c>
      <c r="AB22" s="2">
        <v>5.6899999999999999E-2</v>
      </c>
      <c r="AC22" s="2">
        <v>2.3199999999999998E-2</v>
      </c>
      <c r="AD22" s="2">
        <v>2.9499999999999998E-2</v>
      </c>
    </row>
    <row r="23" spans="1:30" x14ac:dyDescent="0.3">
      <c r="A23" s="48"/>
      <c r="B23" s="1" t="s">
        <v>58</v>
      </c>
      <c r="C23" s="2">
        <v>10</v>
      </c>
      <c r="D23" s="2"/>
      <c r="F23" s="66"/>
      <c r="G23" s="1" t="s">
        <v>67</v>
      </c>
      <c r="H23" s="7">
        <v>0.94</v>
      </c>
      <c r="I23" s="69"/>
      <c r="J23" s="66"/>
      <c r="K23" s="1" t="s">
        <v>67</v>
      </c>
      <c r="L23" s="7">
        <v>0.99</v>
      </c>
      <c r="M23" s="69"/>
      <c r="N23" s="66"/>
      <c r="O23" s="1" t="s">
        <v>67</v>
      </c>
      <c r="P23" s="7">
        <v>0.96</v>
      </c>
      <c r="U23" s="2">
        <v>0.16900000000000001</v>
      </c>
      <c r="V23" s="2">
        <v>0.3553</v>
      </c>
      <c r="W23" s="2">
        <v>7.9399999999999998E-2</v>
      </c>
      <c r="X23" s="2">
        <v>0.16400000000000001</v>
      </c>
      <c r="Y23" s="2">
        <v>4.5400000000000003E-2</v>
      </c>
      <c r="Z23" s="2">
        <v>0.1004</v>
      </c>
      <c r="AA23" s="2">
        <v>2.9000000000000001E-2</v>
      </c>
      <c r="AB23" s="2">
        <v>5.62E-2</v>
      </c>
      <c r="AC23" s="2">
        <v>2.5899999999999999E-2</v>
      </c>
      <c r="AD23" s="2">
        <v>4.0500000000000001E-2</v>
      </c>
    </row>
    <row r="24" spans="1:30" x14ac:dyDescent="0.3">
      <c r="A24" s="48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8"/>
      <c r="B25" s="1" t="s">
        <v>60</v>
      </c>
      <c r="C25" s="2">
        <v>2</v>
      </c>
      <c r="D25" s="2"/>
      <c r="U25" s="2">
        <v>56</v>
      </c>
      <c r="V25" s="2">
        <v>886</v>
      </c>
      <c r="W25" s="2">
        <v>40</v>
      </c>
      <c r="X25" s="2">
        <v>632</v>
      </c>
      <c r="Y25" s="2">
        <v>40</v>
      </c>
      <c r="Z25" s="2">
        <v>639</v>
      </c>
      <c r="AA25" s="2">
        <v>41</v>
      </c>
      <c r="AB25" s="2">
        <v>659</v>
      </c>
      <c r="AC25" s="2">
        <v>39</v>
      </c>
      <c r="AD25" s="2">
        <v>617</v>
      </c>
    </row>
    <row r="26" spans="1:30" x14ac:dyDescent="0.3">
      <c r="A26" s="48" t="s">
        <v>88</v>
      </c>
      <c r="B26" s="1" t="s">
        <v>88</v>
      </c>
      <c r="C26" s="71" t="s">
        <v>87</v>
      </c>
      <c r="D26" s="72"/>
      <c r="U26" s="2">
        <v>39</v>
      </c>
      <c r="V26" s="2">
        <v>621</v>
      </c>
      <c r="W26" s="2">
        <v>39</v>
      </c>
      <c r="X26" s="2">
        <v>624</v>
      </c>
      <c r="Y26" s="2">
        <v>39</v>
      </c>
      <c r="Z26" s="2">
        <v>623</v>
      </c>
      <c r="AA26" s="2">
        <v>50</v>
      </c>
      <c r="AB26" s="2">
        <v>793</v>
      </c>
      <c r="AC26" s="2">
        <v>39</v>
      </c>
      <c r="AD26" s="2">
        <v>617</v>
      </c>
    </row>
    <row r="27" spans="1:30" x14ac:dyDescent="0.3">
      <c r="A27" s="48"/>
      <c r="B27" s="1" t="s">
        <v>85</v>
      </c>
      <c r="C27" s="71" t="s">
        <v>86</v>
      </c>
      <c r="D27" s="72"/>
      <c r="U27" s="2">
        <v>49</v>
      </c>
      <c r="V27" s="2">
        <v>773</v>
      </c>
      <c r="W27" s="2">
        <v>40</v>
      </c>
      <c r="X27" s="2">
        <v>631</v>
      </c>
      <c r="Y27" s="2">
        <v>49</v>
      </c>
      <c r="Z27" s="2">
        <v>773</v>
      </c>
      <c r="AA27" s="2">
        <v>49</v>
      </c>
      <c r="AB27" s="2">
        <v>774</v>
      </c>
      <c r="AC27" s="2">
        <v>38</v>
      </c>
      <c r="AD27" s="2">
        <v>601</v>
      </c>
    </row>
    <row r="28" spans="1:30" x14ac:dyDescent="0.3">
      <c r="U28" s="2">
        <v>40</v>
      </c>
      <c r="V28" s="2">
        <v>638</v>
      </c>
      <c r="W28" s="2">
        <v>49</v>
      </c>
      <c r="X28" s="2">
        <v>778</v>
      </c>
      <c r="Y28" s="2">
        <v>40</v>
      </c>
      <c r="Z28" s="2">
        <v>634</v>
      </c>
      <c r="AA28" s="2">
        <v>47</v>
      </c>
      <c r="AB28" s="2">
        <v>747</v>
      </c>
      <c r="AC28" s="2">
        <v>47</v>
      </c>
      <c r="AD28" s="2">
        <v>740</v>
      </c>
    </row>
    <row r="29" spans="1:30" x14ac:dyDescent="0.3">
      <c r="U29" s="2">
        <v>44</v>
      </c>
      <c r="V29" s="2">
        <v>693</v>
      </c>
      <c r="W29" s="2">
        <v>44</v>
      </c>
      <c r="X29" s="2">
        <v>702</v>
      </c>
      <c r="Y29" s="2">
        <v>44</v>
      </c>
      <c r="Z29" s="2">
        <v>697</v>
      </c>
      <c r="AA29" s="2">
        <v>36</v>
      </c>
      <c r="AB29" s="2">
        <v>577</v>
      </c>
      <c r="AC29" s="2">
        <v>44</v>
      </c>
      <c r="AD29" s="2">
        <v>694</v>
      </c>
    </row>
    <row r="30" spans="1:30" x14ac:dyDescent="0.3">
      <c r="U30" s="2">
        <v>37</v>
      </c>
      <c r="V30" s="2">
        <v>590</v>
      </c>
      <c r="W30" s="2">
        <v>36</v>
      </c>
      <c r="X30" s="2">
        <v>571</v>
      </c>
      <c r="Y30" s="2">
        <v>31</v>
      </c>
      <c r="Z30" s="2">
        <v>487</v>
      </c>
      <c r="AA30" s="2">
        <v>44</v>
      </c>
      <c r="AB30" s="2">
        <v>692</v>
      </c>
      <c r="AC30" s="2">
        <v>31</v>
      </c>
      <c r="AD30" s="2">
        <v>490</v>
      </c>
    </row>
    <row r="31" spans="1:30" x14ac:dyDescent="0.3">
      <c r="U31" s="2">
        <v>36</v>
      </c>
      <c r="V31" s="2">
        <v>574</v>
      </c>
      <c r="W31" s="2">
        <v>38</v>
      </c>
      <c r="X31" s="2">
        <v>607</v>
      </c>
      <c r="Y31" s="2">
        <v>45</v>
      </c>
      <c r="Z31" s="2">
        <v>707</v>
      </c>
      <c r="AA31" s="2">
        <v>38</v>
      </c>
      <c r="AB31" s="2">
        <v>597</v>
      </c>
      <c r="AC31" s="2">
        <v>45</v>
      </c>
      <c r="AD31" s="2">
        <v>697</v>
      </c>
    </row>
    <row r="32" spans="1:30" x14ac:dyDescent="0.3">
      <c r="U32" s="2">
        <v>39</v>
      </c>
      <c r="V32" s="2">
        <v>621</v>
      </c>
      <c r="W32" s="2">
        <v>37</v>
      </c>
      <c r="X32" s="2">
        <v>592</v>
      </c>
      <c r="Y32" s="2">
        <v>31</v>
      </c>
      <c r="Z32" s="2">
        <v>494</v>
      </c>
      <c r="AA32" s="2">
        <v>30</v>
      </c>
      <c r="AB32" s="2">
        <v>474</v>
      </c>
      <c r="AC32" s="2">
        <v>29</v>
      </c>
      <c r="AD32" s="2">
        <v>449</v>
      </c>
    </row>
    <row r="33" spans="21:30" x14ac:dyDescent="0.3">
      <c r="U33" s="2">
        <v>37</v>
      </c>
      <c r="V33" s="2">
        <v>590</v>
      </c>
      <c r="W33" s="2">
        <v>32</v>
      </c>
      <c r="X33" s="2">
        <v>513</v>
      </c>
      <c r="Y33" s="2">
        <v>38</v>
      </c>
      <c r="Z33" s="2">
        <v>600</v>
      </c>
      <c r="AA33" s="2">
        <v>37</v>
      </c>
      <c r="AB33" s="2">
        <v>595</v>
      </c>
      <c r="AC33" s="2">
        <v>37</v>
      </c>
      <c r="AD33" s="2">
        <v>576</v>
      </c>
    </row>
    <row r="34" spans="21:30" x14ac:dyDescent="0.3">
      <c r="U34" s="2">
        <v>29</v>
      </c>
      <c r="V34" s="2">
        <v>459</v>
      </c>
      <c r="W34" s="2">
        <v>43</v>
      </c>
      <c r="X34" s="2">
        <v>679</v>
      </c>
      <c r="Y34" s="2">
        <v>36</v>
      </c>
      <c r="Z34" s="2">
        <v>579</v>
      </c>
      <c r="AA34" s="2">
        <v>45</v>
      </c>
      <c r="AB34" s="2">
        <v>714</v>
      </c>
      <c r="AC34" s="2">
        <v>45</v>
      </c>
      <c r="AD34" s="2">
        <v>701</v>
      </c>
    </row>
  </sheetData>
  <mergeCells count="27"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B8F6-57E9-4EFB-8AFE-5F6EC299BF37}">
  <dimension ref="A1:AD34"/>
  <sheetViews>
    <sheetView topLeftCell="C1" workbookViewId="0">
      <selection activeCell="H26" sqref="H26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9.109375" style="4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21</v>
      </c>
      <c r="B1" s="70"/>
      <c r="C1" s="70"/>
      <c r="D1" s="65"/>
      <c r="F1" s="63" t="s">
        <v>44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57" t="s">
        <v>22</v>
      </c>
      <c r="B2" s="1" t="s">
        <v>42</v>
      </c>
      <c r="C2" s="10" t="s">
        <v>43</v>
      </c>
      <c r="D2" s="2"/>
      <c r="F2" s="2" t="s">
        <v>49</v>
      </c>
      <c r="G2" s="2" t="s">
        <v>50</v>
      </c>
      <c r="H2" s="48" t="s">
        <v>47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58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0.9335</v>
      </c>
      <c r="J3" s="1" t="s">
        <v>46</v>
      </c>
      <c r="K3" s="2">
        <f>MAX(V3:V12)</f>
        <v>0.88870000000000005</v>
      </c>
      <c r="L3" s="1" t="s">
        <v>56</v>
      </c>
      <c r="M3" s="2">
        <f>MIN(U14:U23)</f>
        <v>0.21079999999999999</v>
      </c>
      <c r="N3" s="1" t="s">
        <v>57</v>
      </c>
      <c r="O3" s="2">
        <f>MIN(V14:V23)</f>
        <v>0.33189999999999997</v>
      </c>
      <c r="P3" s="1" t="s">
        <v>77</v>
      </c>
      <c r="Q3" s="2" t="str">
        <f>AVERAGE(U25:U34) &amp; "s/epoch"</f>
        <v>42.2s/epoch</v>
      </c>
      <c r="R3" s="1" t="s">
        <v>78</v>
      </c>
      <c r="S3" s="2" t="str">
        <f>AVERAGE(V25:V34) &amp; "ms/step"</f>
        <v>669.8ms/step</v>
      </c>
      <c r="U3" s="2">
        <v>0.54990000000000006</v>
      </c>
      <c r="V3" s="2">
        <v>0.752</v>
      </c>
      <c r="W3" s="2">
        <v>0.91620000000000001</v>
      </c>
      <c r="X3" s="2">
        <v>0.94520000000000004</v>
      </c>
      <c r="Y3" s="2">
        <v>0.95330000000000004</v>
      </c>
      <c r="Z3" s="2">
        <v>0.97460000000000002</v>
      </c>
      <c r="AA3" s="2">
        <v>0.97319999999999995</v>
      </c>
      <c r="AB3" s="2">
        <v>0.98829999999999996</v>
      </c>
      <c r="AC3" s="2">
        <v>0.98440000000000005</v>
      </c>
      <c r="AD3" s="2">
        <v>0.99370000000000003</v>
      </c>
    </row>
    <row r="4" spans="1:30" x14ac:dyDescent="0.3">
      <c r="A4" s="58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0.96879999999999999</v>
      </c>
      <c r="J4" s="1" t="s">
        <v>46</v>
      </c>
      <c r="K4" s="2">
        <f>MAX(X3:X12)</f>
        <v>0.95299999999999996</v>
      </c>
      <c r="L4" s="1" t="s">
        <v>56</v>
      </c>
      <c r="M4" s="2">
        <f>MIN(W14:W23)</f>
        <v>0.1138</v>
      </c>
      <c r="N4" s="1" t="s">
        <v>57</v>
      </c>
      <c r="O4" s="2">
        <f>MIN(X14:X23)</f>
        <v>0.15060000000000001</v>
      </c>
      <c r="P4" s="1" t="s">
        <v>77</v>
      </c>
      <c r="Q4" s="2" t="str">
        <f>AVERAGE(W25:W34) &amp; "s/epoch"</f>
        <v>40.5s/epoch</v>
      </c>
      <c r="R4" s="1" t="s">
        <v>78</v>
      </c>
      <c r="S4" s="2" t="str">
        <f>AVERAGE(X25:X34) &amp; "ms/step"</f>
        <v>640.3ms/step</v>
      </c>
      <c r="U4" s="2">
        <v>0.76819999999999999</v>
      </c>
      <c r="V4" s="2">
        <v>0.81840000000000002</v>
      </c>
      <c r="W4" s="2">
        <v>0.92810000000000004</v>
      </c>
      <c r="X4" s="2">
        <v>0.95299999999999996</v>
      </c>
      <c r="Y4" s="2">
        <v>0.96230000000000004</v>
      </c>
      <c r="Z4" s="2">
        <v>0.97460000000000002</v>
      </c>
      <c r="AA4" s="2">
        <v>0.97319999999999995</v>
      </c>
      <c r="AB4" s="2">
        <v>0.98829999999999996</v>
      </c>
      <c r="AC4" s="2">
        <v>0.98680000000000001</v>
      </c>
      <c r="AD4" s="2">
        <v>0.99170000000000003</v>
      </c>
    </row>
    <row r="5" spans="1:30" x14ac:dyDescent="0.3">
      <c r="A5" s="58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0.98409999999999997</v>
      </c>
      <c r="J5" s="1" t="s">
        <v>46</v>
      </c>
      <c r="K5" s="8">
        <f>MAX(Z3:Z12)</f>
        <v>0.97460000000000002</v>
      </c>
      <c r="L5" s="1" t="s">
        <v>56</v>
      </c>
      <c r="M5" s="2">
        <f>MIN(Y14:Y23)</f>
        <v>7.4200000000000002E-2</v>
      </c>
      <c r="N5" s="1" t="s">
        <v>57</v>
      </c>
      <c r="O5" s="2">
        <f>MIN(Z14:Z23)</f>
        <v>8.7800000000000003E-2</v>
      </c>
      <c r="P5" s="1" t="s">
        <v>77</v>
      </c>
      <c r="Q5" s="2" t="str">
        <f>AVERAGE(Y25:Y34) &amp; "s/epoch"</f>
        <v>41s/epoch</v>
      </c>
      <c r="R5" s="1" t="s">
        <v>78</v>
      </c>
      <c r="S5" s="2" t="str">
        <f>AVERAGE(Z25:Z34) &amp; "ms/step"</f>
        <v>651ms/step</v>
      </c>
      <c r="U5" s="2">
        <v>0.82579999999999998</v>
      </c>
      <c r="V5" s="2">
        <v>0.85740000000000005</v>
      </c>
      <c r="W5" s="2">
        <v>0.93799999999999994</v>
      </c>
      <c r="X5" s="2">
        <v>0.91590000000000005</v>
      </c>
      <c r="Y5" s="2">
        <v>0.96030000000000004</v>
      </c>
      <c r="Z5" s="2">
        <v>0.96289999999999998</v>
      </c>
      <c r="AA5" s="2">
        <v>0.97670000000000001</v>
      </c>
      <c r="AB5" s="2">
        <v>0.98829999999999996</v>
      </c>
      <c r="AC5" s="2">
        <v>0.99070000000000003</v>
      </c>
      <c r="AD5" s="2">
        <v>0.99370000000000003</v>
      </c>
    </row>
    <row r="6" spans="1:30" x14ac:dyDescent="0.3">
      <c r="A6" s="58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0.98809999999999998</v>
      </c>
      <c r="J6" s="1" t="s">
        <v>46</v>
      </c>
      <c r="K6" s="2">
        <f>MAX(AB3:AB12)</f>
        <v>0.99219999999999997</v>
      </c>
      <c r="L6" s="1" t="s">
        <v>56</v>
      </c>
      <c r="M6" s="2">
        <f>MIN(AA14:AA23)</f>
        <v>5.57E-2</v>
      </c>
      <c r="N6" s="1" t="s">
        <v>57</v>
      </c>
      <c r="O6" s="2">
        <f>MIN(AB14:AB23)</f>
        <v>5.33E-2</v>
      </c>
      <c r="P6" s="1" t="s">
        <v>77</v>
      </c>
      <c r="Q6" s="2" t="str">
        <f>AVERAGE(AA25:AA34) &amp; "s/epoch"</f>
        <v>41.9s/epoch</v>
      </c>
      <c r="R6" s="1" t="s">
        <v>78</v>
      </c>
      <c r="S6" s="2" t="str">
        <f>AVERAGE(AB25:AB34) &amp; "ms/step"</f>
        <v>663.5ms/step</v>
      </c>
      <c r="U6" s="2">
        <v>0.84319999999999995</v>
      </c>
      <c r="V6" s="2">
        <v>0.85740000000000005</v>
      </c>
      <c r="W6" s="2">
        <v>0.94689999999999996</v>
      </c>
      <c r="X6" s="2">
        <v>0.93540000000000001</v>
      </c>
      <c r="Y6" s="2">
        <v>0.97219999999999995</v>
      </c>
      <c r="Z6" s="2">
        <v>0.97270000000000001</v>
      </c>
      <c r="AA6" s="2">
        <v>0.98460000000000003</v>
      </c>
      <c r="AB6" s="2">
        <v>0.98440000000000005</v>
      </c>
      <c r="AC6" s="2">
        <v>0.98829999999999996</v>
      </c>
      <c r="AD6" s="2">
        <v>0.99170000000000003</v>
      </c>
    </row>
    <row r="7" spans="1:30" x14ac:dyDescent="0.3">
      <c r="A7" s="58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0.99270000000000003</v>
      </c>
      <c r="J7" s="1" t="s">
        <v>46</v>
      </c>
      <c r="K7" s="2">
        <f>MAX(AD3:AD12)</f>
        <v>0.99370000000000003</v>
      </c>
      <c r="L7" s="1" t="s">
        <v>56</v>
      </c>
      <c r="M7" s="2">
        <f>MIN(AC14:AC23)</f>
        <v>3.7900000000000003E-2</v>
      </c>
      <c r="N7" s="1" t="s">
        <v>57</v>
      </c>
      <c r="O7" s="2">
        <f>MIN(AD14:AD23)</f>
        <v>3.4599999999999999E-2</v>
      </c>
      <c r="P7" s="1" t="s">
        <v>77</v>
      </c>
      <c r="Q7" s="2" t="str">
        <f>AVERAGE(AC25:AC34) &amp; "s/epoch"</f>
        <v>40.2s/epoch</v>
      </c>
      <c r="R7" s="1" t="s">
        <v>78</v>
      </c>
      <c r="S7" s="2" t="str">
        <f>AVERAGE(AD25:AD34) &amp; "ms/step"</f>
        <v>630.6ms/step</v>
      </c>
      <c r="U7" s="2">
        <v>0.86850000000000005</v>
      </c>
      <c r="V7" s="2">
        <v>0.85740000000000005</v>
      </c>
      <c r="W7" s="2">
        <v>0.94440000000000002</v>
      </c>
      <c r="X7" s="2">
        <v>0.95299999999999996</v>
      </c>
      <c r="Y7" s="2">
        <v>0.97270000000000001</v>
      </c>
      <c r="Z7" s="2">
        <v>0.97270000000000001</v>
      </c>
      <c r="AA7" s="2">
        <v>0.98209999999999997</v>
      </c>
      <c r="AB7" s="2">
        <v>0.98629999999999995</v>
      </c>
      <c r="AC7" s="2">
        <v>0.99119999999999997</v>
      </c>
      <c r="AD7" s="2">
        <v>0.99170000000000003</v>
      </c>
    </row>
    <row r="8" spans="1:30" x14ac:dyDescent="0.3">
      <c r="A8" s="58"/>
      <c r="B8" s="1" t="s">
        <v>13</v>
      </c>
      <c r="C8" s="2">
        <v>0.2</v>
      </c>
      <c r="D8" s="2"/>
      <c r="U8" s="2">
        <v>0.87939999999999996</v>
      </c>
      <c r="V8" s="2">
        <v>0.86909999999999998</v>
      </c>
      <c r="W8" s="2">
        <v>0.94689999999999996</v>
      </c>
      <c r="X8" s="2">
        <v>0.93740000000000001</v>
      </c>
      <c r="Y8" s="2">
        <v>0.97870000000000001</v>
      </c>
      <c r="Z8" s="2">
        <v>0.96089999999999998</v>
      </c>
      <c r="AA8" s="2">
        <v>0.98160000000000003</v>
      </c>
      <c r="AB8" s="2">
        <v>0.99219999999999997</v>
      </c>
      <c r="AC8" s="2">
        <v>0.99019999999999997</v>
      </c>
      <c r="AD8" s="2">
        <v>0.99170000000000003</v>
      </c>
    </row>
    <row r="9" spans="1:30" x14ac:dyDescent="0.3">
      <c r="A9" s="58"/>
      <c r="B9" s="1" t="s">
        <v>14</v>
      </c>
      <c r="C9" s="2">
        <v>0.1</v>
      </c>
      <c r="D9" s="2"/>
      <c r="F9" s="63" t="s">
        <v>76</v>
      </c>
      <c r="G9" s="63"/>
      <c r="H9" s="63"/>
      <c r="I9" s="63"/>
      <c r="J9" s="63"/>
      <c r="K9" s="63"/>
      <c r="L9" s="63"/>
      <c r="M9" s="63"/>
      <c r="N9" s="63"/>
      <c r="O9" s="63"/>
      <c r="P9" s="63"/>
      <c r="R9" s="64" t="s">
        <v>69</v>
      </c>
      <c r="S9" s="65"/>
      <c r="U9" s="2">
        <v>0.89380000000000004</v>
      </c>
      <c r="V9" s="2">
        <v>0.87890000000000001</v>
      </c>
      <c r="W9" s="2">
        <v>0.95289999999999997</v>
      </c>
      <c r="X9" s="2">
        <v>0.93930000000000002</v>
      </c>
      <c r="Y9" s="2">
        <v>0.97170000000000001</v>
      </c>
      <c r="Z9" s="2">
        <v>0.97270000000000001</v>
      </c>
      <c r="AA9" s="2">
        <v>0.98260000000000003</v>
      </c>
      <c r="AB9" s="2">
        <v>0.98829999999999996</v>
      </c>
      <c r="AC9" s="2">
        <v>0.98929999999999996</v>
      </c>
      <c r="AD9" s="2">
        <v>0.98960000000000004</v>
      </c>
    </row>
    <row r="10" spans="1:30" x14ac:dyDescent="0.3">
      <c r="A10" s="59"/>
      <c r="B10" s="1" t="s">
        <v>15</v>
      </c>
      <c r="C10" s="2">
        <v>0.1</v>
      </c>
      <c r="D10" s="2"/>
      <c r="F10" s="66" t="s">
        <v>48</v>
      </c>
      <c r="G10" s="1" t="s">
        <v>61</v>
      </c>
      <c r="H10" s="2">
        <v>0.91</v>
      </c>
      <c r="I10" s="67"/>
      <c r="J10" s="66" t="s">
        <v>53</v>
      </c>
      <c r="K10" s="1" t="s">
        <v>61</v>
      </c>
      <c r="L10" s="2">
        <v>0.97</v>
      </c>
      <c r="M10" s="67"/>
      <c r="N10" s="66" t="s">
        <v>55</v>
      </c>
      <c r="O10" s="1" t="s">
        <v>61</v>
      </c>
      <c r="P10" s="2">
        <v>1</v>
      </c>
      <c r="R10" s="2" t="s">
        <v>70</v>
      </c>
      <c r="S10" s="2" t="s">
        <v>89</v>
      </c>
      <c r="U10" s="2">
        <v>0.89980000000000004</v>
      </c>
      <c r="V10" s="2">
        <v>0.86909999999999998</v>
      </c>
      <c r="W10" s="2">
        <v>0.95489999999999997</v>
      </c>
      <c r="X10" s="2">
        <v>0.94320000000000004</v>
      </c>
      <c r="Y10" s="2">
        <v>0.97219999999999995</v>
      </c>
      <c r="Z10" s="2">
        <v>0.96089999999999998</v>
      </c>
      <c r="AA10" s="2">
        <v>0.98260000000000003</v>
      </c>
      <c r="AB10" s="2">
        <v>0.98829999999999996</v>
      </c>
      <c r="AC10" s="2">
        <v>0.99270000000000003</v>
      </c>
      <c r="AD10" s="2">
        <v>0.99170000000000003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66"/>
      <c r="G11" s="1" t="s">
        <v>62</v>
      </c>
      <c r="H11" s="2">
        <v>0.87</v>
      </c>
      <c r="I11" s="68"/>
      <c r="J11" s="66"/>
      <c r="K11" s="1" t="s">
        <v>62</v>
      </c>
      <c r="L11" s="2">
        <v>0.95</v>
      </c>
      <c r="M11" s="68"/>
      <c r="N11" s="66"/>
      <c r="O11" s="1" t="s">
        <v>62</v>
      </c>
      <c r="P11" s="2">
        <v>1</v>
      </c>
      <c r="R11" s="2" t="s">
        <v>71</v>
      </c>
      <c r="S11" s="2" t="s">
        <v>90</v>
      </c>
      <c r="U11" s="2">
        <v>0.92059999999999997</v>
      </c>
      <c r="V11" s="2">
        <v>0.875</v>
      </c>
      <c r="W11" s="2">
        <v>0.96479999999999999</v>
      </c>
      <c r="X11" s="2">
        <v>0.94320000000000004</v>
      </c>
      <c r="Y11" s="2">
        <v>0.98409999999999997</v>
      </c>
      <c r="Z11" s="2">
        <v>0.96679999999999999</v>
      </c>
      <c r="AA11" s="2">
        <v>0.98809999999999998</v>
      </c>
      <c r="AB11" s="2">
        <v>0.97660000000000002</v>
      </c>
      <c r="AC11" s="2">
        <v>0.98929999999999996</v>
      </c>
      <c r="AD11" s="2">
        <v>0.98960000000000004</v>
      </c>
    </row>
    <row r="12" spans="1:30" x14ac:dyDescent="0.3">
      <c r="A12" s="42"/>
      <c r="B12" s="1" t="s">
        <v>41</v>
      </c>
      <c r="C12" s="2">
        <v>30</v>
      </c>
      <c r="D12" s="2"/>
      <c r="F12" s="66"/>
      <c r="G12" s="1" t="s">
        <v>64</v>
      </c>
      <c r="H12" s="2">
        <v>0.85</v>
      </c>
      <c r="I12" s="68"/>
      <c r="J12" s="66"/>
      <c r="K12" s="1" t="s">
        <v>64</v>
      </c>
      <c r="L12" s="2">
        <v>0.99</v>
      </c>
      <c r="M12" s="68"/>
      <c r="N12" s="66"/>
      <c r="O12" s="1" t="s">
        <v>64</v>
      </c>
      <c r="P12" s="2">
        <v>0.99</v>
      </c>
      <c r="R12" s="2" t="s">
        <v>72</v>
      </c>
      <c r="S12" s="2" t="s">
        <v>91</v>
      </c>
      <c r="U12" s="2">
        <v>0.9335</v>
      </c>
      <c r="V12" s="2">
        <v>0.88870000000000005</v>
      </c>
      <c r="W12" s="2">
        <v>0.96879999999999999</v>
      </c>
      <c r="X12" s="2">
        <v>0.92949999999999999</v>
      </c>
      <c r="Y12" s="2">
        <v>0.97019999999999995</v>
      </c>
      <c r="Z12" s="2">
        <v>0.95699999999999996</v>
      </c>
      <c r="AA12" s="2">
        <v>0.98160000000000003</v>
      </c>
      <c r="AB12" s="2">
        <v>0.97270000000000001</v>
      </c>
      <c r="AC12" s="2">
        <v>0.99070000000000003</v>
      </c>
      <c r="AD12" s="2">
        <v>0.99170000000000003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66"/>
      <c r="G13" s="1" t="s">
        <v>65</v>
      </c>
      <c r="H13" s="2">
        <v>0.92</v>
      </c>
      <c r="I13" s="68"/>
      <c r="J13" s="66"/>
      <c r="K13" s="1" t="s">
        <v>65</v>
      </c>
      <c r="L13" s="2">
        <v>0.97</v>
      </c>
      <c r="M13" s="68"/>
      <c r="N13" s="66"/>
      <c r="O13" s="1" t="s">
        <v>65</v>
      </c>
      <c r="P13" s="2">
        <v>0.99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30</v>
      </c>
      <c r="D14" s="2"/>
      <c r="F14" s="66"/>
      <c r="G14" s="1" t="s">
        <v>66</v>
      </c>
      <c r="H14" s="2">
        <v>0.89</v>
      </c>
      <c r="I14" s="68"/>
      <c r="J14" s="66"/>
      <c r="K14" s="1" t="s">
        <v>66</v>
      </c>
      <c r="L14" s="2">
        <v>0.95</v>
      </c>
      <c r="M14" s="68"/>
      <c r="N14" s="66"/>
      <c r="O14" s="1" t="s">
        <v>66</v>
      </c>
      <c r="P14" s="2">
        <v>0.99</v>
      </c>
      <c r="R14" s="2" t="s">
        <v>74</v>
      </c>
      <c r="S14" s="2" t="s">
        <v>93</v>
      </c>
      <c r="U14" s="2">
        <v>1.292</v>
      </c>
      <c r="V14" s="2">
        <v>0.7419</v>
      </c>
      <c r="W14" s="2">
        <v>0.24560000000000001</v>
      </c>
      <c r="X14" s="2">
        <v>0.16880000000000001</v>
      </c>
      <c r="Y14" s="2">
        <v>0.1447</v>
      </c>
      <c r="Z14" s="2">
        <v>8.7900000000000006E-2</v>
      </c>
      <c r="AA14" s="2">
        <v>8.7999999999999995E-2</v>
      </c>
      <c r="AB14" s="2">
        <v>5.9900000000000002E-2</v>
      </c>
      <c r="AC14" s="2">
        <v>6.3799999999999996E-2</v>
      </c>
      <c r="AD14" s="2">
        <v>4.2500000000000003E-2</v>
      </c>
    </row>
    <row r="15" spans="1:30" x14ac:dyDescent="0.3">
      <c r="A15" s="42"/>
      <c r="B15" s="1" t="s">
        <v>31</v>
      </c>
      <c r="C15" s="2" t="b">
        <v>0</v>
      </c>
      <c r="D15" s="2"/>
      <c r="F15" s="66"/>
      <c r="G15" s="1" t="s">
        <v>63</v>
      </c>
      <c r="H15" s="2">
        <v>0.85</v>
      </c>
      <c r="I15" s="68"/>
      <c r="J15" s="66"/>
      <c r="K15" s="1" t="s">
        <v>63</v>
      </c>
      <c r="L15" s="2">
        <v>0.93</v>
      </c>
      <c r="M15" s="68"/>
      <c r="N15" s="66"/>
      <c r="O15" s="1" t="s">
        <v>63</v>
      </c>
      <c r="P15" s="2">
        <v>0.96</v>
      </c>
      <c r="R15" s="2" t="s">
        <v>75</v>
      </c>
      <c r="S15" s="2" t="s">
        <v>94</v>
      </c>
      <c r="U15" s="2">
        <v>0.65100000000000002</v>
      </c>
      <c r="V15" s="2">
        <v>0.54720000000000002</v>
      </c>
      <c r="W15" s="2">
        <v>0.2218</v>
      </c>
      <c r="X15" s="2">
        <v>0.15060000000000001</v>
      </c>
      <c r="Y15" s="2">
        <v>0.11799999999999999</v>
      </c>
      <c r="Z15" s="2">
        <v>9.0399999999999994E-2</v>
      </c>
      <c r="AA15" s="2">
        <v>8.5300000000000001E-2</v>
      </c>
      <c r="AB15" s="2">
        <v>5.6500000000000002E-2</v>
      </c>
      <c r="AC15" s="2">
        <v>4.9500000000000002E-2</v>
      </c>
      <c r="AD15" s="2">
        <v>3.4599999999999999E-2</v>
      </c>
    </row>
    <row r="16" spans="1:30" x14ac:dyDescent="0.3">
      <c r="A16" s="41" t="s">
        <v>32</v>
      </c>
      <c r="B16" s="1" t="s">
        <v>33</v>
      </c>
      <c r="C16" s="2"/>
      <c r="D16" s="2"/>
      <c r="F16" s="66"/>
      <c r="G16" s="1" t="s">
        <v>67</v>
      </c>
      <c r="H16" s="7">
        <f>AVERAGE(H10:H15)</f>
        <v>0.88166666666666649</v>
      </c>
      <c r="I16" s="68"/>
      <c r="J16" s="66"/>
      <c r="K16" s="1" t="s">
        <v>67</v>
      </c>
      <c r="L16" s="2">
        <f>AVERAGE(L10:L15)</f>
        <v>0.96</v>
      </c>
      <c r="M16" s="68"/>
      <c r="N16" s="66"/>
      <c r="O16" s="1" t="s">
        <v>67</v>
      </c>
      <c r="P16" s="7">
        <f>AVERAGE(P10:P15)</f>
        <v>0.9883333333333334</v>
      </c>
      <c r="U16" s="2">
        <v>0.49559999999999998</v>
      </c>
      <c r="V16" s="2">
        <v>0.44169999999999998</v>
      </c>
      <c r="W16" s="2">
        <v>0.20119999999999999</v>
      </c>
      <c r="X16" s="2">
        <v>0.22439999999999999</v>
      </c>
      <c r="Y16" s="2">
        <v>0.11799999999999999</v>
      </c>
      <c r="Z16" s="2">
        <v>0.1115</v>
      </c>
      <c r="AA16" s="2">
        <v>7.8600000000000003E-2</v>
      </c>
      <c r="AB16" s="2">
        <v>5.33E-2</v>
      </c>
      <c r="AC16" s="2">
        <v>4.7899999999999998E-2</v>
      </c>
      <c r="AD16" s="2">
        <v>4.8599999999999997E-2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66" t="s">
        <v>52</v>
      </c>
      <c r="G17" s="1" t="s">
        <v>61</v>
      </c>
      <c r="H17" s="2">
        <v>1</v>
      </c>
      <c r="I17" s="68"/>
      <c r="J17" s="66" t="s">
        <v>54</v>
      </c>
      <c r="K17" s="1" t="s">
        <v>61</v>
      </c>
      <c r="L17" s="2">
        <v>1</v>
      </c>
      <c r="M17" s="68"/>
      <c r="N17" s="66" t="s">
        <v>68</v>
      </c>
      <c r="O17" s="1" t="s">
        <v>61</v>
      </c>
      <c r="P17" s="2">
        <v>0.98</v>
      </c>
      <c r="U17" s="2">
        <v>0.43070000000000003</v>
      </c>
      <c r="V17" s="2">
        <v>0.4</v>
      </c>
      <c r="W17" s="2">
        <v>0.19070000000000001</v>
      </c>
      <c r="X17" s="2">
        <v>0.18559999999999999</v>
      </c>
      <c r="Y17" s="2">
        <v>0.1041</v>
      </c>
      <c r="Z17" s="2">
        <v>9.2299999999999993E-2</v>
      </c>
      <c r="AA17" s="2">
        <v>6.6199999999999995E-2</v>
      </c>
      <c r="AB17" s="2">
        <v>6.6699999999999995E-2</v>
      </c>
      <c r="AC17" s="2">
        <v>5.2999999999999999E-2</v>
      </c>
      <c r="AD17" s="2">
        <v>3.5700000000000003E-2</v>
      </c>
    </row>
    <row r="18" spans="1:30" x14ac:dyDescent="0.3">
      <c r="A18" s="43"/>
      <c r="B18" s="1" t="s">
        <v>36</v>
      </c>
      <c r="C18" s="2"/>
      <c r="D18" s="2"/>
      <c r="F18" s="66"/>
      <c r="G18" s="1" t="s">
        <v>62</v>
      </c>
      <c r="H18" s="2">
        <v>0.95</v>
      </c>
      <c r="I18" s="68"/>
      <c r="J18" s="66"/>
      <c r="K18" s="1" t="s">
        <v>62</v>
      </c>
      <c r="L18" s="2">
        <v>0.99</v>
      </c>
      <c r="M18" s="68"/>
      <c r="N18" s="66"/>
      <c r="O18" s="1" t="s">
        <v>62</v>
      </c>
      <c r="P18" s="2">
        <v>0.95</v>
      </c>
      <c r="U18" s="2">
        <v>0.376</v>
      </c>
      <c r="V18" s="2">
        <v>0.40450000000000003</v>
      </c>
      <c r="W18" s="2">
        <v>0.16489999999999999</v>
      </c>
      <c r="X18" s="2">
        <v>0.1681</v>
      </c>
      <c r="Y18" s="2">
        <v>9.4100000000000003E-2</v>
      </c>
      <c r="Z18" s="2">
        <v>0.1046</v>
      </c>
      <c r="AA18" s="2">
        <v>7.0300000000000001E-2</v>
      </c>
      <c r="AB18" s="2">
        <v>5.5800000000000002E-2</v>
      </c>
      <c r="AC18" s="2">
        <v>4.6100000000000002E-2</v>
      </c>
      <c r="AD18" s="2">
        <v>4.8399999999999999E-2</v>
      </c>
    </row>
    <row r="19" spans="1:30" x14ac:dyDescent="0.3">
      <c r="A19" s="43"/>
      <c r="B19" s="1" t="s">
        <v>20</v>
      </c>
      <c r="C19" s="9">
        <v>0.2</v>
      </c>
      <c r="D19" s="2"/>
      <c r="F19" s="66"/>
      <c r="G19" s="1" t="s">
        <v>64</v>
      </c>
      <c r="H19" s="2">
        <v>0.95</v>
      </c>
      <c r="I19" s="68"/>
      <c r="J19" s="66"/>
      <c r="K19" s="1" t="s">
        <v>64</v>
      </c>
      <c r="L19" s="2">
        <v>0.98</v>
      </c>
      <c r="M19" s="68"/>
      <c r="N19" s="66"/>
      <c r="O19" s="1" t="s">
        <v>64</v>
      </c>
      <c r="P19" s="2">
        <v>0.95</v>
      </c>
      <c r="U19" s="2">
        <v>0.35670000000000002</v>
      </c>
      <c r="V19" s="2">
        <v>0.40699999999999997</v>
      </c>
      <c r="W19" s="2">
        <v>0.16719999999999999</v>
      </c>
      <c r="X19" s="2">
        <v>0.1817</v>
      </c>
      <c r="Y19" s="2">
        <v>8.9599999999999999E-2</v>
      </c>
      <c r="Z19" s="2">
        <v>0.1222</v>
      </c>
      <c r="AA19" s="2">
        <v>6.9599999999999995E-2</v>
      </c>
      <c r="AB19" s="2">
        <v>5.7599999999999998E-2</v>
      </c>
      <c r="AC19" s="2">
        <v>4.3900000000000002E-2</v>
      </c>
      <c r="AD19" s="2">
        <v>4.0599999999999997E-2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66"/>
      <c r="G20" s="1" t="s">
        <v>65</v>
      </c>
      <c r="H20" s="2">
        <v>0.98</v>
      </c>
      <c r="I20" s="68"/>
      <c r="J20" s="66"/>
      <c r="K20" s="1" t="s">
        <v>65</v>
      </c>
      <c r="L20" s="2">
        <v>0.99</v>
      </c>
      <c r="M20" s="68"/>
      <c r="N20" s="66"/>
      <c r="O20" s="1" t="s">
        <v>65</v>
      </c>
      <c r="P20" s="2">
        <v>0.97</v>
      </c>
      <c r="U20" s="2">
        <v>0.3</v>
      </c>
      <c r="V20" s="2">
        <v>0.36859999999999998</v>
      </c>
      <c r="W20" s="2">
        <v>0.15609999999999999</v>
      </c>
      <c r="X20" s="2">
        <v>0.18190000000000001</v>
      </c>
      <c r="Y20" s="2">
        <v>9.9000000000000005E-2</v>
      </c>
      <c r="Z20" s="2">
        <v>8.7800000000000003E-2</v>
      </c>
      <c r="AA20" s="2">
        <v>6.0900000000000003E-2</v>
      </c>
      <c r="AB20" s="2">
        <v>5.7500000000000002E-2</v>
      </c>
      <c r="AC20" s="2">
        <v>5.3100000000000001E-2</v>
      </c>
      <c r="AD20" s="2">
        <v>4.2700000000000002E-2</v>
      </c>
    </row>
    <row r="21" spans="1:30" x14ac:dyDescent="0.3">
      <c r="A21" s="48" t="s">
        <v>38</v>
      </c>
      <c r="B21" s="1" t="s">
        <v>3</v>
      </c>
      <c r="C21" s="23" t="s">
        <v>4</v>
      </c>
      <c r="D21" s="2"/>
      <c r="F21" s="66"/>
      <c r="G21" s="1" t="s">
        <v>66</v>
      </c>
      <c r="H21" s="2">
        <v>0.95</v>
      </c>
      <c r="I21" s="68"/>
      <c r="J21" s="66"/>
      <c r="K21" s="1" t="s">
        <v>66</v>
      </c>
      <c r="L21" s="2">
        <v>0.96</v>
      </c>
      <c r="M21" s="68"/>
      <c r="N21" s="66"/>
      <c r="O21" s="1" t="s">
        <v>66</v>
      </c>
      <c r="P21" s="2">
        <v>0.95</v>
      </c>
      <c r="U21" s="2">
        <v>0.27139999999999997</v>
      </c>
      <c r="V21" s="2">
        <v>0.37309999999999999</v>
      </c>
      <c r="W21" s="2">
        <v>0.14269999999999999</v>
      </c>
      <c r="X21" s="2">
        <v>0.1749</v>
      </c>
      <c r="Y21" s="2">
        <v>8.9200000000000002E-2</v>
      </c>
      <c r="Z21" s="2">
        <v>0.1116</v>
      </c>
      <c r="AA21" s="2">
        <v>5.57E-2</v>
      </c>
      <c r="AB21" s="2">
        <v>6.6400000000000001E-2</v>
      </c>
      <c r="AC21" s="2">
        <v>3.9300000000000002E-2</v>
      </c>
      <c r="AD21" s="2">
        <v>3.9899999999999998E-2</v>
      </c>
    </row>
    <row r="22" spans="1:30" x14ac:dyDescent="0.3">
      <c r="A22" s="48"/>
      <c r="B22" s="1" t="s">
        <v>17</v>
      </c>
      <c r="C22" s="3">
        <v>1E-4</v>
      </c>
      <c r="D22" s="2"/>
      <c r="F22" s="66"/>
      <c r="G22" s="1" t="s">
        <v>63</v>
      </c>
      <c r="H22" s="2">
        <v>0.67</v>
      </c>
      <c r="I22" s="68"/>
      <c r="J22" s="66"/>
      <c r="K22" s="1" t="s">
        <v>63</v>
      </c>
      <c r="L22" s="2">
        <v>0.97</v>
      </c>
      <c r="M22" s="68"/>
      <c r="N22" s="66"/>
      <c r="O22" s="1" t="s">
        <v>63</v>
      </c>
      <c r="P22" s="2">
        <v>0.88</v>
      </c>
      <c r="U22" s="2">
        <v>0.23599999999999999</v>
      </c>
      <c r="V22" s="2">
        <v>0.34970000000000001</v>
      </c>
      <c r="W22" s="2">
        <v>0.12139999999999999</v>
      </c>
      <c r="X22" s="2">
        <v>0.17469999999999999</v>
      </c>
      <c r="Y22" s="2">
        <v>7.4200000000000002E-2</v>
      </c>
      <c r="Z22" s="2">
        <v>0.11310000000000001</v>
      </c>
      <c r="AA22" s="2">
        <v>5.9799999999999999E-2</v>
      </c>
      <c r="AB22" s="2">
        <v>7.7200000000000005E-2</v>
      </c>
      <c r="AC22" s="2">
        <v>4.2700000000000002E-2</v>
      </c>
      <c r="AD22" s="2">
        <v>4.2900000000000001E-2</v>
      </c>
    </row>
    <row r="23" spans="1:30" x14ac:dyDescent="0.3">
      <c r="A23" s="48"/>
      <c r="B23" s="1" t="s">
        <v>58</v>
      </c>
      <c r="C23" s="2">
        <v>10</v>
      </c>
      <c r="D23" s="2"/>
      <c r="F23" s="66"/>
      <c r="G23" s="1" t="s">
        <v>67</v>
      </c>
      <c r="H23" s="7">
        <f>AVERAGE(H17:H22)</f>
        <v>0.91666666666666663</v>
      </c>
      <c r="I23" s="69"/>
      <c r="J23" s="66"/>
      <c r="K23" s="1" t="s">
        <v>67</v>
      </c>
      <c r="L23" s="7">
        <f>AVERAGE(L17:L22)</f>
        <v>0.98166666666666658</v>
      </c>
      <c r="M23" s="69"/>
      <c r="N23" s="66"/>
      <c r="O23" s="1" t="s">
        <v>67</v>
      </c>
      <c r="P23" s="7">
        <f>AVERAGE(P17:P22)</f>
        <v>0.94666666666666666</v>
      </c>
      <c r="U23" s="2">
        <v>0.21079999999999999</v>
      </c>
      <c r="V23" s="2">
        <v>0.33189999999999997</v>
      </c>
      <c r="W23" s="2">
        <v>0.1138</v>
      </c>
      <c r="X23" s="2">
        <v>0.17899999999999999</v>
      </c>
      <c r="Y23" s="2">
        <v>8.1600000000000006E-2</v>
      </c>
      <c r="Z23" s="2">
        <v>0.1003</v>
      </c>
      <c r="AA23" s="2">
        <v>6.1800000000000001E-2</v>
      </c>
      <c r="AB23" s="2">
        <v>9.0899999999999995E-2</v>
      </c>
      <c r="AC23" s="2">
        <v>3.7900000000000003E-2</v>
      </c>
      <c r="AD23" s="2">
        <v>3.5099999999999999E-2</v>
      </c>
    </row>
    <row r="24" spans="1:30" x14ac:dyDescent="0.3">
      <c r="A24" s="48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8"/>
      <c r="B25" s="1" t="s">
        <v>60</v>
      </c>
      <c r="C25" s="2">
        <v>2</v>
      </c>
      <c r="D25" s="2"/>
      <c r="U25" s="2">
        <v>57</v>
      </c>
      <c r="V25" s="2">
        <v>901</v>
      </c>
      <c r="W25" s="2">
        <v>42</v>
      </c>
      <c r="X25" s="2">
        <v>668</v>
      </c>
      <c r="Y25" s="2">
        <v>41</v>
      </c>
      <c r="Z25" s="2">
        <v>652</v>
      </c>
      <c r="AA25" s="2">
        <v>42</v>
      </c>
      <c r="AB25" s="2">
        <v>665</v>
      </c>
      <c r="AC25" s="2">
        <v>44</v>
      </c>
      <c r="AD25" s="2">
        <v>694</v>
      </c>
    </row>
    <row r="26" spans="1:30" x14ac:dyDescent="0.3">
      <c r="A26" s="48" t="s">
        <v>88</v>
      </c>
      <c r="B26" s="1" t="s">
        <v>88</v>
      </c>
      <c r="C26" s="71" t="s">
        <v>87</v>
      </c>
      <c r="D26" s="72"/>
      <c r="U26" s="2">
        <v>41</v>
      </c>
      <c r="V26" s="2">
        <v>653</v>
      </c>
      <c r="W26" s="2">
        <v>41</v>
      </c>
      <c r="X26" s="2">
        <v>646</v>
      </c>
      <c r="Y26" s="2">
        <v>40</v>
      </c>
      <c r="Z26" s="2">
        <v>640</v>
      </c>
      <c r="AA26" s="2">
        <v>51</v>
      </c>
      <c r="AB26" s="2">
        <v>805</v>
      </c>
      <c r="AC26" s="2">
        <v>42</v>
      </c>
      <c r="AD26" s="2">
        <v>651</v>
      </c>
    </row>
    <row r="27" spans="1:30" x14ac:dyDescent="0.3">
      <c r="A27" s="48"/>
      <c r="B27" s="1" t="s">
        <v>85</v>
      </c>
      <c r="C27" s="71" t="s">
        <v>86</v>
      </c>
      <c r="D27" s="72"/>
      <c r="U27" s="2">
        <v>42</v>
      </c>
      <c r="V27" s="2">
        <v>663</v>
      </c>
      <c r="W27" s="2">
        <v>40</v>
      </c>
      <c r="X27" s="2">
        <v>629</v>
      </c>
      <c r="Y27" s="2">
        <v>50</v>
      </c>
      <c r="Z27" s="2">
        <v>801</v>
      </c>
      <c r="AA27" s="2">
        <v>50</v>
      </c>
      <c r="AB27" s="2">
        <v>790</v>
      </c>
      <c r="AC27" s="2">
        <v>39</v>
      </c>
      <c r="AD27" s="2">
        <v>615</v>
      </c>
    </row>
    <row r="28" spans="1:30" x14ac:dyDescent="0.3">
      <c r="U28" s="2">
        <v>48</v>
      </c>
      <c r="V28" s="2">
        <v>761</v>
      </c>
      <c r="W28" s="2">
        <v>42</v>
      </c>
      <c r="X28" s="2">
        <v>667</v>
      </c>
      <c r="Y28" s="2">
        <v>42</v>
      </c>
      <c r="Z28" s="2">
        <v>664</v>
      </c>
      <c r="AA28" s="2">
        <v>42</v>
      </c>
      <c r="AB28" s="2">
        <v>663</v>
      </c>
      <c r="AC28" s="2">
        <v>40</v>
      </c>
      <c r="AD28" s="2">
        <v>631</v>
      </c>
    </row>
    <row r="29" spans="1:30" x14ac:dyDescent="0.3">
      <c r="U29" s="2">
        <v>44</v>
      </c>
      <c r="V29" s="2">
        <v>703</v>
      </c>
      <c r="W29" s="2">
        <v>45</v>
      </c>
      <c r="X29" s="2">
        <v>708</v>
      </c>
      <c r="Y29" s="2">
        <v>39</v>
      </c>
      <c r="Z29" s="2">
        <v>617</v>
      </c>
      <c r="AA29" s="2">
        <v>44</v>
      </c>
      <c r="AB29" s="2">
        <v>703</v>
      </c>
      <c r="AC29" s="2">
        <v>38</v>
      </c>
      <c r="AD29" s="2">
        <v>597</v>
      </c>
    </row>
    <row r="30" spans="1:30" x14ac:dyDescent="0.3">
      <c r="U30" s="2">
        <v>33</v>
      </c>
      <c r="V30" s="2">
        <v>528</v>
      </c>
      <c r="W30" s="2">
        <v>33</v>
      </c>
      <c r="X30" s="2">
        <v>518</v>
      </c>
      <c r="Y30" s="2">
        <v>45</v>
      </c>
      <c r="Z30" s="2">
        <v>707</v>
      </c>
      <c r="AA30" s="2">
        <v>31</v>
      </c>
      <c r="AB30" s="2">
        <v>498</v>
      </c>
      <c r="AC30" s="2">
        <v>38</v>
      </c>
      <c r="AD30" s="2">
        <v>599</v>
      </c>
    </row>
    <row r="31" spans="1:30" x14ac:dyDescent="0.3">
      <c r="U31" s="2">
        <v>46</v>
      </c>
      <c r="V31" s="2">
        <v>724</v>
      </c>
      <c r="W31" s="2">
        <v>39</v>
      </c>
      <c r="X31" s="2">
        <v>617</v>
      </c>
      <c r="Y31" s="2">
        <v>31</v>
      </c>
      <c r="Z31" s="2">
        <v>491</v>
      </c>
      <c r="AA31" s="2">
        <v>37</v>
      </c>
      <c r="AB31" s="2">
        <v>582</v>
      </c>
      <c r="AC31" s="2">
        <v>37</v>
      </c>
      <c r="AD31" s="2">
        <v>580</v>
      </c>
    </row>
    <row r="32" spans="1:30" x14ac:dyDescent="0.3">
      <c r="U32" s="2">
        <v>37</v>
      </c>
      <c r="V32" s="2">
        <v>594</v>
      </c>
      <c r="W32" s="2">
        <v>44</v>
      </c>
      <c r="X32" s="2">
        <v>694</v>
      </c>
      <c r="Y32" s="2">
        <v>38</v>
      </c>
      <c r="Z32" s="2">
        <v>606</v>
      </c>
      <c r="AA32" s="2">
        <v>45</v>
      </c>
      <c r="AB32" s="2">
        <v>710</v>
      </c>
      <c r="AC32" s="2">
        <v>45</v>
      </c>
      <c r="AD32" s="2">
        <v>707</v>
      </c>
    </row>
    <row r="33" spans="21:30" x14ac:dyDescent="0.3">
      <c r="U33" s="2">
        <v>33</v>
      </c>
      <c r="V33" s="2">
        <v>524</v>
      </c>
      <c r="W33" s="2">
        <v>33</v>
      </c>
      <c r="X33" s="2">
        <v>524</v>
      </c>
      <c r="Y33" s="2">
        <v>41</v>
      </c>
      <c r="Z33" s="2">
        <v>649</v>
      </c>
      <c r="AA33" s="2">
        <v>40</v>
      </c>
      <c r="AB33" s="2">
        <v>630</v>
      </c>
      <c r="AC33" s="2">
        <v>39</v>
      </c>
      <c r="AD33" s="2">
        <v>603</v>
      </c>
    </row>
    <row r="34" spans="21:30" x14ac:dyDescent="0.3">
      <c r="U34" s="2">
        <v>41</v>
      </c>
      <c r="V34" s="2">
        <v>647</v>
      </c>
      <c r="W34" s="2">
        <v>46</v>
      </c>
      <c r="X34" s="2">
        <v>732</v>
      </c>
      <c r="Y34" s="2">
        <v>43</v>
      </c>
      <c r="Z34" s="2">
        <v>683</v>
      </c>
      <c r="AA34" s="2">
        <v>37</v>
      </c>
      <c r="AB34" s="2">
        <v>589</v>
      </c>
      <c r="AC34" s="2">
        <v>40</v>
      </c>
      <c r="AD34" s="2">
        <v>629</v>
      </c>
    </row>
  </sheetData>
  <mergeCells count="27">
    <mergeCell ref="Y1:Z1"/>
    <mergeCell ref="AA1:AB1"/>
    <mergeCell ref="AC1:AD1"/>
    <mergeCell ref="A21:A25"/>
    <mergeCell ref="F1:S1"/>
    <mergeCell ref="H2:S2"/>
    <mergeCell ref="F3:F7"/>
    <mergeCell ref="A1:D1"/>
    <mergeCell ref="A14:A15"/>
    <mergeCell ref="A16:A20"/>
    <mergeCell ref="A11:A12"/>
    <mergeCell ref="A2:A10"/>
    <mergeCell ref="R9:S9"/>
    <mergeCell ref="N10:N16"/>
    <mergeCell ref="F17:F23"/>
    <mergeCell ref="J17:J23"/>
    <mergeCell ref="A26:A27"/>
    <mergeCell ref="C26:D26"/>
    <mergeCell ref="C27:D27"/>
    <mergeCell ref="U1:V1"/>
    <mergeCell ref="W1:X1"/>
    <mergeCell ref="N17:N23"/>
    <mergeCell ref="F9:P9"/>
    <mergeCell ref="I10:I23"/>
    <mergeCell ref="M10:M23"/>
    <mergeCell ref="J10:J16"/>
    <mergeCell ref="F10:F16"/>
  </mergeCells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9766-2CCF-47FB-ADF7-F2F137500C04}">
  <dimension ref="A1:AD34"/>
  <sheetViews>
    <sheetView workbookViewId="0">
      <selection sqref="A1:XFD1048576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9.109375" style="4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21</v>
      </c>
      <c r="B1" s="70"/>
      <c r="C1" s="70"/>
      <c r="D1" s="65"/>
      <c r="F1" s="63" t="s">
        <v>44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57" t="s">
        <v>22</v>
      </c>
      <c r="B2" s="1" t="s">
        <v>42</v>
      </c>
      <c r="C2" s="10" t="s">
        <v>43</v>
      </c>
      <c r="D2" s="2"/>
      <c r="F2" s="2" t="s">
        <v>49</v>
      </c>
      <c r="G2" s="2" t="s">
        <v>50</v>
      </c>
      <c r="H2" s="48" t="s">
        <v>47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58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0.87439999999999996</v>
      </c>
      <c r="J3" s="1" t="s">
        <v>46</v>
      </c>
      <c r="K3" s="2">
        <f>MAX(V3:V12)</f>
        <v>0.85940000000000005</v>
      </c>
      <c r="L3" s="1" t="s">
        <v>56</v>
      </c>
      <c r="M3" s="2">
        <f>MIN(U14:U23)</f>
        <v>0.34100000000000003</v>
      </c>
      <c r="N3" s="1" t="s">
        <v>57</v>
      </c>
      <c r="O3" s="2">
        <f>MIN(V14:V23)</f>
        <v>0.39739999999999998</v>
      </c>
      <c r="P3" s="1" t="s">
        <v>77</v>
      </c>
      <c r="Q3" s="2" t="str">
        <f>AVERAGE(U25:U34) &amp; "s/epoch"</f>
        <v>43s/epoch</v>
      </c>
      <c r="R3" s="1" t="s">
        <v>78</v>
      </c>
      <c r="S3" s="2" t="str">
        <f>AVERAGE(V25:V34) &amp; "ms/step"</f>
        <v>682.7ms/step</v>
      </c>
      <c r="U3" s="2">
        <v>0.47389999999999999</v>
      </c>
      <c r="V3" s="2">
        <v>0.71479999999999999</v>
      </c>
      <c r="W3" s="2">
        <v>0.85860000000000003</v>
      </c>
      <c r="X3" s="2">
        <v>0.93740000000000001</v>
      </c>
      <c r="Y3" s="2">
        <v>0.90069999999999995</v>
      </c>
      <c r="Z3" s="2">
        <v>0.96479999999999999</v>
      </c>
      <c r="AA3" s="2">
        <v>0.93200000000000005</v>
      </c>
      <c r="AB3" s="2">
        <v>0.97850000000000004</v>
      </c>
      <c r="AC3" s="2">
        <v>0.95509999999999995</v>
      </c>
      <c r="AD3" s="2">
        <v>0.97709999999999997</v>
      </c>
    </row>
    <row r="4" spans="1:30" x14ac:dyDescent="0.3">
      <c r="A4" s="58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0.92659999999999998</v>
      </c>
      <c r="J4" s="1" t="s">
        <v>46</v>
      </c>
      <c r="K4" s="2">
        <f>MAX(X3:X12)</f>
        <v>0.93740000000000001</v>
      </c>
      <c r="L4" s="1" t="s">
        <v>56</v>
      </c>
      <c r="M4" s="2">
        <f>MIN(W14:W23)</f>
        <v>0.23</v>
      </c>
      <c r="N4" s="1" t="s">
        <v>57</v>
      </c>
      <c r="O4" s="2">
        <f>MIN(X14:X23)</f>
        <v>0.1855</v>
      </c>
      <c r="P4" s="1" t="s">
        <v>77</v>
      </c>
      <c r="Q4" s="2" t="str">
        <f>AVERAGE(W25:W34) &amp; "s/epoch"</f>
        <v>40.7s/epoch</v>
      </c>
      <c r="R4" s="1" t="s">
        <v>78</v>
      </c>
      <c r="S4" s="2" t="str">
        <f>AVERAGE(X25:X34) &amp; "ms/step"</f>
        <v>648.8ms/step</v>
      </c>
      <c r="U4" s="2">
        <v>0.7107</v>
      </c>
      <c r="V4" s="2">
        <v>0.76559999999999995</v>
      </c>
      <c r="W4" s="2">
        <v>0.878</v>
      </c>
      <c r="X4" s="2">
        <v>0.92369999999999997</v>
      </c>
      <c r="Y4" s="2">
        <v>0.90920000000000001</v>
      </c>
      <c r="Z4" s="2">
        <v>0.95120000000000005</v>
      </c>
      <c r="AA4" s="2">
        <v>0.9325</v>
      </c>
      <c r="AB4" s="2">
        <v>0.97660000000000002</v>
      </c>
      <c r="AC4" s="2">
        <v>0.95550000000000002</v>
      </c>
      <c r="AD4" s="2">
        <v>0.98119999999999996</v>
      </c>
    </row>
    <row r="5" spans="1:30" x14ac:dyDescent="0.3">
      <c r="A5" s="58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0.94040000000000001</v>
      </c>
      <c r="J5" s="1" t="s">
        <v>46</v>
      </c>
      <c r="K5" s="8">
        <f>MAX(Z3:Z12)</f>
        <v>0.96479999999999999</v>
      </c>
      <c r="L5" s="1" t="s">
        <v>56</v>
      </c>
      <c r="M5" s="2">
        <f>MIN(Y14:Y23)</f>
        <v>0.1598</v>
      </c>
      <c r="N5" s="1" t="s">
        <v>57</v>
      </c>
      <c r="O5" s="2">
        <f>MIN(Z14:Z23)</f>
        <v>0.12870000000000001</v>
      </c>
      <c r="P5" s="1" t="s">
        <v>77</v>
      </c>
      <c r="Q5" s="2" t="str">
        <f>AVERAGE(Y25:Y34) &amp; "s/epoch"</f>
        <v>41s/epoch</v>
      </c>
      <c r="R5" s="1" t="s">
        <v>78</v>
      </c>
      <c r="S5" s="2" t="str">
        <f>AVERAGE(Z25:Z34) &amp; "ms/step"</f>
        <v>649.2ms/step</v>
      </c>
      <c r="U5" s="2">
        <v>0.74790000000000001</v>
      </c>
      <c r="V5" s="2">
        <v>0.8125</v>
      </c>
      <c r="W5" s="2">
        <v>0.88539999999999996</v>
      </c>
      <c r="X5" s="2">
        <v>0.9335</v>
      </c>
      <c r="Y5" s="2">
        <v>0.91069999999999995</v>
      </c>
      <c r="Z5" s="2">
        <v>0.95120000000000005</v>
      </c>
      <c r="AA5" s="2">
        <v>0.94940000000000002</v>
      </c>
      <c r="AB5" s="2">
        <v>0.96879999999999999</v>
      </c>
      <c r="AC5" s="2">
        <v>0.95989999999999998</v>
      </c>
      <c r="AD5" s="2">
        <v>0.97289999999999999</v>
      </c>
    </row>
    <row r="6" spans="1:30" x14ac:dyDescent="0.3">
      <c r="A6" s="58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0.96030000000000004</v>
      </c>
      <c r="J6" s="1" t="s">
        <v>46</v>
      </c>
      <c r="K6" s="2">
        <f>MAX(AB3:AB12)</f>
        <v>0.97850000000000004</v>
      </c>
      <c r="L6" s="1" t="s">
        <v>56</v>
      </c>
      <c r="M6" s="2">
        <f>MIN(AA14:AA23)</f>
        <v>0.12330000000000001</v>
      </c>
      <c r="N6" s="1" t="s">
        <v>57</v>
      </c>
      <c r="O6" s="2">
        <f>MIN(AB14:AB23)</f>
        <v>6.9800000000000001E-2</v>
      </c>
      <c r="P6" s="1" t="s">
        <v>77</v>
      </c>
      <c r="Q6" s="2" t="str">
        <f>AVERAGE(AA25:AA34) &amp; "s/epoch"</f>
        <v>39.9s/epoch</v>
      </c>
      <c r="R6" s="1" t="s">
        <v>78</v>
      </c>
      <c r="S6" s="2" t="str">
        <f>AVERAGE(AB25:AB34) &amp; "ms/step"</f>
        <v>634.2ms/step</v>
      </c>
      <c r="U6" s="2">
        <v>0.79549999999999998</v>
      </c>
      <c r="V6" s="2">
        <v>0.82030000000000003</v>
      </c>
      <c r="W6" s="2">
        <v>0.89139999999999997</v>
      </c>
      <c r="X6" s="2">
        <v>0.92369999999999997</v>
      </c>
      <c r="Y6" s="2">
        <v>0.92510000000000003</v>
      </c>
      <c r="Z6" s="2">
        <v>0.95509999999999995</v>
      </c>
      <c r="AA6" s="2">
        <v>0.94840000000000002</v>
      </c>
      <c r="AB6" s="2">
        <v>0.97850000000000004</v>
      </c>
      <c r="AC6" s="2">
        <v>0.95850000000000002</v>
      </c>
      <c r="AD6" s="2">
        <v>0.98540000000000005</v>
      </c>
    </row>
    <row r="7" spans="1:30" x14ac:dyDescent="0.3">
      <c r="A7" s="58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0.96819999999999995</v>
      </c>
      <c r="J7" s="1" t="s">
        <v>46</v>
      </c>
      <c r="K7" s="2">
        <f>MAX(AD3:AD12)</f>
        <v>0.99170000000000003</v>
      </c>
      <c r="L7" s="1" t="s">
        <v>56</v>
      </c>
      <c r="M7" s="2">
        <f>MIN(AC14:AC23)</f>
        <v>9.8100000000000007E-2</v>
      </c>
      <c r="N7" s="1" t="s">
        <v>57</v>
      </c>
      <c r="O7" s="2">
        <f>MIN(AD14:AD23)</f>
        <v>5.5500000000000001E-2</v>
      </c>
      <c r="P7" s="1" t="s">
        <v>77</v>
      </c>
      <c r="Q7" s="2" t="str">
        <f>AVERAGE(AC25:AC34) &amp; "s/epoch"</f>
        <v>40.9s/epoch</v>
      </c>
      <c r="R7" s="1" t="s">
        <v>78</v>
      </c>
      <c r="S7" s="2" t="str">
        <f>AVERAGE(AD25:AD34) &amp; "ms/step"</f>
        <v>640.2ms/step</v>
      </c>
      <c r="U7" s="2">
        <v>0.80349999999999999</v>
      </c>
      <c r="V7" s="2">
        <v>0.83589999999999998</v>
      </c>
      <c r="W7" s="2">
        <v>0.89290000000000003</v>
      </c>
      <c r="X7" s="2">
        <v>0.92559999999999998</v>
      </c>
      <c r="Y7" s="2">
        <v>0.92800000000000005</v>
      </c>
      <c r="Z7" s="2">
        <v>0.95309999999999995</v>
      </c>
      <c r="AA7" s="2">
        <v>0.94489999999999996</v>
      </c>
      <c r="AB7" s="2">
        <v>0.96089999999999998</v>
      </c>
      <c r="AC7" s="2">
        <v>0.96240000000000003</v>
      </c>
      <c r="AD7" s="2">
        <v>0.98119999999999996</v>
      </c>
    </row>
    <row r="8" spans="1:30" x14ac:dyDescent="0.3">
      <c r="A8" s="58"/>
      <c r="B8" s="1" t="s">
        <v>13</v>
      </c>
      <c r="C8" s="2">
        <v>0.2</v>
      </c>
      <c r="D8" s="2"/>
      <c r="U8" s="2">
        <v>0.84670000000000001</v>
      </c>
      <c r="V8" s="2">
        <v>0.83789999999999998</v>
      </c>
      <c r="W8" s="2">
        <v>0.90129999999999999</v>
      </c>
      <c r="X8" s="2">
        <v>0.92369999999999997</v>
      </c>
      <c r="Y8" s="2">
        <v>0.92849999999999999</v>
      </c>
      <c r="Z8" s="2">
        <v>0.95120000000000005</v>
      </c>
      <c r="AA8" s="2">
        <v>0.94940000000000002</v>
      </c>
      <c r="AB8" s="2">
        <v>0.96879999999999999</v>
      </c>
      <c r="AC8" s="2">
        <v>0.96479999999999999</v>
      </c>
      <c r="AD8" s="2">
        <v>0.96250000000000002</v>
      </c>
    </row>
    <row r="9" spans="1:30" x14ac:dyDescent="0.3">
      <c r="A9" s="58"/>
      <c r="B9" s="1" t="s">
        <v>14</v>
      </c>
      <c r="C9" s="2">
        <v>0.1</v>
      </c>
      <c r="D9" s="2"/>
      <c r="F9" s="63" t="s">
        <v>76</v>
      </c>
      <c r="G9" s="63"/>
      <c r="H9" s="63"/>
      <c r="I9" s="63"/>
      <c r="J9" s="63"/>
      <c r="K9" s="63"/>
      <c r="L9" s="63"/>
      <c r="M9" s="63"/>
      <c r="N9" s="63"/>
      <c r="O9" s="63"/>
      <c r="P9" s="63"/>
      <c r="R9" s="64" t="s">
        <v>69</v>
      </c>
      <c r="S9" s="65"/>
      <c r="U9" s="2">
        <v>0.84470000000000001</v>
      </c>
      <c r="V9" s="2">
        <v>0.85740000000000005</v>
      </c>
      <c r="W9" s="2">
        <v>0.90669999999999995</v>
      </c>
      <c r="X9" s="2">
        <v>0.93540000000000001</v>
      </c>
      <c r="Y9" s="2">
        <v>0.9345</v>
      </c>
      <c r="Z9" s="2">
        <v>0.95120000000000005</v>
      </c>
      <c r="AA9" s="2">
        <v>0.95289999999999997</v>
      </c>
      <c r="AB9" s="2">
        <v>0.97270000000000001</v>
      </c>
      <c r="AC9" s="2">
        <v>0.96579999999999999</v>
      </c>
      <c r="AD9" s="2">
        <v>0.99170000000000003</v>
      </c>
    </row>
    <row r="10" spans="1:30" x14ac:dyDescent="0.3">
      <c r="A10" s="59"/>
      <c r="B10" s="1" t="s">
        <v>15</v>
      </c>
      <c r="C10" s="2">
        <v>0.1</v>
      </c>
      <c r="D10" s="2"/>
      <c r="F10" s="66" t="s">
        <v>48</v>
      </c>
      <c r="G10" s="1" t="s">
        <v>61</v>
      </c>
      <c r="H10" s="2">
        <v>0.9</v>
      </c>
      <c r="I10" s="67"/>
      <c r="J10" s="66" t="s">
        <v>53</v>
      </c>
      <c r="K10" s="1" t="s">
        <v>61</v>
      </c>
      <c r="L10" s="2">
        <v>0.91</v>
      </c>
      <c r="M10" s="67"/>
      <c r="N10" s="66" t="s">
        <v>55</v>
      </c>
      <c r="O10" s="1" t="s">
        <v>61</v>
      </c>
      <c r="P10" s="2">
        <v>0.99</v>
      </c>
      <c r="R10" s="2" t="s">
        <v>70</v>
      </c>
      <c r="S10" s="2" t="s">
        <v>89</v>
      </c>
      <c r="U10" s="2">
        <v>0.84809999999999997</v>
      </c>
      <c r="V10" s="2">
        <v>0.85550000000000004</v>
      </c>
      <c r="W10" s="2">
        <v>0.90529999999999999</v>
      </c>
      <c r="X10" s="2">
        <v>0.91590000000000005</v>
      </c>
      <c r="Y10" s="2">
        <v>0.93400000000000005</v>
      </c>
      <c r="Z10" s="2">
        <v>0.9355</v>
      </c>
      <c r="AA10" s="2">
        <v>0.96030000000000004</v>
      </c>
      <c r="AB10" s="2">
        <v>0.96679999999999999</v>
      </c>
      <c r="AC10" s="2">
        <v>0.96819999999999995</v>
      </c>
      <c r="AD10" s="2">
        <v>0.97919999999999996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66"/>
      <c r="G11" s="1" t="s">
        <v>62</v>
      </c>
      <c r="H11" s="2">
        <v>0.86</v>
      </c>
      <c r="I11" s="68"/>
      <c r="J11" s="66"/>
      <c r="K11" s="1" t="s">
        <v>62</v>
      </c>
      <c r="L11" s="2">
        <v>0.9</v>
      </c>
      <c r="M11" s="68"/>
      <c r="N11" s="66"/>
      <c r="O11" s="1" t="s">
        <v>62</v>
      </c>
      <c r="P11" s="2">
        <v>0.98</v>
      </c>
      <c r="R11" s="2" t="s">
        <v>71</v>
      </c>
      <c r="S11" s="2" t="s">
        <v>90</v>
      </c>
      <c r="U11" s="2">
        <v>0.87050000000000005</v>
      </c>
      <c r="V11" s="2">
        <v>0.83979999999999999</v>
      </c>
      <c r="W11" s="2">
        <v>0.92659999999999998</v>
      </c>
      <c r="X11" s="2">
        <v>0.91979999999999995</v>
      </c>
      <c r="Y11" s="2">
        <v>0.94040000000000001</v>
      </c>
      <c r="Z11" s="2">
        <v>0.94530000000000003</v>
      </c>
      <c r="AA11" s="2">
        <v>0.95089999999999997</v>
      </c>
      <c r="AB11" s="2">
        <v>0.97850000000000004</v>
      </c>
      <c r="AC11" s="2">
        <v>0.96779999999999999</v>
      </c>
      <c r="AD11" s="2">
        <v>0.96250000000000002</v>
      </c>
    </row>
    <row r="12" spans="1:30" x14ac:dyDescent="0.3">
      <c r="A12" s="42"/>
      <c r="B12" s="1" t="s">
        <v>41</v>
      </c>
      <c r="C12" s="2">
        <v>30</v>
      </c>
      <c r="D12" s="2"/>
      <c r="F12" s="66"/>
      <c r="G12" s="1" t="s">
        <v>64</v>
      </c>
      <c r="H12" s="2">
        <v>0.83</v>
      </c>
      <c r="I12" s="68"/>
      <c r="J12" s="66"/>
      <c r="K12" s="1" t="s">
        <v>64</v>
      </c>
      <c r="L12" s="2">
        <v>0.97</v>
      </c>
      <c r="M12" s="68"/>
      <c r="N12" s="66"/>
      <c r="O12" s="1" t="s">
        <v>64</v>
      </c>
      <c r="P12" s="2">
        <v>0.98</v>
      </c>
      <c r="R12" s="2" t="s">
        <v>72</v>
      </c>
      <c r="S12" s="2" t="s">
        <v>91</v>
      </c>
      <c r="U12" s="2">
        <v>0.87439999999999996</v>
      </c>
      <c r="V12" s="2">
        <v>0.85940000000000005</v>
      </c>
      <c r="W12" s="2">
        <v>0.92010000000000003</v>
      </c>
      <c r="X12" s="2">
        <v>0.90410000000000001</v>
      </c>
      <c r="Y12" s="2">
        <v>0.94040000000000001</v>
      </c>
      <c r="Z12" s="2">
        <v>0.95120000000000005</v>
      </c>
      <c r="AA12" s="2">
        <v>0.95240000000000002</v>
      </c>
      <c r="AB12" s="2">
        <v>0.96479999999999999</v>
      </c>
      <c r="AC12" s="2">
        <v>0.96779999999999999</v>
      </c>
      <c r="AD12" s="2">
        <v>0.96250000000000002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66"/>
      <c r="G13" s="1" t="s">
        <v>65</v>
      </c>
      <c r="H13" s="2">
        <v>0.89</v>
      </c>
      <c r="I13" s="68"/>
      <c r="J13" s="66"/>
      <c r="K13" s="1" t="s">
        <v>65</v>
      </c>
      <c r="L13" s="2">
        <v>0.95</v>
      </c>
      <c r="M13" s="68"/>
      <c r="N13" s="66"/>
      <c r="O13" s="1" t="s">
        <v>65</v>
      </c>
      <c r="P13" s="2">
        <v>0.98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30</v>
      </c>
      <c r="D14" s="2"/>
      <c r="F14" s="66"/>
      <c r="G14" s="1" t="s">
        <v>66</v>
      </c>
      <c r="H14" s="2">
        <v>0.85</v>
      </c>
      <c r="I14" s="68"/>
      <c r="J14" s="66"/>
      <c r="K14" s="1" t="s">
        <v>66</v>
      </c>
      <c r="L14" s="2">
        <v>0.91</v>
      </c>
      <c r="M14" s="68"/>
      <c r="N14" s="66"/>
      <c r="O14" s="1" t="s">
        <v>66</v>
      </c>
      <c r="P14" s="2">
        <v>0.96</v>
      </c>
      <c r="R14" s="2" t="s">
        <v>74</v>
      </c>
      <c r="S14" s="2" t="s">
        <v>93</v>
      </c>
      <c r="U14" s="2">
        <v>1.6632</v>
      </c>
      <c r="V14" s="2">
        <v>0.81010000000000004</v>
      </c>
      <c r="W14" s="2">
        <v>0.40629999999999999</v>
      </c>
      <c r="X14" s="2">
        <v>0.19989999999999999</v>
      </c>
      <c r="Y14" s="2">
        <v>0.27189999999999998</v>
      </c>
      <c r="Z14" s="2">
        <v>0.12870000000000001</v>
      </c>
      <c r="AA14" s="2">
        <v>0.18779999999999999</v>
      </c>
      <c r="AB14" s="2">
        <v>7.1599999999999997E-2</v>
      </c>
      <c r="AC14" s="2">
        <v>0.13469999999999999</v>
      </c>
      <c r="AD14" s="2">
        <v>7.0099999999999996E-2</v>
      </c>
    </row>
    <row r="15" spans="1:30" x14ac:dyDescent="0.3">
      <c r="A15" s="42"/>
      <c r="B15" s="1" t="s">
        <v>31</v>
      </c>
      <c r="C15" s="2" t="b">
        <v>0</v>
      </c>
      <c r="D15" s="2"/>
      <c r="F15" s="66"/>
      <c r="G15" s="1" t="s">
        <v>63</v>
      </c>
      <c r="H15" s="2">
        <v>0.65</v>
      </c>
      <c r="I15" s="68"/>
      <c r="J15" s="66"/>
      <c r="K15" s="1" t="s">
        <v>63</v>
      </c>
      <c r="L15" s="2">
        <v>0.9</v>
      </c>
      <c r="M15" s="68"/>
      <c r="N15" s="66"/>
      <c r="O15" s="1" t="s">
        <v>63</v>
      </c>
      <c r="P15" s="2">
        <v>0.95</v>
      </c>
      <c r="R15" s="2" t="s">
        <v>75</v>
      </c>
      <c r="S15" s="2" t="s">
        <v>94</v>
      </c>
      <c r="U15" s="2">
        <v>0.87960000000000005</v>
      </c>
      <c r="V15" s="2">
        <v>0.62619999999999998</v>
      </c>
      <c r="W15" s="2">
        <v>0.36199999999999999</v>
      </c>
      <c r="X15" s="2">
        <v>0.2087</v>
      </c>
      <c r="Y15" s="2">
        <v>0.2545</v>
      </c>
      <c r="Z15" s="2">
        <v>0.1341</v>
      </c>
      <c r="AA15" s="2">
        <v>0.192</v>
      </c>
      <c r="AB15" s="2">
        <v>7.9899999999999999E-2</v>
      </c>
      <c r="AC15" s="2">
        <v>0.13969999999999999</v>
      </c>
      <c r="AD15" s="2">
        <v>7.2700000000000001E-2</v>
      </c>
    </row>
    <row r="16" spans="1:30" x14ac:dyDescent="0.3">
      <c r="A16" s="41" t="s">
        <v>32</v>
      </c>
      <c r="B16" s="1" t="s">
        <v>33</v>
      </c>
      <c r="C16" s="2"/>
      <c r="D16" s="2"/>
      <c r="F16" s="66"/>
      <c r="G16" s="1" t="s">
        <v>67</v>
      </c>
      <c r="H16" s="7">
        <v>0.85</v>
      </c>
      <c r="I16" s="68"/>
      <c r="J16" s="66"/>
      <c r="K16" s="1" t="s">
        <v>67</v>
      </c>
      <c r="L16" s="2">
        <v>0.94</v>
      </c>
      <c r="M16" s="68"/>
      <c r="N16" s="66"/>
      <c r="O16" s="1" t="s">
        <v>67</v>
      </c>
      <c r="P16" s="7">
        <v>0.98</v>
      </c>
      <c r="U16" s="2">
        <v>0.71709999999999996</v>
      </c>
      <c r="V16" s="2">
        <v>0.53520000000000001</v>
      </c>
      <c r="W16" s="2">
        <v>0.3498</v>
      </c>
      <c r="X16" s="2">
        <v>0.19450000000000001</v>
      </c>
      <c r="Y16" s="2">
        <v>0.23469999999999999</v>
      </c>
      <c r="Z16" s="2">
        <v>0.1376</v>
      </c>
      <c r="AA16" s="2">
        <v>0.15709999999999999</v>
      </c>
      <c r="AB16" s="2">
        <v>8.4199999999999997E-2</v>
      </c>
      <c r="AC16" s="2">
        <v>0.1167</v>
      </c>
      <c r="AD16" s="2">
        <v>7.6999999999999999E-2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66" t="s">
        <v>52</v>
      </c>
      <c r="G17" s="1" t="s">
        <v>61</v>
      </c>
      <c r="H17" s="2">
        <v>0.94</v>
      </c>
      <c r="I17" s="68"/>
      <c r="J17" s="66" t="s">
        <v>54</v>
      </c>
      <c r="K17" s="1" t="s">
        <v>61</v>
      </c>
      <c r="L17" s="2">
        <v>0.98</v>
      </c>
      <c r="M17" s="68"/>
      <c r="N17" s="66" t="s">
        <v>68</v>
      </c>
      <c r="O17" s="1" t="s">
        <v>61</v>
      </c>
      <c r="P17" s="2">
        <v>0.95</v>
      </c>
      <c r="U17" s="2">
        <v>0.58599999999999997</v>
      </c>
      <c r="V17" s="2">
        <v>0.4899</v>
      </c>
      <c r="W17" s="2">
        <v>0.31979999999999997</v>
      </c>
      <c r="X17" s="2">
        <v>0.22889999999999999</v>
      </c>
      <c r="Y17" s="2">
        <v>0.20610000000000001</v>
      </c>
      <c r="Z17" s="2">
        <v>0.12970000000000001</v>
      </c>
      <c r="AA17" s="2">
        <v>0.14499999999999999</v>
      </c>
      <c r="AB17" s="2">
        <v>6.9800000000000001E-2</v>
      </c>
      <c r="AC17" s="2">
        <v>0.1153</v>
      </c>
      <c r="AD17" s="2">
        <v>6.8199999999999997E-2</v>
      </c>
    </row>
    <row r="18" spans="1:30" x14ac:dyDescent="0.3">
      <c r="A18" s="43"/>
      <c r="B18" s="1" t="s">
        <v>36</v>
      </c>
      <c r="C18" s="2"/>
      <c r="D18" s="2"/>
      <c r="F18" s="66"/>
      <c r="G18" s="1" t="s">
        <v>62</v>
      </c>
      <c r="H18" s="2">
        <v>0.93</v>
      </c>
      <c r="I18" s="68"/>
      <c r="J18" s="66"/>
      <c r="K18" s="1" t="s">
        <v>62</v>
      </c>
      <c r="L18" s="2">
        <v>0.96</v>
      </c>
      <c r="M18" s="68"/>
      <c r="N18" s="66"/>
      <c r="O18" s="1" t="s">
        <v>62</v>
      </c>
      <c r="P18" s="2">
        <v>0.93</v>
      </c>
      <c r="U18" s="2">
        <v>0.52849999999999997</v>
      </c>
      <c r="V18" s="2">
        <v>0.49419999999999997</v>
      </c>
      <c r="W18" s="2">
        <v>0.29220000000000002</v>
      </c>
      <c r="X18" s="2">
        <v>0.2271</v>
      </c>
      <c r="Y18" s="2">
        <v>0.21179999999999999</v>
      </c>
      <c r="Z18" s="2">
        <v>0.12959999999999999</v>
      </c>
      <c r="AA18" s="2">
        <v>0.155</v>
      </c>
      <c r="AB18" s="2">
        <v>8.6599999999999996E-2</v>
      </c>
      <c r="AC18" s="2">
        <v>0.11360000000000001</v>
      </c>
      <c r="AD18" s="2">
        <v>6.5699999999999995E-2</v>
      </c>
    </row>
    <row r="19" spans="1:30" x14ac:dyDescent="0.3">
      <c r="A19" s="43"/>
      <c r="B19" s="1" t="s">
        <v>20</v>
      </c>
      <c r="C19" s="9">
        <v>0.5</v>
      </c>
      <c r="D19" s="2"/>
      <c r="F19" s="66"/>
      <c r="G19" s="1" t="s">
        <v>64</v>
      </c>
      <c r="H19" s="2">
        <v>0.96</v>
      </c>
      <c r="I19" s="68"/>
      <c r="J19" s="66"/>
      <c r="K19" s="1" t="s">
        <v>64</v>
      </c>
      <c r="L19" s="2">
        <v>0.96</v>
      </c>
      <c r="M19" s="68"/>
      <c r="N19" s="66"/>
      <c r="O19" s="1" t="s">
        <v>64</v>
      </c>
      <c r="P19" s="2">
        <v>0.94</v>
      </c>
      <c r="U19" s="2">
        <v>0.46239999999999998</v>
      </c>
      <c r="V19" s="2">
        <v>0.4607</v>
      </c>
      <c r="W19" s="2">
        <v>0.2712</v>
      </c>
      <c r="X19" s="2">
        <v>0.2132</v>
      </c>
      <c r="Y19" s="2">
        <v>0.19359999999999999</v>
      </c>
      <c r="Z19" s="2">
        <v>0.14299999999999999</v>
      </c>
      <c r="AA19" s="2">
        <v>0.15490000000000001</v>
      </c>
      <c r="AB19" s="2">
        <v>9.0800000000000006E-2</v>
      </c>
      <c r="AC19" s="2">
        <v>0.11020000000000001</v>
      </c>
      <c r="AD19" s="2">
        <v>8.8499999999999995E-2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66"/>
      <c r="G20" s="1" t="s">
        <v>65</v>
      </c>
      <c r="H20" s="2">
        <v>0.93</v>
      </c>
      <c r="I20" s="68"/>
      <c r="J20" s="66"/>
      <c r="K20" s="1" t="s">
        <v>65</v>
      </c>
      <c r="L20" s="2">
        <v>0.98</v>
      </c>
      <c r="M20" s="68"/>
      <c r="N20" s="66"/>
      <c r="O20" s="1" t="s">
        <v>65</v>
      </c>
      <c r="P20" s="2">
        <v>0.95</v>
      </c>
      <c r="U20" s="2">
        <v>0.45290000000000002</v>
      </c>
      <c r="V20" s="2">
        <v>0.46179999999999999</v>
      </c>
      <c r="W20" s="2">
        <v>0.27829999999999999</v>
      </c>
      <c r="X20" s="2">
        <v>0.1855</v>
      </c>
      <c r="Y20" s="2">
        <v>0.18090000000000001</v>
      </c>
      <c r="Z20" s="2">
        <v>0.1575</v>
      </c>
      <c r="AA20" s="2">
        <v>0.1431</v>
      </c>
      <c r="AB20" s="2">
        <v>8.4699999999999998E-2</v>
      </c>
      <c r="AC20" s="2">
        <v>9.8100000000000007E-2</v>
      </c>
      <c r="AD20" s="2">
        <v>5.5500000000000001E-2</v>
      </c>
    </row>
    <row r="21" spans="1:30" x14ac:dyDescent="0.3">
      <c r="A21" s="48" t="s">
        <v>38</v>
      </c>
      <c r="B21" s="1" t="s">
        <v>3</v>
      </c>
      <c r="C21" s="23" t="s">
        <v>4</v>
      </c>
      <c r="D21" s="2"/>
      <c r="F21" s="66"/>
      <c r="G21" s="1" t="s">
        <v>66</v>
      </c>
      <c r="H21" s="2">
        <v>0.92</v>
      </c>
      <c r="I21" s="68"/>
      <c r="J21" s="66"/>
      <c r="K21" s="1" t="s">
        <v>66</v>
      </c>
      <c r="L21" s="2">
        <v>0.95</v>
      </c>
      <c r="M21" s="68"/>
      <c r="N21" s="66"/>
      <c r="O21" s="1" t="s">
        <v>66</v>
      </c>
      <c r="P21" s="2">
        <v>0.91</v>
      </c>
      <c r="U21" s="2">
        <v>0.41789999999999999</v>
      </c>
      <c r="V21" s="2">
        <v>0.44040000000000001</v>
      </c>
      <c r="W21" s="2">
        <v>0.26819999999999999</v>
      </c>
      <c r="X21" s="2">
        <v>0.24890000000000001</v>
      </c>
      <c r="Y21" s="2">
        <v>0.1835</v>
      </c>
      <c r="Z21" s="2">
        <v>0.15679999999999999</v>
      </c>
      <c r="AA21" s="2">
        <v>0.12330000000000001</v>
      </c>
      <c r="AB21" s="2">
        <v>9.2299999999999993E-2</v>
      </c>
      <c r="AC21" s="2">
        <v>9.9299999999999999E-2</v>
      </c>
      <c r="AD21" s="2">
        <v>7.8799999999999995E-2</v>
      </c>
    </row>
    <row r="22" spans="1:30" x14ac:dyDescent="0.3">
      <c r="A22" s="48"/>
      <c r="B22" s="1" t="s">
        <v>17</v>
      </c>
      <c r="C22" s="3">
        <v>1E-4</v>
      </c>
      <c r="D22" s="2"/>
      <c r="F22" s="66"/>
      <c r="G22" s="1" t="s">
        <v>63</v>
      </c>
      <c r="H22" s="2">
        <v>0.73</v>
      </c>
      <c r="I22" s="68"/>
      <c r="J22" s="66"/>
      <c r="K22" s="1" t="s">
        <v>63</v>
      </c>
      <c r="L22" s="2">
        <v>1</v>
      </c>
      <c r="M22" s="68"/>
      <c r="N22" s="66"/>
      <c r="O22" s="1" t="s">
        <v>63</v>
      </c>
      <c r="P22" s="2">
        <v>0.83</v>
      </c>
      <c r="U22" s="2">
        <v>0.374</v>
      </c>
      <c r="V22" s="2">
        <v>0.42870000000000003</v>
      </c>
      <c r="W22" s="2">
        <v>0.23</v>
      </c>
      <c r="X22" s="2">
        <v>0.2243</v>
      </c>
      <c r="Y22" s="2">
        <v>0.1696</v>
      </c>
      <c r="Z22" s="2">
        <v>0.1656</v>
      </c>
      <c r="AA22" s="2">
        <v>0.1305</v>
      </c>
      <c r="AB22" s="2">
        <v>7.9299999999999995E-2</v>
      </c>
      <c r="AC22" s="2">
        <v>0.1009</v>
      </c>
      <c r="AD22" s="2">
        <v>9.7100000000000006E-2</v>
      </c>
    </row>
    <row r="23" spans="1:30" x14ac:dyDescent="0.3">
      <c r="A23" s="48"/>
      <c r="B23" s="1" t="s">
        <v>58</v>
      </c>
      <c r="C23" s="2">
        <v>10</v>
      </c>
      <c r="D23" s="2"/>
      <c r="F23" s="66"/>
      <c r="G23" s="1" t="s">
        <v>67</v>
      </c>
      <c r="H23" s="7">
        <v>0.93</v>
      </c>
      <c r="I23" s="69"/>
      <c r="J23" s="66"/>
      <c r="K23" s="1" t="s">
        <v>67</v>
      </c>
      <c r="L23" s="7">
        <v>0.97</v>
      </c>
      <c r="M23" s="69"/>
      <c r="N23" s="66"/>
      <c r="O23" s="1" t="s">
        <v>67</v>
      </c>
      <c r="P23" s="7">
        <v>0.93</v>
      </c>
      <c r="U23" s="2">
        <v>0.34100000000000003</v>
      </c>
      <c r="V23" s="2">
        <v>0.39739999999999998</v>
      </c>
      <c r="W23" s="2">
        <v>0.23449999999999999</v>
      </c>
      <c r="X23" s="2">
        <v>0.22770000000000001</v>
      </c>
      <c r="Y23" s="2">
        <v>0.1598</v>
      </c>
      <c r="Z23" s="2">
        <v>0.13819999999999999</v>
      </c>
      <c r="AA23" s="2">
        <v>0.13139999999999999</v>
      </c>
      <c r="AB23" s="2">
        <v>9.3799999999999994E-2</v>
      </c>
      <c r="AC23" s="2">
        <v>9.8900000000000002E-2</v>
      </c>
      <c r="AD23" s="2">
        <v>8.8099999999999998E-2</v>
      </c>
    </row>
    <row r="24" spans="1:30" x14ac:dyDescent="0.3">
      <c r="A24" s="48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8"/>
      <c r="B25" s="1" t="s">
        <v>60</v>
      </c>
      <c r="C25" s="2">
        <v>2</v>
      </c>
      <c r="D25" s="2"/>
      <c r="U25" s="2">
        <v>57</v>
      </c>
      <c r="V25" s="2">
        <v>912</v>
      </c>
      <c r="W25" s="2">
        <v>43</v>
      </c>
      <c r="X25" s="2">
        <v>681</v>
      </c>
      <c r="Y25" s="2">
        <v>42</v>
      </c>
      <c r="Z25" s="2">
        <v>662</v>
      </c>
      <c r="AA25" s="2">
        <v>42</v>
      </c>
      <c r="AB25" s="2">
        <v>672</v>
      </c>
      <c r="AC25" s="2">
        <v>40</v>
      </c>
      <c r="AD25" s="2">
        <v>618</v>
      </c>
    </row>
    <row r="26" spans="1:30" x14ac:dyDescent="0.3">
      <c r="A26" s="48" t="s">
        <v>88</v>
      </c>
      <c r="B26" s="1" t="s">
        <v>88</v>
      </c>
      <c r="C26" s="71" t="s">
        <v>87</v>
      </c>
      <c r="D26" s="72"/>
      <c r="U26" s="2">
        <v>51</v>
      </c>
      <c r="V26" s="2">
        <v>812</v>
      </c>
      <c r="W26" s="2">
        <v>39</v>
      </c>
      <c r="X26" s="2">
        <v>625</v>
      </c>
      <c r="Y26" s="2">
        <v>41</v>
      </c>
      <c r="Z26" s="2">
        <v>645</v>
      </c>
      <c r="AA26" s="2">
        <v>39</v>
      </c>
      <c r="AB26" s="2">
        <v>624</v>
      </c>
      <c r="AC26" s="2">
        <v>40</v>
      </c>
      <c r="AD26" s="2">
        <v>626</v>
      </c>
    </row>
    <row r="27" spans="1:30" x14ac:dyDescent="0.3">
      <c r="A27" s="48"/>
      <c r="B27" s="1" t="s">
        <v>85</v>
      </c>
      <c r="C27" s="71" t="s">
        <v>86</v>
      </c>
      <c r="D27" s="72"/>
      <c r="U27" s="2">
        <v>50</v>
      </c>
      <c r="V27" s="2">
        <v>792</v>
      </c>
      <c r="W27" s="2">
        <v>42</v>
      </c>
      <c r="X27" s="2">
        <v>672</v>
      </c>
      <c r="Y27" s="2">
        <v>50</v>
      </c>
      <c r="Z27" s="2">
        <v>789</v>
      </c>
      <c r="AA27" s="2">
        <v>40</v>
      </c>
      <c r="AB27" s="2">
        <v>633</v>
      </c>
      <c r="AC27" s="2">
        <v>50</v>
      </c>
      <c r="AD27" s="2">
        <v>782</v>
      </c>
    </row>
    <row r="28" spans="1:30" x14ac:dyDescent="0.3">
      <c r="U28" s="2">
        <v>42</v>
      </c>
      <c r="V28" s="2">
        <v>659</v>
      </c>
      <c r="W28" s="2">
        <v>48</v>
      </c>
      <c r="X28" s="2">
        <v>763</v>
      </c>
      <c r="Y28" s="2">
        <v>41</v>
      </c>
      <c r="Z28" s="2">
        <v>647</v>
      </c>
      <c r="AA28" s="2">
        <v>42</v>
      </c>
      <c r="AB28" s="2">
        <v>662</v>
      </c>
      <c r="AC28" s="2">
        <v>41</v>
      </c>
      <c r="AD28" s="2">
        <v>642</v>
      </c>
    </row>
    <row r="29" spans="1:30" x14ac:dyDescent="0.3">
      <c r="U29" s="2">
        <v>39</v>
      </c>
      <c r="V29" s="2">
        <v>615</v>
      </c>
      <c r="W29" s="2">
        <v>38</v>
      </c>
      <c r="X29" s="2">
        <v>605</v>
      </c>
      <c r="Y29" s="2">
        <v>46</v>
      </c>
      <c r="Z29" s="2">
        <v>731</v>
      </c>
      <c r="AA29" s="2">
        <v>39</v>
      </c>
      <c r="AB29" s="2">
        <v>615</v>
      </c>
      <c r="AC29" s="2">
        <v>45</v>
      </c>
      <c r="AD29" s="2">
        <v>706</v>
      </c>
    </row>
    <row r="30" spans="1:30" x14ac:dyDescent="0.3">
      <c r="U30" s="2">
        <v>45</v>
      </c>
      <c r="V30" s="2">
        <v>713</v>
      </c>
      <c r="W30" s="2">
        <v>37</v>
      </c>
      <c r="X30" s="2">
        <v>590</v>
      </c>
      <c r="Y30" s="2">
        <v>32</v>
      </c>
      <c r="Z30" s="2">
        <v>509</v>
      </c>
      <c r="AA30" s="2">
        <v>38</v>
      </c>
      <c r="AB30" s="2">
        <v>603</v>
      </c>
      <c r="AC30" s="2">
        <v>30</v>
      </c>
      <c r="AD30" s="2">
        <v>472</v>
      </c>
    </row>
    <row r="31" spans="1:30" x14ac:dyDescent="0.3">
      <c r="U31" s="2">
        <v>33</v>
      </c>
      <c r="V31" s="2">
        <v>527</v>
      </c>
      <c r="W31" s="2">
        <v>38</v>
      </c>
      <c r="X31" s="2">
        <v>610</v>
      </c>
      <c r="Y31" s="2">
        <v>43</v>
      </c>
      <c r="Z31" s="2">
        <v>684</v>
      </c>
      <c r="AA31" s="2">
        <v>43</v>
      </c>
      <c r="AB31" s="2">
        <v>687</v>
      </c>
      <c r="AC31" s="2">
        <v>40</v>
      </c>
      <c r="AD31" s="2">
        <v>630</v>
      </c>
    </row>
    <row r="32" spans="1:30" x14ac:dyDescent="0.3">
      <c r="U32" s="2">
        <v>44</v>
      </c>
      <c r="V32" s="2">
        <v>703</v>
      </c>
      <c r="W32" s="2">
        <v>39</v>
      </c>
      <c r="X32" s="2">
        <v>615</v>
      </c>
      <c r="Y32" s="2">
        <v>39</v>
      </c>
      <c r="Z32" s="2">
        <v>614</v>
      </c>
      <c r="AA32" s="2">
        <v>41</v>
      </c>
      <c r="AB32" s="2">
        <v>646</v>
      </c>
      <c r="AC32" s="2">
        <v>46</v>
      </c>
      <c r="AD32" s="2">
        <v>717</v>
      </c>
    </row>
    <row r="33" spans="21:30" x14ac:dyDescent="0.3">
      <c r="U33" s="2">
        <v>38</v>
      </c>
      <c r="V33" s="2">
        <v>602</v>
      </c>
      <c r="W33" s="2">
        <v>37</v>
      </c>
      <c r="X33" s="2">
        <v>591</v>
      </c>
      <c r="Y33" s="2">
        <v>32</v>
      </c>
      <c r="Z33" s="2">
        <v>515</v>
      </c>
      <c r="AA33" s="2">
        <v>32</v>
      </c>
      <c r="AB33" s="2">
        <v>513</v>
      </c>
      <c r="AC33" s="2">
        <v>37</v>
      </c>
      <c r="AD33" s="2">
        <v>580</v>
      </c>
    </row>
    <row r="34" spans="21:30" x14ac:dyDescent="0.3">
      <c r="U34" s="2">
        <v>31</v>
      </c>
      <c r="V34" s="2">
        <v>492</v>
      </c>
      <c r="W34" s="2">
        <v>46</v>
      </c>
      <c r="X34" s="2">
        <v>736</v>
      </c>
      <c r="Y34" s="2">
        <v>44</v>
      </c>
      <c r="Z34" s="2">
        <v>696</v>
      </c>
      <c r="AA34" s="2">
        <v>43</v>
      </c>
      <c r="AB34" s="2">
        <v>687</v>
      </c>
      <c r="AC34" s="2">
        <v>40</v>
      </c>
      <c r="AD34" s="2">
        <v>629</v>
      </c>
    </row>
  </sheetData>
  <mergeCells count="27"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D64C-45F6-4B1A-A9CA-E5AED82D3F49}">
  <dimension ref="A1:AD34"/>
  <sheetViews>
    <sheetView workbookViewId="0">
      <selection activeCell="F3" sqref="F3:S7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9.109375" style="4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21</v>
      </c>
      <c r="B1" s="70"/>
      <c r="C1" s="70"/>
      <c r="D1" s="65"/>
      <c r="F1" s="63" t="s">
        <v>44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57" t="s">
        <v>22</v>
      </c>
      <c r="B2" s="1" t="s">
        <v>42</v>
      </c>
      <c r="C2" s="10" t="s">
        <v>43</v>
      </c>
      <c r="D2" s="2"/>
      <c r="F2" s="2" t="s">
        <v>49</v>
      </c>
      <c r="G2" s="2" t="s">
        <v>50</v>
      </c>
      <c r="H2" s="48" t="s">
        <v>47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58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0.95140000000000002</v>
      </c>
      <c r="J3" s="1" t="s">
        <v>46</v>
      </c>
      <c r="K3" s="2">
        <f>MAX(V3:V12)</f>
        <v>0.88280000000000003</v>
      </c>
      <c r="L3" s="1" t="s">
        <v>56</v>
      </c>
      <c r="M3" s="2">
        <f>MIN(U14:U23)</f>
        <v>0.1749</v>
      </c>
      <c r="N3" s="1" t="s">
        <v>57</v>
      </c>
      <c r="O3" s="2">
        <f>MIN(V14:V23)</f>
        <v>0.34939999999999999</v>
      </c>
      <c r="P3" s="1" t="s">
        <v>77</v>
      </c>
      <c r="Q3" s="2" t="str">
        <f>AVERAGE(U25:U34) &amp; "s/epoch"</f>
        <v>39.8s/epoch</v>
      </c>
      <c r="R3" s="1" t="s">
        <v>78</v>
      </c>
      <c r="S3" s="2" t="str">
        <f>AVERAGE(V25:V34) &amp; "ms/step"</f>
        <v>631.8ms/step</v>
      </c>
      <c r="U3" s="2">
        <v>0.52949999999999997</v>
      </c>
      <c r="V3" s="2">
        <v>0.78910000000000002</v>
      </c>
      <c r="W3" s="2">
        <v>0.93400000000000005</v>
      </c>
      <c r="X3" s="2">
        <v>0.96870000000000001</v>
      </c>
      <c r="Y3" s="2">
        <v>0.96379999999999999</v>
      </c>
      <c r="Z3" s="2">
        <v>0.99019999999999997</v>
      </c>
      <c r="AA3" s="2">
        <v>0.98509999999999998</v>
      </c>
      <c r="AB3" s="2">
        <v>0.98829999999999996</v>
      </c>
      <c r="AC3" s="2">
        <v>0.99219999999999997</v>
      </c>
      <c r="AD3" s="2">
        <v>0.99170000000000003</v>
      </c>
    </row>
    <row r="4" spans="1:30" x14ac:dyDescent="0.3">
      <c r="A4" s="58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0.98019999999999996</v>
      </c>
      <c r="J4" s="1" t="s">
        <v>46</v>
      </c>
      <c r="K4" s="2">
        <f>MAX(X3:X12)</f>
        <v>0.96870000000000001</v>
      </c>
      <c r="L4" s="1" t="s">
        <v>56</v>
      </c>
      <c r="M4" s="2">
        <f>MIN(W14:W23)</f>
        <v>8.7999999999999995E-2</v>
      </c>
      <c r="N4" s="1" t="s">
        <v>57</v>
      </c>
      <c r="O4" s="2">
        <f>MIN(X14:X23)</f>
        <v>0.1258</v>
      </c>
      <c r="P4" s="1" t="s">
        <v>77</v>
      </c>
      <c r="Q4" s="2" t="str">
        <f>AVERAGE(W25:W34) &amp; "s/epoch"</f>
        <v>38.7s/epoch</v>
      </c>
      <c r="R4" s="1" t="s">
        <v>78</v>
      </c>
      <c r="S4" s="2" t="str">
        <f>AVERAGE(X25:X34) &amp; "ms/step"</f>
        <v>613ms/step</v>
      </c>
      <c r="U4" s="2">
        <v>0.78959999999999997</v>
      </c>
      <c r="V4" s="2">
        <v>0.83399999999999996</v>
      </c>
      <c r="W4" s="2">
        <v>0.94489999999999996</v>
      </c>
      <c r="X4" s="2">
        <v>0.94320000000000004</v>
      </c>
      <c r="Y4" s="2">
        <v>0.97470000000000001</v>
      </c>
      <c r="Z4" s="2">
        <v>0.97660000000000002</v>
      </c>
      <c r="AA4" s="2">
        <v>0.98809999999999998</v>
      </c>
      <c r="AB4" s="2">
        <v>0.98629999999999995</v>
      </c>
      <c r="AC4" s="2">
        <v>0.99360000000000004</v>
      </c>
      <c r="AD4" s="2">
        <v>0.97919999999999996</v>
      </c>
    </row>
    <row r="5" spans="1:30" x14ac:dyDescent="0.3">
      <c r="A5" s="58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0.99309999999999998</v>
      </c>
      <c r="J5" s="1" t="s">
        <v>46</v>
      </c>
      <c r="K5" s="8">
        <f>MAX(Z3:Z12)</f>
        <v>0.99019999999999997</v>
      </c>
      <c r="L5" s="1" t="s">
        <v>56</v>
      </c>
      <c r="M5" s="2">
        <f>MIN(Y14:Y23)</f>
        <v>4.7399999999999998E-2</v>
      </c>
      <c r="N5" s="1" t="s">
        <v>57</v>
      </c>
      <c r="O5" s="2">
        <f>MIN(Z14:Z23)</f>
        <v>5.8799999999999998E-2</v>
      </c>
      <c r="P5" s="1" t="s">
        <v>77</v>
      </c>
      <c r="Q5" s="2" t="str">
        <f>AVERAGE(Y25:Y34) &amp; "s/epoch"</f>
        <v>38.1s/epoch</v>
      </c>
      <c r="R5" s="1" t="s">
        <v>78</v>
      </c>
      <c r="S5" s="2" t="str">
        <f>AVERAGE(Z25:Z34) &amp; "ms/step"</f>
        <v>606.4ms/step</v>
      </c>
      <c r="U5" s="2">
        <v>0.84760000000000002</v>
      </c>
      <c r="V5" s="2">
        <v>0.83789999999999998</v>
      </c>
      <c r="W5" s="2">
        <v>0.95440000000000003</v>
      </c>
      <c r="X5" s="2">
        <v>0.95689999999999997</v>
      </c>
      <c r="Y5" s="2">
        <v>0.98009999999999997</v>
      </c>
      <c r="Z5" s="2">
        <v>0.98050000000000004</v>
      </c>
      <c r="AA5" s="2">
        <v>0.99060000000000004</v>
      </c>
      <c r="AB5" s="2">
        <v>0.98629999999999995</v>
      </c>
      <c r="AC5" s="2">
        <v>0.99560000000000004</v>
      </c>
      <c r="AD5" s="2">
        <v>0.99170000000000003</v>
      </c>
    </row>
    <row r="6" spans="1:30" x14ac:dyDescent="0.3">
      <c r="A6" s="58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0.996</v>
      </c>
      <c r="J6" s="1" t="s">
        <v>46</v>
      </c>
      <c r="K6" s="2">
        <f>MAX(AB3:AB12)</f>
        <v>0.99019999999999997</v>
      </c>
      <c r="L6" s="1" t="s">
        <v>56</v>
      </c>
      <c r="M6" s="2">
        <f>MIN(AA14:AA23)</f>
        <v>3.15E-2</v>
      </c>
      <c r="N6" s="1" t="s">
        <v>57</v>
      </c>
      <c r="O6" s="2">
        <f>MIN(AB14:AB23)</f>
        <v>5.0299999999999997E-2</v>
      </c>
      <c r="P6" s="1" t="s">
        <v>77</v>
      </c>
      <c r="Q6" s="2" t="str">
        <f>AVERAGE(AA25:AA34) &amp; "s/epoch"</f>
        <v>38.8s/epoch</v>
      </c>
      <c r="R6" s="1" t="s">
        <v>78</v>
      </c>
      <c r="S6" s="2" t="str">
        <f>AVERAGE(AB25:AB34) &amp; "ms/step"</f>
        <v>617.8ms/step</v>
      </c>
      <c r="U6" s="2">
        <v>0.85960000000000003</v>
      </c>
      <c r="V6" s="2">
        <v>0.83789999999999998</v>
      </c>
      <c r="W6" s="2">
        <v>0.95930000000000004</v>
      </c>
      <c r="X6" s="2">
        <v>0.95109999999999995</v>
      </c>
      <c r="Y6" s="2">
        <v>0.98260000000000003</v>
      </c>
      <c r="Z6" s="2">
        <v>0.98240000000000005</v>
      </c>
      <c r="AA6" s="2">
        <v>0.99009999999999998</v>
      </c>
      <c r="AB6" s="2">
        <v>0.98629999999999995</v>
      </c>
      <c r="AC6" s="2">
        <v>0.99609999999999999</v>
      </c>
      <c r="AD6" s="2">
        <v>0.98329999999999995</v>
      </c>
    </row>
    <row r="7" spans="1:30" x14ac:dyDescent="0.3">
      <c r="A7" s="58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0.99760000000000004</v>
      </c>
      <c r="J7" s="1" t="s">
        <v>46</v>
      </c>
      <c r="K7" s="2">
        <f>MAX(AD3:AD12)</f>
        <v>0.99580000000000002</v>
      </c>
      <c r="L7" s="1" t="s">
        <v>56</v>
      </c>
      <c r="M7" s="2">
        <f>MIN(AC14:AC23)</f>
        <v>2.1299999999999999E-2</v>
      </c>
      <c r="N7" s="1" t="s">
        <v>57</v>
      </c>
      <c r="O7" s="2">
        <f>MIN(AD14:AD23)</f>
        <v>4.1700000000000001E-2</v>
      </c>
      <c r="P7" s="1" t="s">
        <v>77</v>
      </c>
      <c r="Q7" s="2" t="str">
        <f>AVERAGE(AC25:AC34) &amp; "s/epoch"</f>
        <v>40.6s/epoch</v>
      </c>
      <c r="R7" s="1" t="s">
        <v>78</v>
      </c>
      <c r="S7" s="2" t="str">
        <f>AVERAGE(AD25:AD34) &amp; "ms/step"</f>
        <v>636.5ms/step</v>
      </c>
      <c r="U7" s="2">
        <v>0.89029999999999998</v>
      </c>
      <c r="V7" s="2">
        <v>0.85350000000000004</v>
      </c>
      <c r="W7" s="2">
        <v>0.96079999999999999</v>
      </c>
      <c r="X7" s="2">
        <v>0.9667</v>
      </c>
      <c r="Y7" s="2">
        <v>0.98860000000000003</v>
      </c>
      <c r="Z7" s="2">
        <v>0.97270000000000001</v>
      </c>
      <c r="AA7" s="2">
        <v>0.99109999999999998</v>
      </c>
      <c r="AB7" s="2">
        <v>0.98829999999999996</v>
      </c>
      <c r="AC7" s="2">
        <v>0.99760000000000004</v>
      </c>
      <c r="AD7" s="2">
        <v>0.98540000000000005</v>
      </c>
    </row>
    <row r="8" spans="1:30" x14ac:dyDescent="0.3">
      <c r="A8" s="58"/>
      <c r="B8" s="1" t="s">
        <v>13</v>
      </c>
      <c r="C8" s="2">
        <v>0.2</v>
      </c>
      <c r="D8" s="2"/>
      <c r="U8" s="2">
        <v>0.9042</v>
      </c>
      <c r="V8" s="2">
        <v>0.87890000000000001</v>
      </c>
      <c r="W8" s="2">
        <v>0.96179999999999999</v>
      </c>
      <c r="X8" s="2">
        <v>0.96089999999999998</v>
      </c>
      <c r="Y8" s="2">
        <v>0.98860000000000003</v>
      </c>
      <c r="Z8" s="2">
        <v>0.96089999999999998</v>
      </c>
      <c r="AA8" s="2">
        <v>0.99450000000000005</v>
      </c>
      <c r="AB8" s="2">
        <v>0.97660000000000002</v>
      </c>
      <c r="AC8" s="2">
        <v>0.99509999999999998</v>
      </c>
      <c r="AD8" s="2">
        <v>0.98329999999999995</v>
      </c>
    </row>
    <row r="9" spans="1:30" x14ac:dyDescent="0.3">
      <c r="A9" s="58"/>
      <c r="B9" s="1" t="s">
        <v>14</v>
      </c>
      <c r="C9" s="2">
        <v>0.1</v>
      </c>
      <c r="D9" s="2"/>
      <c r="F9" s="63" t="s">
        <v>76</v>
      </c>
      <c r="G9" s="63"/>
      <c r="H9" s="63"/>
      <c r="I9" s="63"/>
      <c r="J9" s="63"/>
      <c r="K9" s="63"/>
      <c r="L9" s="63"/>
      <c r="M9" s="63"/>
      <c r="N9" s="63"/>
      <c r="O9" s="63"/>
      <c r="P9" s="63"/>
      <c r="R9" s="64" t="s">
        <v>69</v>
      </c>
      <c r="S9" s="65"/>
      <c r="U9" s="2">
        <v>0.91910000000000003</v>
      </c>
      <c r="V9" s="2">
        <v>0.85550000000000004</v>
      </c>
      <c r="W9" s="2">
        <v>0.96970000000000001</v>
      </c>
      <c r="X9" s="2">
        <v>0.9667</v>
      </c>
      <c r="Y9" s="2">
        <v>0.98809999999999998</v>
      </c>
      <c r="Z9" s="2">
        <v>0.98050000000000004</v>
      </c>
      <c r="AA9" s="2">
        <v>0.99209999999999998</v>
      </c>
      <c r="AB9" s="2">
        <v>0.98440000000000005</v>
      </c>
      <c r="AC9" s="2">
        <v>0.99760000000000004</v>
      </c>
      <c r="AD9" s="2">
        <v>0.98329999999999995</v>
      </c>
    </row>
    <row r="10" spans="1:30" x14ac:dyDescent="0.3">
      <c r="A10" s="59"/>
      <c r="B10" s="1" t="s">
        <v>15</v>
      </c>
      <c r="C10" s="2">
        <v>0.1</v>
      </c>
      <c r="D10" s="2"/>
      <c r="F10" s="66" t="s">
        <v>48</v>
      </c>
      <c r="G10" s="1" t="s">
        <v>61</v>
      </c>
      <c r="H10" s="2">
        <v>0.94</v>
      </c>
      <c r="I10" s="67"/>
      <c r="J10" s="66" t="s">
        <v>53</v>
      </c>
      <c r="K10" s="1" t="s">
        <v>61</v>
      </c>
      <c r="L10" s="2">
        <v>0.99</v>
      </c>
      <c r="M10" s="67"/>
      <c r="N10" s="66" t="s">
        <v>55</v>
      </c>
      <c r="O10" s="1" t="s">
        <v>61</v>
      </c>
      <c r="P10" s="2">
        <v>0.99</v>
      </c>
      <c r="R10" s="2" t="s">
        <v>70</v>
      </c>
      <c r="S10" s="2" t="s">
        <v>89</v>
      </c>
      <c r="U10" s="2">
        <v>0.92849999999999999</v>
      </c>
      <c r="V10" s="2">
        <v>0.86909999999999998</v>
      </c>
      <c r="W10" s="2">
        <v>0.97519999999999996</v>
      </c>
      <c r="X10" s="2">
        <v>0.95499999999999996</v>
      </c>
      <c r="Y10" s="2">
        <v>0.98760000000000003</v>
      </c>
      <c r="Z10" s="2">
        <v>0.97660000000000002</v>
      </c>
      <c r="AA10" s="2">
        <v>0.99060000000000004</v>
      </c>
      <c r="AB10" s="2">
        <v>0.99019999999999997</v>
      </c>
      <c r="AC10" s="2">
        <v>0.99760000000000004</v>
      </c>
      <c r="AD10" s="2">
        <v>0.99580000000000002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66"/>
      <c r="G11" s="1" t="s">
        <v>62</v>
      </c>
      <c r="H11" s="2">
        <v>0.85</v>
      </c>
      <c r="I11" s="68"/>
      <c r="J11" s="66"/>
      <c r="K11" s="1" t="s">
        <v>62</v>
      </c>
      <c r="L11" s="2">
        <v>0.96</v>
      </c>
      <c r="M11" s="68"/>
      <c r="N11" s="66"/>
      <c r="O11" s="1" t="s">
        <v>62</v>
      </c>
      <c r="P11" s="2">
        <v>0.98</v>
      </c>
      <c r="R11" s="2" t="s">
        <v>71</v>
      </c>
      <c r="S11" s="2" t="s">
        <v>90</v>
      </c>
      <c r="U11" s="2">
        <v>0.94840000000000002</v>
      </c>
      <c r="V11" s="2">
        <v>0.86909999999999998</v>
      </c>
      <c r="W11" s="2">
        <v>0.98019999999999996</v>
      </c>
      <c r="X11" s="2">
        <v>0.94910000000000005</v>
      </c>
      <c r="Y11" s="2">
        <v>0.98809999999999998</v>
      </c>
      <c r="Z11" s="2">
        <v>0.97460000000000002</v>
      </c>
      <c r="AA11" s="2">
        <v>0.99550000000000005</v>
      </c>
      <c r="AB11" s="2">
        <v>0.98240000000000005</v>
      </c>
      <c r="AC11" s="2">
        <v>0.99609999999999999</v>
      </c>
      <c r="AD11" s="2">
        <v>0.98329999999999995</v>
      </c>
    </row>
    <row r="12" spans="1:30" x14ac:dyDescent="0.3">
      <c r="A12" s="42"/>
      <c r="B12" s="1" t="s">
        <v>41</v>
      </c>
      <c r="C12" s="2">
        <v>30</v>
      </c>
      <c r="D12" s="2"/>
      <c r="F12" s="66"/>
      <c r="G12" s="1" t="s">
        <v>64</v>
      </c>
      <c r="H12" s="2">
        <v>0.88</v>
      </c>
      <c r="I12" s="68"/>
      <c r="J12" s="66"/>
      <c r="K12" s="1" t="s">
        <v>64</v>
      </c>
      <c r="L12" s="2">
        <v>0.96</v>
      </c>
      <c r="M12" s="68"/>
      <c r="N12" s="66"/>
      <c r="O12" s="1" t="s">
        <v>64</v>
      </c>
      <c r="P12" s="2">
        <v>0.99</v>
      </c>
      <c r="R12" s="2" t="s">
        <v>72</v>
      </c>
      <c r="S12" s="2" t="s">
        <v>91</v>
      </c>
      <c r="U12" s="2">
        <v>0.95140000000000002</v>
      </c>
      <c r="V12" s="2">
        <v>0.88280000000000003</v>
      </c>
      <c r="W12" s="2">
        <v>0.97919999999999996</v>
      </c>
      <c r="X12" s="2">
        <v>0.94720000000000004</v>
      </c>
      <c r="Y12" s="2">
        <v>0.99309999999999998</v>
      </c>
      <c r="Z12" s="2">
        <v>0.97070000000000001</v>
      </c>
      <c r="AA12" s="2">
        <v>0.996</v>
      </c>
      <c r="AB12" s="2">
        <v>0.98440000000000005</v>
      </c>
      <c r="AC12" s="2">
        <v>0.99460000000000004</v>
      </c>
      <c r="AD12" s="2">
        <v>0.98119999999999996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66"/>
      <c r="G13" s="1" t="s">
        <v>65</v>
      </c>
      <c r="H13" s="2">
        <v>0.88</v>
      </c>
      <c r="I13" s="68"/>
      <c r="J13" s="66"/>
      <c r="K13" s="1" t="s">
        <v>65</v>
      </c>
      <c r="L13" s="2">
        <v>1</v>
      </c>
      <c r="M13" s="68"/>
      <c r="N13" s="66"/>
      <c r="O13" s="1" t="s">
        <v>65</v>
      </c>
      <c r="P13" s="2">
        <v>0.99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30</v>
      </c>
      <c r="D14" s="2"/>
      <c r="F14" s="66"/>
      <c r="G14" s="1" t="s">
        <v>66</v>
      </c>
      <c r="H14" s="2">
        <v>0.86</v>
      </c>
      <c r="I14" s="68"/>
      <c r="J14" s="66"/>
      <c r="K14" s="1" t="s">
        <v>66</v>
      </c>
      <c r="L14" s="2">
        <v>0.96</v>
      </c>
      <c r="M14" s="68"/>
      <c r="N14" s="66"/>
      <c r="O14" s="1" t="s">
        <v>66</v>
      </c>
      <c r="P14" s="2">
        <v>0.98</v>
      </c>
      <c r="R14" s="2" t="s">
        <v>74</v>
      </c>
      <c r="S14" s="2" t="s">
        <v>93</v>
      </c>
      <c r="U14" s="2">
        <v>1.3008</v>
      </c>
      <c r="V14" s="2">
        <v>0.68920000000000003</v>
      </c>
      <c r="W14" s="2">
        <v>0.22239999999999999</v>
      </c>
      <c r="X14" s="2">
        <v>0.1331</v>
      </c>
      <c r="Y14" s="2">
        <v>0.123</v>
      </c>
      <c r="Z14" s="2">
        <v>5.8799999999999998E-2</v>
      </c>
      <c r="AA14" s="2">
        <v>6.25E-2</v>
      </c>
      <c r="AB14" s="2">
        <v>5.6800000000000003E-2</v>
      </c>
      <c r="AC14" s="2">
        <v>3.8800000000000001E-2</v>
      </c>
      <c r="AD14" s="2">
        <v>4.1700000000000001E-2</v>
      </c>
    </row>
    <row r="15" spans="1:30" x14ac:dyDescent="0.3">
      <c r="A15" s="42"/>
      <c r="B15" s="1" t="s">
        <v>31</v>
      </c>
      <c r="C15" s="2" t="b">
        <v>0</v>
      </c>
      <c r="D15" s="2"/>
      <c r="F15" s="66"/>
      <c r="G15" s="1" t="s">
        <v>63</v>
      </c>
      <c r="H15" s="2">
        <v>0.67</v>
      </c>
      <c r="I15" s="68"/>
      <c r="J15" s="66"/>
      <c r="K15" s="1" t="s">
        <v>63</v>
      </c>
      <c r="L15" s="2">
        <v>0.98</v>
      </c>
      <c r="M15" s="68"/>
      <c r="N15" s="66"/>
      <c r="O15" s="1" t="s">
        <v>63</v>
      </c>
      <c r="P15" s="2">
        <v>0.95</v>
      </c>
      <c r="R15" s="2" t="s">
        <v>75</v>
      </c>
      <c r="S15" s="2" t="s">
        <v>94</v>
      </c>
      <c r="U15" s="2">
        <v>0.58409999999999995</v>
      </c>
      <c r="V15" s="2">
        <v>0.53590000000000004</v>
      </c>
      <c r="W15" s="2">
        <v>0.19170000000000001</v>
      </c>
      <c r="X15" s="2">
        <v>0.16289999999999999</v>
      </c>
      <c r="Y15" s="2">
        <v>9.3399999999999997E-2</v>
      </c>
      <c r="Z15" s="2">
        <v>7.1900000000000006E-2</v>
      </c>
      <c r="AA15" s="2">
        <v>5.6399999999999999E-2</v>
      </c>
      <c r="AB15" s="2">
        <v>5.5399999999999998E-2</v>
      </c>
      <c r="AC15" s="2">
        <v>3.5700000000000003E-2</v>
      </c>
      <c r="AD15" s="2">
        <v>5.6500000000000002E-2</v>
      </c>
    </row>
    <row r="16" spans="1:30" x14ac:dyDescent="0.3">
      <c r="A16" s="41" t="s">
        <v>32</v>
      </c>
      <c r="B16" s="1" t="s">
        <v>33</v>
      </c>
      <c r="C16" s="2"/>
      <c r="D16" s="2"/>
      <c r="F16" s="66"/>
      <c r="G16" s="1" t="s">
        <v>67</v>
      </c>
      <c r="H16" s="7">
        <v>0.87</v>
      </c>
      <c r="I16" s="68"/>
      <c r="J16" s="66"/>
      <c r="K16" s="1" t="s">
        <v>67</v>
      </c>
      <c r="L16" s="2">
        <v>0.98</v>
      </c>
      <c r="M16" s="68"/>
      <c r="N16" s="66"/>
      <c r="O16" s="1" t="s">
        <v>67</v>
      </c>
      <c r="P16" s="7">
        <v>0.98</v>
      </c>
      <c r="U16" s="2">
        <v>0.45300000000000001</v>
      </c>
      <c r="V16" s="2">
        <v>0.46350000000000002</v>
      </c>
      <c r="W16" s="2">
        <v>0.1709</v>
      </c>
      <c r="X16" s="2">
        <v>0.13439999999999999</v>
      </c>
      <c r="Y16" s="2">
        <v>8.3400000000000002E-2</v>
      </c>
      <c r="Z16" s="2">
        <v>7.7299999999999994E-2</v>
      </c>
      <c r="AA16" s="2">
        <v>5.21E-2</v>
      </c>
      <c r="AB16" s="2">
        <v>5.3900000000000003E-2</v>
      </c>
      <c r="AC16" s="2">
        <v>3.2199999999999999E-2</v>
      </c>
      <c r="AD16" s="2">
        <v>5.0700000000000002E-2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66" t="s">
        <v>52</v>
      </c>
      <c r="G17" s="1" t="s">
        <v>61</v>
      </c>
      <c r="H17" s="2">
        <v>0.97</v>
      </c>
      <c r="I17" s="68"/>
      <c r="J17" s="66" t="s">
        <v>54</v>
      </c>
      <c r="K17" s="1" t="s">
        <v>61</v>
      </c>
      <c r="L17" s="2">
        <v>0.99</v>
      </c>
      <c r="M17" s="68"/>
      <c r="N17" s="66" t="s">
        <v>68</v>
      </c>
      <c r="O17" s="1" t="s">
        <v>61</v>
      </c>
      <c r="P17" s="2">
        <v>0.97</v>
      </c>
      <c r="U17" s="2">
        <v>0.39710000000000001</v>
      </c>
      <c r="V17" s="2">
        <v>0.48149999999999998</v>
      </c>
      <c r="W17" s="2">
        <v>0.14829999999999999</v>
      </c>
      <c r="X17" s="2">
        <v>0.1368</v>
      </c>
      <c r="Y17" s="2">
        <v>7.7799999999999994E-2</v>
      </c>
      <c r="Z17" s="2">
        <v>6.8500000000000005E-2</v>
      </c>
      <c r="AA17" s="2">
        <v>0.05</v>
      </c>
      <c r="AB17" s="2">
        <v>6.88E-2</v>
      </c>
      <c r="AC17" s="2">
        <v>3.1800000000000002E-2</v>
      </c>
      <c r="AD17" s="2">
        <v>5.4199999999999998E-2</v>
      </c>
    </row>
    <row r="18" spans="1:30" x14ac:dyDescent="0.3">
      <c r="A18" s="43"/>
      <c r="B18" s="1" t="s">
        <v>36</v>
      </c>
      <c r="C18" s="2"/>
      <c r="D18" s="2"/>
      <c r="F18" s="66"/>
      <c r="G18" s="1" t="s">
        <v>62</v>
      </c>
      <c r="H18" s="2">
        <v>0.94</v>
      </c>
      <c r="I18" s="68"/>
      <c r="J18" s="66"/>
      <c r="K18" s="1" t="s">
        <v>62</v>
      </c>
      <c r="L18" s="2">
        <v>0.97</v>
      </c>
      <c r="M18" s="68"/>
      <c r="N18" s="66"/>
      <c r="O18" s="1" t="s">
        <v>62</v>
      </c>
      <c r="P18" s="2">
        <v>0.94</v>
      </c>
      <c r="U18" s="2">
        <v>0.33729999999999999</v>
      </c>
      <c r="V18" s="2">
        <v>0.43759999999999999</v>
      </c>
      <c r="W18" s="2">
        <v>0.13</v>
      </c>
      <c r="X18" s="2">
        <v>0.12590000000000001</v>
      </c>
      <c r="Y18" s="2">
        <v>6.8500000000000005E-2</v>
      </c>
      <c r="Z18" s="2">
        <v>8.3500000000000005E-2</v>
      </c>
      <c r="AA18" s="2">
        <v>4.7E-2</v>
      </c>
      <c r="AB18" s="2">
        <v>5.0299999999999997E-2</v>
      </c>
      <c r="AC18" s="2">
        <v>2.76E-2</v>
      </c>
      <c r="AD18" s="2">
        <v>5.28E-2</v>
      </c>
    </row>
    <row r="19" spans="1:30" x14ac:dyDescent="0.3">
      <c r="A19" s="43"/>
      <c r="B19" s="1" t="s">
        <v>20</v>
      </c>
      <c r="C19" s="9" t="s">
        <v>106</v>
      </c>
      <c r="D19" s="2"/>
      <c r="F19" s="66"/>
      <c r="G19" s="1" t="s">
        <v>64</v>
      </c>
      <c r="H19" s="2">
        <v>0.95</v>
      </c>
      <c r="I19" s="68"/>
      <c r="J19" s="66"/>
      <c r="K19" s="1" t="s">
        <v>64</v>
      </c>
      <c r="L19" s="2">
        <v>0.97</v>
      </c>
      <c r="M19" s="68"/>
      <c r="N19" s="66"/>
      <c r="O19" s="1" t="s">
        <v>64</v>
      </c>
      <c r="P19" s="2">
        <v>0.95</v>
      </c>
      <c r="U19" s="2">
        <v>0.28120000000000001</v>
      </c>
      <c r="V19" s="2">
        <v>0.35749999999999998</v>
      </c>
      <c r="W19" s="2">
        <v>0.1222</v>
      </c>
      <c r="X19" s="2">
        <v>0.12959999999999999</v>
      </c>
      <c r="Y19" s="2">
        <v>6.2899999999999998E-2</v>
      </c>
      <c r="Z19" s="2">
        <v>9.2399999999999996E-2</v>
      </c>
      <c r="AA19" s="2">
        <v>3.9600000000000003E-2</v>
      </c>
      <c r="AB19" s="2">
        <v>7.5399999999999995E-2</v>
      </c>
      <c r="AC19" s="2">
        <v>2.3599999999999999E-2</v>
      </c>
      <c r="AD19" s="2">
        <v>6.8400000000000002E-2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66"/>
      <c r="G20" s="1" t="s">
        <v>65</v>
      </c>
      <c r="H20" s="2">
        <v>0.98</v>
      </c>
      <c r="I20" s="68"/>
      <c r="J20" s="66"/>
      <c r="K20" s="1" t="s">
        <v>65</v>
      </c>
      <c r="L20" s="2">
        <v>0.98</v>
      </c>
      <c r="M20" s="68"/>
      <c r="N20" s="66"/>
      <c r="O20" s="1" t="s">
        <v>65</v>
      </c>
      <c r="P20" s="2">
        <v>0.97</v>
      </c>
      <c r="U20" s="2">
        <v>0.25569999999999998</v>
      </c>
      <c r="V20" s="2">
        <v>0.3881</v>
      </c>
      <c r="W20" s="2">
        <v>0.124</v>
      </c>
      <c r="X20" s="2">
        <v>0.1258</v>
      </c>
      <c r="Y20" s="2">
        <v>5.9799999999999999E-2</v>
      </c>
      <c r="Z20" s="2">
        <v>7.5499999999999998E-2</v>
      </c>
      <c r="AA20" s="2">
        <v>3.8100000000000002E-2</v>
      </c>
      <c r="AB20" s="2">
        <v>5.9900000000000002E-2</v>
      </c>
      <c r="AC20" s="2">
        <v>2.1299999999999999E-2</v>
      </c>
      <c r="AD20" s="2">
        <v>5.6000000000000001E-2</v>
      </c>
    </row>
    <row r="21" spans="1:30" x14ac:dyDescent="0.3">
      <c r="A21" s="48" t="s">
        <v>38</v>
      </c>
      <c r="B21" s="1" t="s">
        <v>3</v>
      </c>
      <c r="C21" s="23" t="s">
        <v>5</v>
      </c>
      <c r="D21" s="2"/>
      <c r="F21" s="66"/>
      <c r="G21" s="1" t="s">
        <v>66</v>
      </c>
      <c r="H21" s="2">
        <v>0.96</v>
      </c>
      <c r="I21" s="68"/>
      <c r="J21" s="66"/>
      <c r="K21" s="1" t="s">
        <v>66</v>
      </c>
      <c r="L21" s="2">
        <v>0.96</v>
      </c>
      <c r="M21" s="68"/>
      <c r="N21" s="66"/>
      <c r="O21" s="1" t="s">
        <v>66</v>
      </c>
      <c r="P21" s="2">
        <v>0.94</v>
      </c>
      <c r="U21" s="2">
        <v>0.22900000000000001</v>
      </c>
      <c r="V21" s="2">
        <v>0.36359999999999998</v>
      </c>
      <c r="W21" s="2">
        <v>0.1077</v>
      </c>
      <c r="X21" s="2">
        <v>0.1431</v>
      </c>
      <c r="Y21" s="2">
        <v>6.2E-2</v>
      </c>
      <c r="Z21" s="2">
        <v>7.7700000000000005E-2</v>
      </c>
      <c r="AA21" s="2">
        <v>4.0300000000000002E-2</v>
      </c>
      <c r="AB21" s="2">
        <v>5.3999999999999999E-2</v>
      </c>
      <c r="AC21" s="2">
        <v>2.23E-2</v>
      </c>
      <c r="AD21" s="2">
        <v>4.8599999999999997E-2</v>
      </c>
    </row>
    <row r="22" spans="1:30" x14ac:dyDescent="0.3">
      <c r="A22" s="48"/>
      <c r="B22" s="1" t="s">
        <v>17</v>
      </c>
      <c r="C22" s="3">
        <v>1E-4</v>
      </c>
      <c r="D22" s="2"/>
      <c r="F22" s="66"/>
      <c r="G22" s="1" t="s">
        <v>63</v>
      </c>
      <c r="H22" s="2">
        <v>0.96</v>
      </c>
      <c r="I22" s="68"/>
      <c r="J22" s="66"/>
      <c r="K22" s="1" t="s">
        <v>63</v>
      </c>
      <c r="L22" s="2">
        <v>0.97</v>
      </c>
      <c r="M22" s="68"/>
      <c r="N22" s="66"/>
      <c r="O22" s="1" t="s">
        <v>63</v>
      </c>
      <c r="P22" s="2">
        <v>0.91</v>
      </c>
      <c r="U22" s="2">
        <v>0.19570000000000001</v>
      </c>
      <c r="V22" s="2">
        <v>0.37369999999999998</v>
      </c>
      <c r="W22" s="2">
        <v>9.6600000000000005E-2</v>
      </c>
      <c r="X22" s="2">
        <v>0.1484</v>
      </c>
      <c r="Y22" s="2">
        <v>5.79E-2</v>
      </c>
      <c r="Z22" s="2">
        <v>8.6599999999999996E-2</v>
      </c>
      <c r="AA22" s="2">
        <v>3.5000000000000003E-2</v>
      </c>
      <c r="AB22" s="2">
        <v>6.2700000000000006E-2</v>
      </c>
      <c r="AC22" s="2">
        <v>2.3199999999999998E-2</v>
      </c>
      <c r="AD22" s="2">
        <v>5.3499999999999999E-2</v>
      </c>
    </row>
    <row r="23" spans="1:30" x14ac:dyDescent="0.3">
      <c r="A23" s="48"/>
      <c r="B23" s="1" t="s">
        <v>58</v>
      </c>
      <c r="C23" s="2">
        <v>10</v>
      </c>
      <c r="D23" s="2"/>
      <c r="F23" s="66"/>
      <c r="G23" s="1" t="s">
        <v>67</v>
      </c>
      <c r="H23" s="7">
        <v>0.96</v>
      </c>
      <c r="I23" s="69"/>
      <c r="J23" s="66"/>
      <c r="K23" s="1" t="s">
        <v>67</v>
      </c>
      <c r="L23" s="7">
        <v>0.97</v>
      </c>
      <c r="M23" s="69"/>
      <c r="N23" s="66"/>
      <c r="O23" s="1" t="s">
        <v>67</v>
      </c>
      <c r="P23" s="7">
        <v>0.95</v>
      </c>
      <c r="U23" s="2">
        <v>0.1749</v>
      </c>
      <c r="V23" s="2">
        <v>0.34939999999999999</v>
      </c>
      <c r="W23" s="2">
        <v>8.7999999999999995E-2</v>
      </c>
      <c r="X23" s="2">
        <v>0.1406</v>
      </c>
      <c r="Y23" s="2">
        <v>4.7399999999999998E-2</v>
      </c>
      <c r="Z23" s="2">
        <v>8.3699999999999997E-2</v>
      </c>
      <c r="AA23" s="2">
        <v>3.15E-2</v>
      </c>
      <c r="AB23" s="2">
        <v>7.0599999999999996E-2</v>
      </c>
      <c r="AC23" s="2">
        <v>2.63E-2</v>
      </c>
      <c r="AD23" s="2">
        <v>6.6199999999999995E-2</v>
      </c>
    </row>
    <row r="24" spans="1:30" x14ac:dyDescent="0.3">
      <c r="A24" s="48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8"/>
      <c r="B25" s="1" t="s">
        <v>60</v>
      </c>
      <c r="C25" s="2">
        <v>2</v>
      </c>
      <c r="D25" s="2"/>
      <c r="U25" s="2">
        <v>57</v>
      </c>
      <c r="V25" s="2">
        <v>905</v>
      </c>
      <c r="W25" s="2">
        <v>40</v>
      </c>
      <c r="X25" s="2">
        <v>638</v>
      </c>
      <c r="Y25" s="2">
        <v>39</v>
      </c>
      <c r="Z25" s="2">
        <v>617</v>
      </c>
      <c r="AA25" s="2">
        <v>38</v>
      </c>
      <c r="AB25" s="2">
        <v>605</v>
      </c>
      <c r="AC25" s="2">
        <v>42</v>
      </c>
      <c r="AD25" s="2">
        <v>661</v>
      </c>
    </row>
    <row r="26" spans="1:30" x14ac:dyDescent="0.3">
      <c r="A26" s="48" t="s">
        <v>88</v>
      </c>
      <c r="B26" s="1" t="s">
        <v>88</v>
      </c>
      <c r="C26" s="71" t="s">
        <v>87</v>
      </c>
      <c r="D26" s="72"/>
      <c r="U26" s="2">
        <v>39</v>
      </c>
      <c r="V26" s="2">
        <v>626</v>
      </c>
      <c r="W26" s="2">
        <v>38</v>
      </c>
      <c r="X26" s="2">
        <v>599</v>
      </c>
      <c r="Y26" s="2">
        <v>38</v>
      </c>
      <c r="Z26" s="2">
        <v>624</v>
      </c>
      <c r="AA26" s="2">
        <v>39</v>
      </c>
      <c r="AB26" s="2">
        <v>612</v>
      </c>
      <c r="AC26" s="2">
        <v>41</v>
      </c>
      <c r="AD26" s="2">
        <v>633</v>
      </c>
    </row>
    <row r="27" spans="1:30" x14ac:dyDescent="0.3">
      <c r="A27" s="48"/>
      <c r="B27" s="1" t="s">
        <v>85</v>
      </c>
      <c r="C27" s="71" t="s">
        <v>86</v>
      </c>
      <c r="D27" s="72"/>
      <c r="U27" s="2">
        <v>38</v>
      </c>
      <c r="V27" s="2">
        <v>599</v>
      </c>
      <c r="W27" s="2">
        <v>39</v>
      </c>
      <c r="X27" s="2">
        <v>623</v>
      </c>
      <c r="Y27" s="2">
        <v>39</v>
      </c>
      <c r="Z27" s="2">
        <v>616</v>
      </c>
      <c r="AA27" s="2">
        <v>49</v>
      </c>
      <c r="AB27" s="2">
        <v>773</v>
      </c>
      <c r="AC27" s="2">
        <v>49</v>
      </c>
      <c r="AD27" s="2">
        <v>759</v>
      </c>
    </row>
    <row r="28" spans="1:30" x14ac:dyDescent="0.3">
      <c r="U28" s="2">
        <v>40</v>
      </c>
      <c r="V28" s="2">
        <v>641</v>
      </c>
      <c r="W28" s="2">
        <v>46</v>
      </c>
      <c r="X28" s="2">
        <v>724</v>
      </c>
      <c r="Y28" s="2">
        <v>40</v>
      </c>
      <c r="Z28" s="2">
        <v>640</v>
      </c>
      <c r="AA28" s="2">
        <v>39</v>
      </c>
      <c r="AB28" s="2">
        <v>626</v>
      </c>
      <c r="AC28" s="2">
        <v>47</v>
      </c>
      <c r="AD28" s="2">
        <v>740</v>
      </c>
    </row>
    <row r="29" spans="1:30" x14ac:dyDescent="0.3">
      <c r="U29" s="2">
        <v>37</v>
      </c>
      <c r="V29" s="2">
        <v>581</v>
      </c>
      <c r="W29" s="2">
        <v>36</v>
      </c>
      <c r="X29" s="2">
        <v>565</v>
      </c>
      <c r="Y29" s="2">
        <v>43</v>
      </c>
      <c r="Z29" s="2">
        <v>677</v>
      </c>
      <c r="AA29" s="2">
        <v>36</v>
      </c>
      <c r="AB29" s="2">
        <v>569</v>
      </c>
      <c r="AC29" s="2">
        <v>36</v>
      </c>
      <c r="AD29" s="2">
        <v>570</v>
      </c>
    </row>
    <row r="30" spans="1:30" x14ac:dyDescent="0.3">
      <c r="U30" s="2">
        <v>35</v>
      </c>
      <c r="V30" s="2">
        <v>561</v>
      </c>
      <c r="W30" s="2">
        <v>36</v>
      </c>
      <c r="X30" s="2">
        <v>565</v>
      </c>
      <c r="Y30" s="2">
        <v>30</v>
      </c>
      <c r="Z30" s="2">
        <v>472</v>
      </c>
      <c r="AA30" s="2">
        <v>38</v>
      </c>
      <c r="AB30" s="2">
        <v>606</v>
      </c>
      <c r="AC30" s="2">
        <v>44</v>
      </c>
      <c r="AD30" s="2">
        <v>685</v>
      </c>
    </row>
    <row r="31" spans="1:30" x14ac:dyDescent="0.3">
      <c r="U31" s="2">
        <v>36</v>
      </c>
      <c r="V31" s="2">
        <v>566</v>
      </c>
      <c r="W31" s="2">
        <v>43</v>
      </c>
      <c r="X31" s="2">
        <v>689</v>
      </c>
      <c r="Y31" s="2">
        <v>35</v>
      </c>
      <c r="Z31" s="2">
        <v>558</v>
      </c>
      <c r="AA31" s="2">
        <v>35</v>
      </c>
      <c r="AB31" s="2">
        <v>559</v>
      </c>
      <c r="AC31" s="2">
        <v>36</v>
      </c>
      <c r="AD31" s="2">
        <v>570</v>
      </c>
    </row>
    <row r="32" spans="1:30" x14ac:dyDescent="0.3">
      <c r="U32" s="2">
        <v>37</v>
      </c>
      <c r="V32" s="2">
        <v>583</v>
      </c>
      <c r="W32" s="2">
        <v>29</v>
      </c>
      <c r="X32" s="2">
        <v>459</v>
      </c>
      <c r="Y32" s="2">
        <v>37</v>
      </c>
      <c r="Z32" s="2">
        <v>592</v>
      </c>
      <c r="AA32" s="2">
        <v>43</v>
      </c>
      <c r="AB32" s="2">
        <v>688</v>
      </c>
      <c r="AC32" s="2">
        <v>32</v>
      </c>
      <c r="AD32" s="2">
        <v>505</v>
      </c>
    </row>
    <row r="33" spans="21:30" x14ac:dyDescent="0.3">
      <c r="U33" s="2">
        <v>43</v>
      </c>
      <c r="V33" s="2">
        <v>682</v>
      </c>
      <c r="W33" s="2">
        <v>44</v>
      </c>
      <c r="X33" s="2">
        <v>692</v>
      </c>
      <c r="Y33" s="2">
        <v>37</v>
      </c>
      <c r="Z33" s="2">
        <v>584</v>
      </c>
      <c r="AA33" s="2">
        <v>29</v>
      </c>
      <c r="AB33" s="2">
        <v>466</v>
      </c>
      <c r="AC33" s="2">
        <v>35</v>
      </c>
      <c r="AD33" s="2">
        <v>554</v>
      </c>
    </row>
    <row r="34" spans="21:30" x14ac:dyDescent="0.3">
      <c r="U34" s="2">
        <v>36</v>
      </c>
      <c r="V34" s="2">
        <v>574</v>
      </c>
      <c r="W34" s="2">
        <v>36</v>
      </c>
      <c r="X34" s="2">
        <v>576</v>
      </c>
      <c r="Y34" s="2">
        <v>43</v>
      </c>
      <c r="Z34" s="2">
        <v>684</v>
      </c>
      <c r="AA34" s="2">
        <v>42</v>
      </c>
      <c r="AB34" s="2">
        <v>674</v>
      </c>
      <c r="AC34" s="2">
        <v>44</v>
      </c>
      <c r="AD34" s="2">
        <v>688</v>
      </c>
    </row>
  </sheetData>
  <mergeCells count="27"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AB88-890D-4C1E-85B2-360FE0B9B1D4}">
  <dimension ref="A1:AD34"/>
  <sheetViews>
    <sheetView topLeftCell="C1" workbookViewId="0">
      <selection activeCell="F3" sqref="F3:S7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9.109375" style="4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21</v>
      </c>
      <c r="B1" s="70"/>
      <c r="C1" s="70"/>
      <c r="D1" s="65"/>
      <c r="F1" s="63" t="s">
        <v>44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57" t="s">
        <v>22</v>
      </c>
      <c r="B2" s="1" t="s">
        <v>42</v>
      </c>
      <c r="C2" s="10" t="s">
        <v>43</v>
      </c>
      <c r="D2" s="2"/>
      <c r="F2" s="2" t="s">
        <v>49</v>
      </c>
      <c r="G2" s="2" t="s">
        <v>50</v>
      </c>
      <c r="H2" s="48" t="s">
        <v>47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58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0.92900000000000005</v>
      </c>
      <c r="J3" s="1" t="s">
        <v>46</v>
      </c>
      <c r="K3" s="2">
        <f>MAX(V3:V12)</f>
        <v>0.87109999999999999</v>
      </c>
      <c r="L3" s="1" t="s">
        <v>56</v>
      </c>
      <c r="M3" s="2">
        <f>MIN(U14:U23)</f>
        <v>0.22639999999999999</v>
      </c>
      <c r="N3" s="1" t="s">
        <v>57</v>
      </c>
      <c r="O3" s="2">
        <f>MIN(V14:V23)</f>
        <v>0.38229999999999997</v>
      </c>
      <c r="P3" s="1" t="s">
        <v>77</v>
      </c>
      <c r="Q3" s="2" t="str">
        <f>AVERAGE(U25:U34) &amp; "s/epoch"</f>
        <v>41.2s/epoch</v>
      </c>
      <c r="R3" s="1" t="s">
        <v>78</v>
      </c>
      <c r="S3" s="2" t="str">
        <f>AVERAGE(V25:V34) &amp; "ms/step"</f>
        <v>655.2ms/step</v>
      </c>
      <c r="U3" s="2">
        <v>0.52949999999999997</v>
      </c>
      <c r="V3" s="2">
        <v>0.71289999999999998</v>
      </c>
      <c r="W3" s="2">
        <v>0.90620000000000001</v>
      </c>
      <c r="X3" s="2">
        <v>0.92369999999999997</v>
      </c>
      <c r="Y3" s="2">
        <v>0.95240000000000002</v>
      </c>
      <c r="Z3" s="2">
        <v>0.96479999999999999</v>
      </c>
      <c r="AA3" s="2">
        <v>0.97919999999999996</v>
      </c>
      <c r="AB3" s="2">
        <v>0.99219999999999997</v>
      </c>
      <c r="AC3" s="2">
        <v>0.9849</v>
      </c>
      <c r="AD3" s="2">
        <v>0.98960000000000004</v>
      </c>
    </row>
    <row r="4" spans="1:30" x14ac:dyDescent="0.3">
      <c r="A4" s="58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0.96379999999999999</v>
      </c>
      <c r="J4" s="1" t="s">
        <v>46</v>
      </c>
      <c r="K4" s="2">
        <f>MAX(X3:X12)</f>
        <v>0.94520000000000004</v>
      </c>
      <c r="L4" s="1" t="s">
        <v>56</v>
      </c>
      <c r="M4" s="2">
        <f>MIN(W14:W23)</f>
        <v>0.124</v>
      </c>
      <c r="N4" s="1" t="s">
        <v>57</v>
      </c>
      <c r="O4" s="2">
        <f>MIN(X14:X23)</f>
        <v>0.17949999999999999</v>
      </c>
      <c r="P4" s="1" t="s">
        <v>77</v>
      </c>
      <c r="Q4" s="2" t="str">
        <f>AVERAGE(W25:W34) &amp; "s/epoch"</f>
        <v>42.5s/epoch</v>
      </c>
      <c r="R4" s="1" t="s">
        <v>78</v>
      </c>
      <c r="S4" s="2" t="str">
        <f>AVERAGE(X25:X34) &amp; "ms/step"</f>
        <v>674.8ms/step</v>
      </c>
      <c r="U4" s="2">
        <v>0.75529999999999997</v>
      </c>
      <c r="V4" s="2">
        <v>0.77929999999999999</v>
      </c>
      <c r="W4" s="2">
        <v>0.92710000000000004</v>
      </c>
      <c r="X4" s="2">
        <v>0.94520000000000004</v>
      </c>
      <c r="Y4" s="2">
        <v>0.96030000000000004</v>
      </c>
      <c r="Z4" s="2">
        <v>0.96679999999999999</v>
      </c>
      <c r="AA4" s="2">
        <v>0.97219999999999995</v>
      </c>
      <c r="AB4" s="2">
        <v>0.98629999999999995</v>
      </c>
      <c r="AC4" s="2">
        <v>0.98050000000000004</v>
      </c>
      <c r="AD4" s="2">
        <v>0.99170000000000003</v>
      </c>
    </row>
    <row r="5" spans="1:30" x14ac:dyDescent="0.3">
      <c r="A5" s="58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0.98109999999999997</v>
      </c>
      <c r="J5" s="1" t="s">
        <v>46</v>
      </c>
      <c r="K5" s="8">
        <f>MAX(Z3:Z12)</f>
        <v>0.96679999999999999</v>
      </c>
      <c r="L5" s="1" t="s">
        <v>56</v>
      </c>
      <c r="M5" s="2">
        <f>MIN(Y14:Y23)</f>
        <v>7.5800000000000006E-2</v>
      </c>
      <c r="N5" s="1" t="s">
        <v>57</v>
      </c>
      <c r="O5" s="2">
        <f>MIN(Z14:Z23)</f>
        <v>0.1074</v>
      </c>
      <c r="P5" s="1" t="s">
        <v>77</v>
      </c>
      <c r="Q5" s="2" t="str">
        <f>AVERAGE(Y25:Y34) &amp; "s/epoch"</f>
        <v>41.1s/epoch</v>
      </c>
      <c r="R5" s="1" t="s">
        <v>78</v>
      </c>
      <c r="S5" s="2" t="str">
        <f>AVERAGE(Z25:Z34) &amp; "ms/step"</f>
        <v>655.6ms/step</v>
      </c>
      <c r="U5" s="2">
        <v>0.80740000000000001</v>
      </c>
      <c r="V5" s="2">
        <v>0.80659999999999998</v>
      </c>
      <c r="W5" s="2">
        <v>0.92759999999999998</v>
      </c>
      <c r="X5" s="2">
        <v>0.92949999999999999</v>
      </c>
      <c r="Y5" s="2">
        <v>0.9667</v>
      </c>
      <c r="Z5" s="2">
        <v>0.96479999999999999</v>
      </c>
      <c r="AA5" s="2">
        <v>0.97319999999999995</v>
      </c>
      <c r="AB5" s="2">
        <v>0.98240000000000005</v>
      </c>
      <c r="AC5" s="2">
        <v>0.99019999999999997</v>
      </c>
      <c r="AD5" s="2">
        <v>0.99790000000000001</v>
      </c>
    </row>
    <row r="6" spans="1:30" x14ac:dyDescent="0.3">
      <c r="A6" s="58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0.98809999999999998</v>
      </c>
      <c r="J6" s="1" t="s">
        <v>46</v>
      </c>
      <c r="K6" s="2">
        <f>MAX(AB3:AB12)</f>
        <v>0.99219999999999997</v>
      </c>
      <c r="L6" s="1" t="s">
        <v>56</v>
      </c>
      <c r="M6" s="2">
        <f>MIN(AA14:AA23)</f>
        <v>5.4199999999999998E-2</v>
      </c>
      <c r="N6" s="1" t="s">
        <v>57</v>
      </c>
      <c r="O6" s="2">
        <f>MIN(AB14:AB23)</f>
        <v>4.8300000000000003E-2</v>
      </c>
      <c r="P6" s="1" t="s">
        <v>77</v>
      </c>
      <c r="Q6" s="2" t="str">
        <f>AVERAGE(AA25:AA34) &amp; "s/epoch"</f>
        <v>38.9s/epoch</v>
      </c>
      <c r="R6" s="1" t="s">
        <v>78</v>
      </c>
      <c r="S6" s="2" t="str">
        <f>AVERAGE(AB25:AB34) &amp; "ms/step"</f>
        <v>618.4ms/step</v>
      </c>
      <c r="U6" s="2">
        <v>0.8407</v>
      </c>
      <c r="V6" s="2">
        <v>0.82030000000000003</v>
      </c>
      <c r="W6" s="2">
        <v>0.9415</v>
      </c>
      <c r="X6" s="2">
        <v>0.92369999999999997</v>
      </c>
      <c r="Y6" s="2">
        <v>0.96530000000000005</v>
      </c>
      <c r="Z6" s="2">
        <v>0.96089999999999998</v>
      </c>
      <c r="AA6" s="2">
        <v>0.98009999999999997</v>
      </c>
      <c r="AB6" s="2">
        <v>0.99219999999999997</v>
      </c>
      <c r="AC6" s="2">
        <v>0.98880000000000001</v>
      </c>
      <c r="AD6" s="2">
        <v>0.99170000000000003</v>
      </c>
    </row>
    <row r="7" spans="1:30" x14ac:dyDescent="0.3">
      <c r="A7" s="58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0.99360000000000004</v>
      </c>
      <c r="J7" s="1" t="s">
        <v>46</v>
      </c>
      <c r="K7" s="2">
        <f>MAX(AD3:AD12)</f>
        <v>0.99790000000000001</v>
      </c>
      <c r="L7" s="1" t="s">
        <v>56</v>
      </c>
      <c r="M7" s="2">
        <f>MIN(AC14:AC23)</f>
        <v>3.73E-2</v>
      </c>
      <c r="N7" s="1" t="s">
        <v>57</v>
      </c>
      <c r="O7" s="2">
        <f>MIN(AD14:AD23)</f>
        <v>2.4899999999999999E-2</v>
      </c>
      <c r="P7" s="1" t="s">
        <v>77</v>
      </c>
      <c r="Q7" s="2" t="str">
        <f>AVERAGE(AC25:AC34) &amp; "s/epoch"</f>
        <v>41.4s/epoch</v>
      </c>
      <c r="R7" s="1" t="s">
        <v>78</v>
      </c>
      <c r="S7" s="2" t="str">
        <f>AVERAGE(AD25:AD34) &amp; "ms/step"</f>
        <v>649.7ms/step</v>
      </c>
      <c r="U7" s="2">
        <v>0.86299999999999999</v>
      </c>
      <c r="V7" s="2">
        <v>0.84570000000000001</v>
      </c>
      <c r="W7" s="2">
        <v>0.94889999999999997</v>
      </c>
      <c r="X7" s="2">
        <v>0.90410000000000001</v>
      </c>
      <c r="Y7" s="2">
        <v>0.97119999999999995</v>
      </c>
      <c r="Z7" s="2">
        <v>0.95309999999999995</v>
      </c>
      <c r="AA7" s="2">
        <v>0.97819999999999996</v>
      </c>
      <c r="AB7" s="2">
        <v>0.97660000000000002</v>
      </c>
      <c r="AC7" s="2">
        <v>0.98829999999999996</v>
      </c>
      <c r="AD7" s="2">
        <v>0.99170000000000003</v>
      </c>
    </row>
    <row r="8" spans="1:30" x14ac:dyDescent="0.3">
      <c r="A8" s="58"/>
      <c r="B8" s="1" t="s">
        <v>13</v>
      </c>
      <c r="C8" s="2">
        <v>0.2</v>
      </c>
      <c r="D8" s="2"/>
      <c r="U8" s="2">
        <v>0.88190000000000002</v>
      </c>
      <c r="V8" s="2">
        <v>0.85550000000000004</v>
      </c>
      <c r="W8" s="2">
        <v>0.94350000000000001</v>
      </c>
      <c r="X8" s="2">
        <v>0.93540000000000001</v>
      </c>
      <c r="Y8" s="2">
        <v>0.97519999999999996</v>
      </c>
      <c r="Z8" s="2">
        <v>0.95899999999999996</v>
      </c>
      <c r="AA8" s="2">
        <v>0.98360000000000003</v>
      </c>
      <c r="AB8" s="2">
        <v>0.98240000000000005</v>
      </c>
      <c r="AC8" s="2">
        <v>0.98970000000000002</v>
      </c>
      <c r="AD8" s="2">
        <v>0.98960000000000004</v>
      </c>
    </row>
    <row r="9" spans="1:30" x14ac:dyDescent="0.3">
      <c r="A9" s="58"/>
      <c r="B9" s="1" t="s">
        <v>14</v>
      </c>
      <c r="C9" s="2">
        <v>0.1</v>
      </c>
      <c r="D9" s="2"/>
      <c r="F9" s="63" t="s">
        <v>76</v>
      </c>
      <c r="G9" s="63"/>
      <c r="H9" s="63"/>
      <c r="I9" s="63"/>
      <c r="J9" s="63"/>
      <c r="K9" s="63"/>
      <c r="L9" s="63"/>
      <c r="M9" s="63"/>
      <c r="N9" s="63"/>
      <c r="O9" s="63"/>
      <c r="P9" s="63"/>
      <c r="R9" s="64" t="s">
        <v>69</v>
      </c>
      <c r="S9" s="65"/>
      <c r="U9" s="2">
        <v>0.89880000000000004</v>
      </c>
      <c r="V9" s="2">
        <v>0.84570000000000001</v>
      </c>
      <c r="W9" s="2">
        <v>0.96079999999999999</v>
      </c>
      <c r="X9" s="2">
        <v>0.92369999999999997</v>
      </c>
      <c r="Y9" s="2">
        <v>0.97619999999999996</v>
      </c>
      <c r="Z9" s="2">
        <v>0.95699999999999996</v>
      </c>
      <c r="AA9" s="2">
        <v>0.98560000000000003</v>
      </c>
      <c r="AB9" s="2">
        <v>0.97460000000000002</v>
      </c>
      <c r="AC9" s="2">
        <v>0.99219999999999997</v>
      </c>
      <c r="AD9" s="2">
        <v>0.99370000000000003</v>
      </c>
    </row>
    <row r="10" spans="1:30" x14ac:dyDescent="0.3">
      <c r="A10" s="59"/>
      <c r="B10" s="1" t="s">
        <v>15</v>
      </c>
      <c r="C10" s="2">
        <v>0.1</v>
      </c>
      <c r="D10" s="2"/>
      <c r="F10" s="66" t="s">
        <v>48</v>
      </c>
      <c r="G10" s="1" t="s">
        <v>61</v>
      </c>
      <c r="H10" s="2">
        <v>0.93</v>
      </c>
      <c r="I10" s="67"/>
      <c r="J10" s="66" t="s">
        <v>53</v>
      </c>
      <c r="K10" s="1" t="s">
        <v>61</v>
      </c>
      <c r="L10" s="2">
        <v>0.99</v>
      </c>
      <c r="M10" s="67"/>
      <c r="N10" s="66" t="s">
        <v>55</v>
      </c>
      <c r="O10" s="1" t="s">
        <v>61</v>
      </c>
      <c r="P10" s="2">
        <v>0.99</v>
      </c>
      <c r="R10" s="2" t="s">
        <v>70</v>
      </c>
      <c r="S10" s="2" t="s">
        <v>89</v>
      </c>
      <c r="U10" s="2">
        <v>0.9052</v>
      </c>
      <c r="V10" s="2">
        <v>0.85740000000000005</v>
      </c>
      <c r="W10" s="2">
        <v>0.96379999999999999</v>
      </c>
      <c r="X10" s="2">
        <v>0.92949999999999999</v>
      </c>
      <c r="Y10" s="2">
        <v>0.97070000000000001</v>
      </c>
      <c r="Z10" s="2">
        <v>0.94340000000000002</v>
      </c>
      <c r="AA10" s="2">
        <v>0.98509999999999998</v>
      </c>
      <c r="AB10" s="2">
        <v>0.98440000000000005</v>
      </c>
      <c r="AC10" s="2">
        <v>0.99019999999999997</v>
      </c>
      <c r="AD10" s="2">
        <v>0.99790000000000001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66"/>
      <c r="G11" s="1" t="s">
        <v>62</v>
      </c>
      <c r="H11" s="2">
        <v>0.89</v>
      </c>
      <c r="I11" s="68"/>
      <c r="J11" s="66"/>
      <c r="K11" s="1" t="s">
        <v>62</v>
      </c>
      <c r="L11" s="2">
        <v>0.94</v>
      </c>
      <c r="M11" s="68"/>
      <c r="N11" s="66"/>
      <c r="O11" s="1" t="s">
        <v>62</v>
      </c>
      <c r="P11" s="2">
        <v>0.98</v>
      </c>
      <c r="R11" s="2" t="s">
        <v>71</v>
      </c>
      <c r="S11" s="2" t="s">
        <v>90</v>
      </c>
      <c r="U11" s="2">
        <v>0.91859999999999997</v>
      </c>
      <c r="V11" s="2">
        <v>0.87109999999999999</v>
      </c>
      <c r="W11" s="2">
        <v>0.95679999999999998</v>
      </c>
      <c r="X11" s="2">
        <v>0.92759999999999998</v>
      </c>
      <c r="Y11" s="2">
        <v>0.98109999999999997</v>
      </c>
      <c r="Z11" s="2">
        <v>0.95899999999999996</v>
      </c>
      <c r="AA11" s="2">
        <v>0.98709999999999998</v>
      </c>
      <c r="AB11" s="2">
        <v>0.99019999999999997</v>
      </c>
      <c r="AC11" s="2">
        <v>0.99360000000000004</v>
      </c>
      <c r="AD11" s="2">
        <v>0.98540000000000005</v>
      </c>
    </row>
    <row r="12" spans="1:30" x14ac:dyDescent="0.3">
      <c r="A12" s="42"/>
      <c r="B12" s="1" t="s">
        <v>41</v>
      </c>
      <c r="C12" s="2">
        <v>30</v>
      </c>
      <c r="D12" s="2"/>
      <c r="F12" s="66"/>
      <c r="G12" s="1" t="s">
        <v>64</v>
      </c>
      <c r="H12" s="2">
        <v>0.86</v>
      </c>
      <c r="I12" s="68"/>
      <c r="J12" s="66"/>
      <c r="K12" s="1" t="s">
        <v>64</v>
      </c>
      <c r="L12" s="2">
        <v>0.92</v>
      </c>
      <c r="M12" s="68"/>
      <c r="N12" s="66"/>
      <c r="O12" s="1" t="s">
        <v>64</v>
      </c>
      <c r="P12" s="2">
        <v>0.99</v>
      </c>
      <c r="R12" s="2" t="s">
        <v>72</v>
      </c>
      <c r="S12" s="2" t="s">
        <v>91</v>
      </c>
      <c r="U12" s="2">
        <v>0.92900000000000005</v>
      </c>
      <c r="V12" s="2">
        <v>0.87109999999999999</v>
      </c>
      <c r="W12" s="2">
        <v>0.96279999999999999</v>
      </c>
      <c r="X12" s="2">
        <v>0.92559999999999998</v>
      </c>
      <c r="Y12" s="2">
        <v>0.98109999999999997</v>
      </c>
      <c r="Z12" s="2">
        <v>0.95309999999999995</v>
      </c>
      <c r="AA12" s="2">
        <v>0.98809999999999998</v>
      </c>
      <c r="AB12" s="2">
        <v>0.97850000000000004</v>
      </c>
      <c r="AC12" s="2">
        <v>0.99170000000000003</v>
      </c>
      <c r="AD12" s="2">
        <v>0.99370000000000003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66"/>
      <c r="G13" s="1" t="s">
        <v>65</v>
      </c>
      <c r="H13" s="2">
        <v>0.92</v>
      </c>
      <c r="I13" s="68"/>
      <c r="J13" s="66"/>
      <c r="K13" s="1" t="s">
        <v>65</v>
      </c>
      <c r="L13" s="2">
        <v>0.97</v>
      </c>
      <c r="M13" s="68"/>
      <c r="N13" s="66"/>
      <c r="O13" s="1" t="s">
        <v>65</v>
      </c>
      <c r="P13" s="2">
        <v>0.99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30</v>
      </c>
      <c r="D14" s="2"/>
      <c r="F14" s="66"/>
      <c r="G14" s="1" t="s">
        <v>66</v>
      </c>
      <c r="H14" s="2">
        <v>0.85</v>
      </c>
      <c r="I14" s="68"/>
      <c r="J14" s="66"/>
      <c r="K14" s="1" t="s">
        <v>66</v>
      </c>
      <c r="L14" s="2">
        <v>0.94</v>
      </c>
      <c r="M14" s="68"/>
      <c r="N14" s="66"/>
      <c r="O14" s="1" t="s">
        <v>66</v>
      </c>
      <c r="P14" s="2">
        <v>0.98</v>
      </c>
      <c r="R14" s="2" t="s">
        <v>74</v>
      </c>
      <c r="S14" s="2" t="s">
        <v>93</v>
      </c>
      <c r="U14" s="2">
        <v>1.3088</v>
      </c>
      <c r="V14" s="2">
        <v>0.77700000000000002</v>
      </c>
      <c r="W14" s="2">
        <v>0.2792</v>
      </c>
      <c r="X14" s="2">
        <v>0.20419999999999999</v>
      </c>
      <c r="Y14" s="2">
        <v>0.14760000000000001</v>
      </c>
      <c r="Z14" s="2">
        <v>0.11799999999999999</v>
      </c>
      <c r="AA14" s="2">
        <v>8.5500000000000007E-2</v>
      </c>
      <c r="AB14" s="2">
        <v>4.8899999999999999E-2</v>
      </c>
      <c r="AC14" s="2">
        <v>6.3399999999999998E-2</v>
      </c>
      <c r="AD14" s="2">
        <v>4.36E-2</v>
      </c>
    </row>
    <row r="15" spans="1:30" x14ac:dyDescent="0.3">
      <c r="A15" s="42"/>
      <c r="B15" s="1" t="s">
        <v>31</v>
      </c>
      <c r="C15" s="2" t="b">
        <v>0</v>
      </c>
      <c r="D15" s="2"/>
      <c r="F15" s="66"/>
      <c r="G15" s="1" t="s">
        <v>63</v>
      </c>
      <c r="H15" s="2">
        <v>0.64</v>
      </c>
      <c r="I15" s="68"/>
      <c r="J15" s="66"/>
      <c r="K15" s="1" t="s">
        <v>63</v>
      </c>
      <c r="L15" s="2">
        <v>0.91</v>
      </c>
      <c r="M15" s="68"/>
      <c r="N15" s="66"/>
      <c r="O15" s="1" t="s">
        <v>63</v>
      </c>
      <c r="P15" s="2">
        <v>0.95</v>
      </c>
      <c r="R15" s="2" t="s">
        <v>75</v>
      </c>
      <c r="S15" s="2" t="s">
        <v>94</v>
      </c>
      <c r="U15" s="2">
        <v>0.6915</v>
      </c>
      <c r="V15" s="2">
        <v>0.59030000000000005</v>
      </c>
      <c r="W15" s="2">
        <v>0.22789999999999999</v>
      </c>
      <c r="X15" s="2">
        <v>0.17949999999999999</v>
      </c>
      <c r="Y15" s="2">
        <v>0.12970000000000001</v>
      </c>
      <c r="Z15" s="2">
        <v>0.1101</v>
      </c>
      <c r="AA15" s="2">
        <v>9.3200000000000005E-2</v>
      </c>
      <c r="AB15" s="2">
        <v>4.8300000000000003E-2</v>
      </c>
      <c r="AC15" s="2">
        <v>6.54E-2</v>
      </c>
      <c r="AD15" s="2">
        <v>4.1500000000000002E-2</v>
      </c>
    </row>
    <row r="16" spans="1:30" x14ac:dyDescent="0.3">
      <c r="A16" s="41" t="s">
        <v>32</v>
      </c>
      <c r="B16" s="1" t="s">
        <v>33</v>
      </c>
      <c r="C16" s="2"/>
      <c r="D16" s="2"/>
      <c r="F16" s="66"/>
      <c r="G16" s="1" t="s">
        <v>67</v>
      </c>
      <c r="H16" s="7">
        <v>0.88</v>
      </c>
      <c r="I16" s="68"/>
      <c r="J16" s="66"/>
      <c r="K16" s="1" t="s">
        <v>67</v>
      </c>
      <c r="L16" s="2">
        <v>0.95</v>
      </c>
      <c r="M16" s="68"/>
      <c r="N16" s="66"/>
      <c r="O16" s="1" t="s">
        <v>67</v>
      </c>
      <c r="P16" s="7">
        <v>0.99</v>
      </c>
      <c r="U16" s="2">
        <v>0.55069999999999997</v>
      </c>
      <c r="V16" s="2">
        <v>0.51580000000000004</v>
      </c>
      <c r="W16" s="2">
        <v>0.21490000000000001</v>
      </c>
      <c r="X16" s="2">
        <v>0.22090000000000001</v>
      </c>
      <c r="Y16" s="2">
        <v>0.1159</v>
      </c>
      <c r="Z16" s="2">
        <v>0.10979999999999999</v>
      </c>
      <c r="AA16" s="2">
        <v>8.7599999999999997E-2</v>
      </c>
      <c r="AB16" s="2">
        <v>6.3200000000000006E-2</v>
      </c>
      <c r="AC16" s="2">
        <v>4.9000000000000002E-2</v>
      </c>
      <c r="AD16" s="2">
        <v>2.4899999999999999E-2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66" t="s">
        <v>52</v>
      </c>
      <c r="G17" s="1" t="s">
        <v>61</v>
      </c>
      <c r="H17" s="2">
        <v>0.95</v>
      </c>
      <c r="I17" s="68"/>
      <c r="J17" s="66" t="s">
        <v>54</v>
      </c>
      <c r="K17" s="1" t="s">
        <v>61</v>
      </c>
      <c r="L17" s="2">
        <v>1</v>
      </c>
      <c r="M17" s="68"/>
      <c r="N17" s="66" t="s">
        <v>68</v>
      </c>
      <c r="O17" s="1" t="s">
        <v>61</v>
      </c>
      <c r="P17" s="2">
        <v>0.97</v>
      </c>
      <c r="U17" s="2">
        <v>0.4506</v>
      </c>
      <c r="V17" s="2">
        <v>0.48470000000000002</v>
      </c>
      <c r="W17" s="2">
        <v>0.18440000000000001</v>
      </c>
      <c r="X17" s="2">
        <v>0.21260000000000001</v>
      </c>
      <c r="Y17" s="2">
        <v>0.11169999999999999</v>
      </c>
      <c r="Z17" s="2">
        <v>0.1111</v>
      </c>
      <c r="AA17" s="2">
        <v>7.6300000000000007E-2</v>
      </c>
      <c r="AB17" s="2">
        <v>5.1200000000000002E-2</v>
      </c>
      <c r="AC17" s="2">
        <v>5.4600000000000003E-2</v>
      </c>
      <c r="AD17" s="2">
        <v>3.7499999999999999E-2</v>
      </c>
    </row>
    <row r="18" spans="1:30" x14ac:dyDescent="0.3">
      <c r="A18" s="43"/>
      <c r="B18" s="1" t="s">
        <v>36</v>
      </c>
      <c r="C18" s="2"/>
      <c r="D18" s="2"/>
      <c r="F18" s="66"/>
      <c r="G18" s="1" t="s">
        <v>62</v>
      </c>
      <c r="H18" s="2">
        <v>0.93</v>
      </c>
      <c r="I18" s="68"/>
      <c r="J18" s="66"/>
      <c r="K18" s="1" t="s">
        <v>62</v>
      </c>
      <c r="L18" s="2">
        <v>0.96</v>
      </c>
      <c r="M18" s="68"/>
      <c r="N18" s="66"/>
      <c r="O18" s="1" t="s">
        <v>62</v>
      </c>
      <c r="P18" s="2">
        <v>0.94</v>
      </c>
      <c r="U18" s="2">
        <v>0.38129999999999997</v>
      </c>
      <c r="V18" s="2">
        <v>0.44429999999999997</v>
      </c>
      <c r="W18" s="2">
        <v>0.16719999999999999</v>
      </c>
      <c r="X18" s="2">
        <v>0.23200000000000001</v>
      </c>
      <c r="Y18" s="2">
        <v>0.1056</v>
      </c>
      <c r="Z18" s="2">
        <v>0.12670000000000001</v>
      </c>
      <c r="AA18" s="2">
        <v>7.5399999999999995E-2</v>
      </c>
      <c r="AB18" s="2">
        <v>7.0000000000000007E-2</v>
      </c>
      <c r="AC18" s="2">
        <v>5.2699999999999997E-2</v>
      </c>
      <c r="AD18" s="2">
        <v>3.4200000000000001E-2</v>
      </c>
    </row>
    <row r="19" spans="1:30" x14ac:dyDescent="0.3">
      <c r="A19" s="43"/>
      <c r="B19" s="1" t="s">
        <v>20</v>
      </c>
      <c r="C19" s="9">
        <v>0.2</v>
      </c>
      <c r="D19" s="2"/>
      <c r="F19" s="66"/>
      <c r="G19" s="1" t="s">
        <v>64</v>
      </c>
      <c r="H19" s="2">
        <v>0.93</v>
      </c>
      <c r="I19" s="68"/>
      <c r="J19" s="66"/>
      <c r="K19" s="1" t="s">
        <v>64</v>
      </c>
      <c r="L19" s="2">
        <v>0.98</v>
      </c>
      <c r="M19" s="68"/>
      <c r="N19" s="66"/>
      <c r="O19" s="1" t="s">
        <v>64</v>
      </c>
      <c r="P19" s="2">
        <v>0.94</v>
      </c>
      <c r="U19" s="2">
        <v>0.34370000000000001</v>
      </c>
      <c r="V19" s="2">
        <v>0.40200000000000002</v>
      </c>
      <c r="W19" s="2">
        <v>0.1714</v>
      </c>
      <c r="X19" s="2">
        <v>0.19800000000000001</v>
      </c>
      <c r="Y19" s="2">
        <v>9.2899999999999996E-2</v>
      </c>
      <c r="Z19" s="2">
        <v>0.1343</v>
      </c>
      <c r="AA19" s="2">
        <v>6.6299999999999998E-2</v>
      </c>
      <c r="AB19" s="2">
        <v>5.3499999999999999E-2</v>
      </c>
      <c r="AC19" s="2">
        <v>4.4400000000000002E-2</v>
      </c>
      <c r="AD19" s="2">
        <v>3.9899999999999998E-2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66"/>
      <c r="G20" s="1" t="s">
        <v>65</v>
      </c>
      <c r="H20" s="2">
        <v>0.94</v>
      </c>
      <c r="I20" s="68"/>
      <c r="J20" s="66"/>
      <c r="K20" s="1" t="s">
        <v>65</v>
      </c>
      <c r="L20" s="2">
        <v>0.99</v>
      </c>
      <c r="M20" s="68"/>
      <c r="N20" s="66"/>
      <c r="O20" s="1" t="s">
        <v>65</v>
      </c>
      <c r="P20" s="2">
        <v>0.96</v>
      </c>
      <c r="U20" s="2">
        <v>0.29670000000000002</v>
      </c>
      <c r="V20" s="2">
        <v>0.43240000000000001</v>
      </c>
      <c r="W20" s="2">
        <v>0.1399</v>
      </c>
      <c r="X20" s="2">
        <v>0.21690000000000001</v>
      </c>
      <c r="Y20" s="2">
        <v>9.1300000000000006E-2</v>
      </c>
      <c r="Z20" s="2">
        <v>0.13289999999999999</v>
      </c>
      <c r="AA20" s="2">
        <v>6.13E-2</v>
      </c>
      <c r="AB20" s="2">
        <v>7.6200000000000004E-2</v>
      </c>
      <c r="AC20" s="2">
        <v>4.5999999999999999E-2</v>
      </c>
      <c r="AD20" s="2">
        <v>3.2899999999999999E-2</v>
      </c>
    </row>
    <row r="21" spans="1:30" x14ac:dyDescent="0.3">
      <c r="A21" s="48" t="s">
        <v>38</v>
      </c>
      <c r="B21" s="1" t="s">
        <v>3</v>
      </c>
      <c r="C21" s="23" t="s">
        <v>5</v>
      </c>
      <c r="D21" s="2"/>
      <c r="F21" s="66"/>
      <c r="G21" s="1" t="s">
        <v>66</v>
      </c>
      <c r="H21" s="2">
        <v>0.93</v>
      </c>
      <c r="I21" s="68"/>
      <c r="J21" s="66"/>
      <c r="K21" s="1" t="s">
        <v>66</v>
      </c>
      <c r="L21" s="2">
        <v>0.98</v>
      </c>
      <c r="M21" s="68"/>
      <c r="N21" s="66"/>
      <c r="O21" s="1" t="s">
        <v>66</v>
      </c>
      <c r="P21" s="2">
        <v>0.93</v>
      </c>
      <c r="U21" s="2">
        <v>0.27310000000000001</v>
      </c>
      <c r="V21" s="2">
        <v>0.38469999999999999</v>
      </c>
      <c r="W21" s="2">
        <v>0.13220000000000001</v>
      </c>
      <c r="X21" s="2">
        <v>0.19980000000000001</v>
      </c>
      <c r="Y21" s="2">
        <v>9.3600000000000003E-2</v>
      </c>
      <c r="Z21" s="2">
        <v>0.1358</v>
      </c>
      <c r="AA21" s="2">
        <v>5.57E-2</v>
      </c>
      <c r="AB21" s="2">
        <v>6.7699999999999996E-2</v>
      </c>
      <c r="AC21" s="2">
        <v>4.41E-2</v>
      </c>
      <c r="AD21" s="2">
        <v>3.6400000000000002E-2</v>
      </c>
    </row>
    <row r="22" spans="1:30" x14ac:dyDescent="0.3">
      <c r="A22" s="48"/>
      <c r="B22" s="1" t="s">
        <v>17</v>
      </c>
      <c r="C22" s="3">
        <v>1E-4</v>
      </c>
      <c r="D22" s="2"/>
      <c r="F22" s="66"/>
      <c r="G22" s="1" t="s">
        <v>63</v>
      </c>
      <c r="H22" s="2">
        <v>0.82</v>
      </c>
      <c r="I22" s="68"/>
      <c r="J22" s="66"/>
      <c r="K22" s="1" t="s">
        <v>63</v>
      </c>
      <c r="L22" s="2">
        <v>0.96</v>
      </c>
      <c r="M22" s="68"/>
      <c r="N22" s="66"/>
      <c r="O22" s="1" t="s">
        <v>63</v>
      </c>
      <c r="P22" s="2">
        <v>0.86</v>
      </c>
      <c r="U22" s="2">
        <v>0.24010000000000001</v>
      </c>
      <c r="V22" s="2">
        <v>0.39119999999999999</v>
      </c>
      <c r="W22" s="2">
        <v>0.13819999999999999</v>
      </c>
      <c r="X22" s="2">
        <v>0.19350000000000001</v>
      </c>
      <c r="Y22" s="2">
        <v>8.2100000000000006E-2</v>
      </c>
      <c r="Z22" s="2">
        <v>0.1074</v>
      </c>
      <c r="AA22" s="2">
        <v>5.4899999999999997E-2</v>
      </c>
      <c r="AB22" s="2">
        <v>5.0900000000000001E-2</v>
      </c>
      <c r="AC22" s="2">
        <v>3.73E-2</v>
      </c>
      <c r="AD22" s="2">
        <v>4.1200000000000001E-2</v>
      </c>
    </row>
    <row r="23" spans="1:30" x14ac:dyDescent="0.3">
      <c r="A23" s="48"/>
      <c r="B23" s="1" t="s">
        <v>58</v>
      </c>
      <c r="C23" s="2">
        <v>10</v>
      </c>
      <c r="D23" s="2"/>
      <c r="F23" s="66"/>
      <c r="G23" s="1" t="s">
        <v>67</v>
      </c>
      <c r="H23" s="7">
        <v>0.93</v>
      </c>
      <c r="I23" s="69"/>
      <c r="J23" s="66"/>
      <c r="K23" s="1" t="s">
        <v>67</v>
      </c>
      <c r="L23" s="7">
        <v>0.98</v>
      </c>
      <c r="M23" s="69"/>
      <c r="N23" s="66"/>
      <c r="O23" s="1" t="s">
        <v>67</v>
      </c>
      <c r="P23" s="7">
        <v>0.94</v>
      </c>
      <c r="U23" s="2">
        <v>0.22639999999999999</v>
      </c>
      <c r="V23" s="2">
        <v>0.38229999999999997</v>
      </c>
      <c r="W23" s="2">
        <v>0.124</v>
      </c>
      <c r="X23" s="2">
        <v>0.21199999999999999</v>
      </c>
      <c r="Y23" s="2">
        <v>7.5800000000000006E-2</v>
      </c>
      <c r="Z23" s="2">
        <v>0.1221</v>
      </c>
      <c r="AA23" s="2">
        <v>5.4199999999999998E-2</v>
      </c>
      <c r="AB23" s="2">
        <v>7.6100000000000001E-2</v>
      </c>
      <c r="AC23" s="2">
        <v>4.1799999999999997E-2</v>
      </c>
      <c r="AD23" s="2">
        <v>3.1199999999999999E-2</v>
      </c>
    </row>
    <row r="24" spans="1:30" x14ac:dyDescent="0.3">
      <c r="A24" s="48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8"/>
      <c r="B25" s="1" t="s">
        <v>60</v>
      </c>
      <c r="C25" s="2">
        <v>2</v>
      </c>
      <c r="D25" s="2"/>
      <c r="U25" s="2">
        <v>55</v>
      </c>
      <c r="V25" s="2">
        <v>878</v>
      </c>
      <c r="W25" s="2">
        <v>44</v>
      </c>
      <c r="X25" s="2">
        <v>698</v>
      </c>
      <c r="Y25" s="2">
        <v>41</v>
      </c>
      <c r="Z25" s="2">
        <v>658</v>
      </c>
      <c r="AA25" s="2">
        <v>41</v>
      </c>
      <c r="AB25" s="2">
        <v>650</v>
      </c>
      <c r="AC25" s="2">
        <v>44</v>
      </c>
      <c r="AD25" s="2">
        <v>687</v>
      </c>
    </row>
    <row r="26" spans="1:30" x14ac:dyDescent="0.3">
      <c r="A26" s="48" t="s">
        <v>88</v>
      </c>
      <c r="B26" s="1" t="s">
        <v>88</v>
      </c>
      <c r="C26" s="71" t="s">
        <v>87</v>
      </c>
      <c r="D26" s="72"/>
      <c r="U26" s="2">
        <v>40</v>
      </c>
      <c r="V26" s="2">
        <v>638</v>
      </c>
      <c r="W26" s="2">
        <v>41</v>
      </c>
      <c r="X26" s="2">
        <v>646</v>
      </c>
      <c r="Y26" s="2">
        <v>41</v>
      </c>
      <c r="Z26" s="2">
        <v>644</v>
      </c>
      <c r="AA26" s="2">
        <v>41</v>
      </c>
      <c r="AB26" s="2">
        <v>644</v>
      </c>
      <c r="AC26" s="2">
        <v>41</v>
      </c>
      <c r="AD26" s="2">
        <v>648</v>
      </c>
    </row>
    <row r="27" spans="1:30" x14ac:dyDescent="0.3">
      <c r="A27" s="48"/>
      <c r="B27" s="1" t="s">
        <v>85</v>
      </c>
      <c r="C27" s="71" t="s">
        <v>86</v>
      </c>
      <c r="D27" s="72"/>
      <c r="U27" s="2">
        <v>39</v>
      </c>
      <c r="V27" s="2">
        <v>625</v>
      </c>
      <c r="W27" s="2">
        <v>49</v>
      </c>
      <c r="X27" s="2">
        <v>779</v>
      </c>
      <c r="Y27" s="2">
        <v>51</v>
      </c>
      <c r="Z27" s="2">
        <v>816</v>
      </c>
      <c r="AA27" s="2">
        <v>40</v>
      </c>
      <c r="AB27" s="2">
        <v>637</v>
      </c>
      <c r="AC27" s="2">
        <v>44</v>
      </c>
      <c r="AD27" s="2">
        <v>692</v>
      </c>
    </row>
    <row r="28" spans="1:30" x14ac:dyDescent="0.3">
      <c r="U28" s="2">
        <v>47</v>
      </c>
      <c r="V28" s="2">
        <v>752</v>
      </c>
      <c r="W28" s="2">
        <v>48</v>
      </c>
      <c r="X28" s="2">
        <v>767</v>
      </c>
      <c r="Y28" s="2">
        <v>42</v>
      </c>
      <c r="Z28" s="2">
        <v>673</v>
      </c>
      <c r="AA28" s="2">
        <v>41</v>
      </c>
      <c r="AB28" s="2">
        <v>650</v>
      </c>
      <c r="AC28" s="2">
        <v>42</v>
      </c>
      <c r="AD28" s="2">
        <v>663</v>
      </c>
    </row>
    <row r="29" spans="1:30" x14ac:dyDescent="0.3">
      <c r="U29" s="2">
        <v>41</v>
      </c>
      <c r="V29" s="2">
        <v>643</v>
      </c>
      <c r="W29" s="2">
        <v>40</v>
      </c>
      <c r="X29" s="2">
        <v>634</v>
      </c>
      <c r="Y29" s="2">
        <v>44</v>
      </c>
      <c r="Z29" s="2">
        <v>702</v>
      </c>
      <c r="AA29" s="2">
        <v>43</v>
      </c>
      <c r="AB29" s="2">
        <v>683</v>
      </c>
      <c r="AC29" s="2">
        <v>39</v>
      </c>
      <c r="AD29" s="2">
        <v>606</v>
      </c>
    </row>
    <row r="30" spans="1:30" x14ac:dyDescent="0.3">
      <c r="U30" s="2">
        <v>37</v>
      </c>
      <c r="V30" s="2">
        <v>586</v>
      </c>
      <c r="W30" s="2">
        <v>40</v>
      </c>
      <c r="X30" s="2">
        <v>634</v>
      </c>
      <c r="Y30" s="2">
        <v>40</v>
      </c>
      <c r="Z30" s="2">
        <v>634</v>
      </c>
      <c r="AA30" s="2">
        <v>40</v>
      </c>
      <c r="AB30" s="2">
        <v>634</v>
      </c>
      <c r="AC30" s="2">
        <v>40</v>
      </c>
      <c r="AD30" s="2">
        <v>619</v>
      </c>
    </row>
    <row r="31" spans="1:30" x14ac:dyDescent="0.3">
      <c r="U31" s="2">
        <v>45</v>
      </c>
      <c r="V31" s="2">
        <v>711</v>
      </c>
      <c r="W31" s="2">
        <v>40</v>
      </c>
      <c r="X31" s="2">
        <v>635</v>
      </c>
      <c r="Y31" s="2">
        <v>39</v>
      </c>
      <c r="Z31" s="2">
        <v>626</v>
      </c>
      <c r="AA31" s="2">
        <v>31</v>
      </c>
      <c r="AB31" s="2">
        <v>496</v>
      </c>
      <c r="AC31" s="2">
        <v>39</v>
      </c>
      <c r="AD31" s="2">
        <v>616</v>
      </c>
    </row>
    <row r="32" spans="1:30" x14ac:dyDescent="0.3">
      <c r="U32" s="2">
        <v>38</v>
      </c>
      <c r="V32" s="2">
        <v>609</v>
      </c>
      <c r="W32" s="2">
        <v>39</v>
      </c>
      <c r="X32" s="2">
        <v>622</v>
      </c>
      <c r="Y32" s="2">
        <v>38</v>
      </c>
      <c r="Z32" s="2">
        <v>607</v>
      </c>
      <c r="AA32" s="2">
        <v>37</v>
      </c>
      <c r="AB32" s="2">
        <v>592</v>
      </c>
      <c r="AC32" s="2">
        <v>44</v>
      </c>
      <c r="AD32" s="2">
        <v>692</v>
      </c>
    </row>
    <row r="33" spans="21:30" x14ac:dyDescent="0.3">
      <c r="U33" s="2">
        <v>38</v>
      </c>
      <c r="V33" s="2">
        <v>598</v>
      </c>
      <c r="W33" s="2">
        <v>39</v>
      </c>
      <c r="X33" s="2">
        <v>624</v>
      </c>
      <c r="Y33" s="2">
        <v>39</v>
      </c>
      <c r="Z33" s="2">
        <v>617</v>
      </c>
      <c r="AA33" s="2">
        <v>44</v>
      </c>
      <c r="AB33" s="2">
        <v>699</v>
      </c>
      <c r="AC33" s="2">
        <v>33</v>
      </c>
      <c r="AD33" s="2">
        <v>522</v>
      </c>
    </row>
    <row r="34" spans="21:30" x14ac:dyDescent="0.3">
      <c r="U34" s="2">
        <v>32</v>
      </c>
      <c r="V34" s="2">
        <v>512</v>
      </c>
      <c r="W34" s="2">
        <v>45</v>
      </c>
      <c r="X34" s="2">
        <v>709</v>
      </c>
      <c r="Y34" s="2">
        <v>36</v>
      </c>
      <c r="Z34" s="2">
        <v>579</v>
      </c>
      <c r="AA34" s="2">
        <v>31</v>
      </c>
      <c r="AB34" s="2">
        <v>499</v>
      </c>
      <c r="AC34" s="2">
        <v>48</v>
      </c>
      <c r="AD34" s="2">
        <v>752</v>
      </c>
    </row>
  </sheetData>
  <mergeCells count="27"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CD26F-1BA7-40FA-A933-DC0FF98EE3E9}">
  <dimension ref="A1:AD34"/>
  <sheetViews>
    <sheetView topLeftCell="D1" zoomScaleNormal="100" workbookViewId="0">
      <selection activeCell="S7" sqref="F3:S7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9.109375" style="4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21</v>
      </c>
      <c r="B1" s="70"/>
      <c r="C1" s="70"/>
      <c r="D1" s="65"/>
      <c r="F1" s="63" t="s">
        <v>44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57" t="s">
        <v>22</v>
      </c>
      <c r="B2" s="1" t="s">
        <v>42</v>
      </c>
      <c r="C2" s="10" t="s">
        <v>43</v>
      </c>
      <c r="D2" s="2"/>
      <c r="F2" s="2" t="s">
        <v>49</v>
      </c>
      <c r="G2" s="2" t="s">
        <v>50</v>
      </c>
      <c r="H2" s="48" t="s">
        <v>47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58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0.86899999999999999</v>
      </c>
      <c r="J3" s="1" t="s">
        <v>46</v>
      </c>
      <c r="K3" s="2">
        <f>MAX(V3:V12)</f>
        <v>0.873</v>
      </c>
      <c r="L3" s="1" t="s">
        <v>56</v>
      </c>
      <c r="M3" s="2">
        <f>MIN(U14:U23)</f>
        <v>0.36480000000000001</v>
      </c>
      <c r="N3" s="1" t="s">
        <v>57</v>
      </c>
      <c r="O3" s="2">
        <f>MIN(V14:V23)</f>
        <v>0.35060000000000002</v>
      </c>
      <c r="P3" s="1" t="s">
        <v>77</v>
      </c>
      <c r="Q3" s="2" t="str">
        <f>AVERAGE(U25:U34) &amp; "s/epoch"</f>
        <v>44s/epoch</v>
      </c>
      <c r="R3" s="1" t="s">
        <v>78</v>
      </c>
      <c r="S3" s="2" t="str">
        <f>AVERAGE(V25:V34) &amp; "ms/step"</f>
        <v>698.5ms/step</v>
      </c>
      <c r="U3" s="2">
        <v>0.42630000000000001</v>
      </c>
      <c r="V3" s="2">
        <v>0.64649999999999996</v>
      </c>
      <c r="W3" s="2">
        <v>0.85019999999999996</v>
      </c>
      <c r="X3" s="2">
        <v>0.91779999999999995</v>
      </c>
      <c r="Y3" s="2">
        <v>0.91410000000000002</v>
      </c>
      <c r="Z3" s="2">
        <v>0.97070000000000001</v>
      </c>
      <c r="AA3" s="2">
        <v>0.9325</v>
      </c>
      <c r="AB3" s="2">
        <v>0.97270000000000001</v>
      </c>
      <c r="AC3" s="2">
        <v>0.95899999999999996</v>
      </c>
      <c r="AD3" s="2">
        <v>0.96460000000000001</v>
      </c>
    </row>
    <row r="4" spans="1:30" x14ac:dyDescent="0.3">
      <c r="A4" s="58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0.91910000000000003</v>
      </c>
      <c r="J4" s="1" t="s">
        <v>46</v>
      </c>
      <c r="K4" s="2">
        <f>MAX(X3:X12)</f>
        <v>0.92949999999999999</v>
      </c>
      <c r="L4" s="1" t="s">
        <v>56</v>
      </c>
      <c r="M4" s="2">
        <f>MIN(W14:W23)</f>
        <v>0.22969999999999999</v>
      </c>
      <c r="N4" s="1" t="s">
        <v>57</v>
      </c>
      <c r="O4" s="2">
        <f>MIN(X14:X23)</f>
        <v>0.2165</v>
      </c>
      <c r="P4" s="1" t="s">
        <v>77</v>
      </c>
      <c r="Q4" s="2" t="str">
        <f>AVERAGE(W25:W34) &amp; "s/epoch"</f>
        <v>39.5s/epoch</v>
      </c>
      <c r="R4" s="1" t="s">
        <v>78</v>
      </c>
      <c r="S4" s="2" t="str">
        <f>AVERAGE(X25:X34) &amp; "ms/step"</f>
        <v>624.6ms/step</v>
      </c>
      <c r="U4" s="2">
        <v>0.6764</v>
      </c>
      <c r="V4" s="2">
        <v>0.78910000000000002</v>
      </c>
      <c r="W4" s="2">
        <v>0.87649999999999995</v>
      </c>
      <c r="X4" s="2">
        <v>0.9002</v>
      </c>
      <c r="Y4" s="2">
        <v>0.91359999999999997</v>
      </c>
      <c r="Z4" s="2">
        <v>0.97070000000000001</v>
      </c>
      <c r="AA4" s="2">
        <v>0.94089999999999996</v>
      </c>
      <c r="AB4" s="2">
        <v>0.98050000000000004</v>
      </c>
      <c r="AC4" s="2">
        <v>0.95020000000000004</v>
      </c>
      <c r="AD4" s="2">
        <v>0.97499999999999998</v>
      </c>
    </row>
    <row r="5" spans="1:30" x14ac:dyDescent="0.3">
      <c r="A5" s="58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0.94440000000000002</v>
      </c>
      <c r="J5" s="1" t="s">
        <v>46</v>
      </c>
      <c r="K5" s="8">
        <f>MAX(Z3:Z12)</f>
        <v>0.97070000000000001</v>
      </c>
      <c r="L5" s="1" t="s">
        <v>56</v>
      </c>
      <c r="M5" s="2">
        <f>MIN(Y14:Y23)</f>
        <v>0.15959999999999999</v>
      </c>
      <c r="N5" s="1" t="s">
        <v>57</v>
      </c>
      <c r="O5" s="2">
        <f>MIN(Z14:Z23)</f>
        <v>0.10639999999999999</v>
      </c>
      <c r="P5" s="1" t="s">
        <v>77</v>
      </c>
      <c r="Q5" s="2" t="str">
        <f>AVERAGE(Y25:Y34) &amp; "s/epoch"</f>
        <v>39.5s/epoch</v>
      </c>
      <c r="R5" s="1" t="s">
        <v>78</v>
      </c>
      <c r="S5" s="2" t="str">
        <f>AVERAGE(Z25:Z34) &amp; "ms/step"</f>
        <v>628ms/step</v>
      </c>
      <c r="U5" s="2">
        <v>0.73650000000000004</v>
      </c>
      <c r="V5" s="2">
        <v>0.8125</v>
      </c>
      <c r="W5" s="2">
        <v>0.86899999999999999</v>
      </c>
      <c r="X5" s="2">
        <v>0.91190000000000004</v>
      </c>
      <c r="Y5" s="2">
        <v>0.91810000000000003</v>
      </c>
      <c r="Z5" s="2">
        <v>0.96879999999999999</v>
      </c>
      <c r="AA5" s="2">
        <v>0.93899999999999995</v>
      </c>
      <c r="AB5" s="2">
        <v>0.97070000000000001</v>
      </c>
      <c r="AC5" s="2">
        <v>0.95550000000000002</v>
      </c>
      <c r="AD5" s="2">
        <v>0.98750000000000004</v>
      </c>
    </row>
    <row r="6" spans="1:30" x14ac:dyDescent="0.3">
      <c r="A6" s="58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0.95830000000000004</v>
      </c>
      <c r="J6" s="1" t="s">
        <v>46</v>
      </c>
      <c r="K6" s="2">
        <f>MAX(AB3:AB12)</f>
        <v>0.98050000000000004</v>
      </c>
      <c r="L6" s="1" t="s">
        <v>56</v>
      </c>
      <c r="M6" s="2">
        <f>MIN(AA14:AA23)</f>
        <v>0.1205</v>
      </c>
      <c r="N6" s="1" t="s">
        <v>57</v>
      </c>
      <c r="O6" s="2">
        <f>MIN(AB14:AB23)</f>
        <v>7.6899999999999996E-2</v>
      </c>
      <c r="P6" s="1" t="s">
        <v>77</v>
      </c>
      <c r="Q6" s="2" t="str">
        <f>AVERAGE(AA25:AA34) &amp; "s/epoch"</f>
        <v>41.1s/epoch</v>
      </c>
      <c r="R6" s="1" t="s">
        <v>78</v>
      </c>
      <c r="S6" s="2" t="str">
        <f>AVERAGE(AB25:AB34) &amp; "ms/step"</f>
        <v>651.4ms/step</v>
      </c>
      <c r="U6" s="2">
        <v>0.7702</v>
      </c>
      <c r="V6" s="2">
        <v>0.84379999999999999</v>
      </c>
      <c r="W6" s="2">
        <v>0.88100000000000001</v>
      </c>
      <c r="X6" s="2">
        <v>0.90410000000000001</v>
      </c>
      <c r="Y6" s="2">
        <v>0.92659999999999998</v>
      </c>
      <c r="Z6" s="2">
        <v>0.96479999999999999</v>
      </c>
      <c r="AA6" s="2">
        <v>0.94889999999999997</v>
      </c>
      <c r="AB6" s="2">
        <v>0.97660000000000002</v>
      </c>
      <c r="AC6" s="2">
        <v>0.95599999999999996</v>
      </c>
      <c r="AD6" s="2">
        <v>0.97499999999999998</v>
      </c>
    </row>
    <row r="7" spans="1:30" x14ac:dyDescent="0.3">
      <c r="A7" s="58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0.96430000000000005</v>
      </c>
      <c r="J7" s="1" t="s">
        <v>46</v>
      </c>
      <c r="K7" s="2">
        <f>MAX(AD3:AD12)</f>
        <v>0.98750000000000004</v>
      </c>
      <c r="L7" s="1" t="s">
        <v>56</v>
      </c>
      <c r="M7" s="2">
        <f>MIN(AC14:AC23)</f>
        <v>0.1069</v>
      </c>
      <c r="N7" s="1" t="s">
        <v>57</v>
      </c>
      <c r="O7" s="2">
        <f>MIN(AD14:AD23)</f>
        <v>6.8099999999999994E-2</v>
      </c>
      <c r="P7" s="1" t="s">
        <v>77</v>
      </c>
      <c r="Q7" s="2" t="str">
        <f>AVERAGE(AC25:AC34) &amp; "s/epoch"</f>
        <v>39.4s/epoch</v>
      </c>
      <c r="R7" s="1" t="s">
        <v>78</v>
      </c>
      <c r="S7" s="2" t="str">
        <f>AVERAGE(AD25:AD34) &amp; "ms/step"</f>
        <v>616.5ms/step</v>
      </c>
      <c r="U7" s="2">
        <v>0.80789999999999995</v>
      </c>
      <c r="V7" s="2">
        <v>0.83589999999999998</v>
      </c>
      <c r="W7" s="2">
        <v>0.89429999999999998</v>
      </c>
      <c r="X7" s="2">
        <v>0.91</v>
      </c>
      <c r="Y7" s="2">
        <v>0.93300000000000005</v>
      </c>
      <c r="Z7" s="2">
        <v>0.94730000000000003</v>
      </c>
      <c r="AA7" s="2">
        <v>0.94889999999999997</v>
      </c>
      <c r="AB7" s="2">
        <v>0.98050000000000004</v>
      </c>
      <c r="AC7" s="2">
        <v>0.95950000000000002</v>
      </c>
      <c r="AD7" s="2">
        <v>0.97499999999999998</v>
      </c>
    </row>
    <row r="8" spans="1:30" x14ac:dyDescent="0.3">
      <c r="A8" s="58"/>
      <c r="B8" s="1" t="s">
        <v>13</v>
      </c>
      <c r="C8" s="2">
        <v>0.2</v>
      </c>
      <c r="D8" s="2"/>
      <c r="U8" s="2">
        <v>0.81689999999999996</v>
      </c>
      <c r="V8" s="2">
        <v>0.84379999999999999</v>
      </c>
      <c r="W8" s="2">
        <v>0.89529999999999998</v>
      </c>
      <c r="X8" s="2">
        <v>0.92949999999999999</v>
      </c>
      <c r="Y8" s="2">
        <v>0.93300000000000005</v>
      </c>
      <c r="Z8" s="2">
        <v>0.95899999999999996</v>
      </c>
      <c r="AA8" s="2">
        <v>0.95330000000000004</v>
      </c>
      <c r="AB8" s="2">
        <v>0.96289999999999998</v>
      </c>
      <c r="AC8" s="2">
        <v>0.95650000000000002</v>
      </c>
      <c r="AD8" s="2">
        <v>0.97499999999999998</v>
      </c>
    </row>
    <row r="9" spans="1:30" x14ac:dyDescent="0.3">
      <c r="A9" s="58"/>
      <c r="B9" s="1" t="s">
        <v>14</v>
      </c>
      <c r="C9" s="2">
        <v>0.1</v>
      </c>
      <c r="D9" s="2"/>
      <c r="F9" s="63" t="s">
        <v>76</v>
      </c>
      <c r="G9" s="63"/>
      <c r="H9" s="63"/>
      <c r="I9" s="63"/>
      <c r="J9" s="63"/>
      <c r="K9" s="63"/>
      <c r="L9" s="63"/>
      <c r="M9" s="63"/>
      <c r="N9" s="63"/>
      <c r="O9" s="63"/>
      <c r="P9" s="63"/>
      <c r="R9" s="64" t="s">
        <v>69</v>
      </c>
      <c r="S9" s="65"/>
      <c r="U9" s="2">
        <v>0.83030000000000004</v>
      </c>
      <c r="V9" s="2">
        <v>0.84960000000000002</v>
      </c>
      <c r="W9" s="2">
        <v>0.89529999999999998</v>
      </c>
      <c r="X9" s="2">
        <v>0.91190000000000004</v>
      </c>
      <c r="Y9" s="2">
        <v>0.93100000000000005</v>
      </c>
      <c r="Z9" s="2">
        <v>0.96479999999999999</v>
      </c>
      <c r="AA9" s="2">
        <v>0.94589999999999996</v>
      </c>
      <c r="AB9" s="2">
        <v>0.95509999999999995</v>
      </c>
      <c r="AC9" s="2">
        <v>0.96430000000000005</v>
      </c>
      <c r="AD9" s="2">
        <v>0.96879999999999999</v>
      </c>
    </row>
    <row r="10" spans="1:30" x14ac:dyDescent="0.3">
      <c r="A10" s="59"/>
      <c r="B10" s="1" t="s">
        <v>15</v>
      </c>
      <c r="C10" s="2">
        <v>0.1</v>
      </c>
      <c r="D10" s="2"/>
      <c r="F10" s="66" t="s">
        <v>48</v>
      </c>
      <c r="G10" s="1" t="s">
        <v>61</v>
      </c>
      <c r="H10" s="2">
        <v>0.93</v>
      </c>
      <c r="I10" s="67"/>
      <c r="J10" s="66" t="s">
        <v>53</v>
      </c>
      <c r="K10" s="1" t="s">
        <v>61</v>
      </c>
      <c r="L10" s="2">
        <v>0.97</v>
      </c>
      <c r="M10" s="67"/>
      <c r="N10" s="66" t="s">
        <v>55</v>
      </c>
      <c r="O10" s="1" t="s">
        <v>61</v>
      </c>
      <c r="P10" s="2">
        <v>0.98</v>
      </c>
      <c r="R10" s="2" t="s">
        <v>70</v>
      </c>
      <c r="S10" s="2" t="s">
        <v>89</v>
      </c>
      <c r="U10" s="2">
        <v>0.84760000000000002</v>
      </c>
      <c r="V10" s="2">
        <v>0.86129999999999995</v>
      </c>
      <c r="W10" s="2">
        <v>0.91020000000000001</v>
      </c>
      <c r="X10" s="2">
        <v>0.92369999999999997</v>
      </c>
      <c r="Y10" s="2">
        <v>0.94440000000000002</v>
      </c>
      <c r="Z10" s="2">
        <v>0.94920000000000004</v>
      </c>
      <c r="AA10" s="2">
        <v>0.95330000000000004</v>
      </c>
      <c r="AB10" s="2">
        <v>0.95509999999999995</v>
      </c>
      <c r="AC10" s="2">
        <v>0.96340000000000003</v>
      </c>
      <c r="AD10" s="2">
        <v>0.97499999999999998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66"/>
      <c r="G11" s="1" t="s">
        <v>62</v>
      </c>
      <c r="H11" s="2">
        <v>0.84</v>
      </c>
      <c r="I11" s="68"/>
      <c r="J11" s="66"/>
      <c r="K11" s="1" t="s">
        <v>62</v>
      </c>
      <c r="L11" s="2">
        <v>0.93</v>
      </c>
      <c r="M11" s="68"/>
      <c r="N11" s="66"/>
      <c r="O11" s="1" t="s">
        <v>62</v>
      </c>
      <c r="P11" s="2">
        <v>0.97</v>
      </c>
      <c r="R11" s="2" t="s">
        <v>71</v>
      </c>
      <c r="S11" s="2" t="s">
        <v>90</v>
      </c>
      <c r="U11" s="2">
        <v>0.85760000000000003</v>
      </c>
      <c r="V11" s="2">
        <v>0.873</v>
      </c>
      <c r="W11" s="2">
        <v>0.90229999999999999</v>
      </c>
      <c r="X11" s="2">
        <v>0.91590000000000005</v>
      </c>
      <c r="Y11" s="2">
        <v>0.93600000000000005</v>
      </c>
      <c r="Z11" s="2">
        <v>0.95309999999999995</v>
      </c>
      <c r="AA11" s="2">
        <v>0.95830000000000004</v>
      </c>
      <c r="AB11" s="2">
        <v>0.96479999999999999</v>
      </c>
      <c r="AC11" s="2">
        <v>0.96379999999999999</v>
      </c>
      <c r="AD11" s="2">
        <v>0.96040000000000003</v>
      </c>
    </row>
    <row r="12" spans="1:30" x14ac:dyDescent="0.3">
      <c r="A12" s="42"/>
      <c r="B12" s="1" t="s">
        <v>41</v>
      </c>
      <c r="C12" s="2">
        <v>30</v>
      </c>
      <c r="D12" s="2"/>
      <c r="F12" s="66"/>
      <c r="G12" s="1" t="s">
        <v>64</v>
      </c>
      <c r="H12" s="2">
        <v>0.89</v>
      </c>
      <c r="I12" s="68"/>
      <c r="J12" s="66"/>
      <c r="K12" s="1" t="s">
        <v>64</v>
      </c>
      <c r="L12" s="2">
        <v>0.94</v>
      </c>
      <c r="M12" s="68"/>
      <c r="N12" s="66"/>
      <c r="O12" s="1" t="s">
        <v>64</v>
      </c>
      <c r="P12" s="2">
        <v>0.96</v>
      </c>
      <c r="R12" s="2" t="s">
        <v>72</v>
      </c>
      <c r="S12" s="2" t="s">
        <v>91</v>
      </c>
      <c r="U12" s="2">
        <v>0.86899999999999999</v>
      </c>
      <c r="V12" s="2">
        <v>0.86329999999999996</v>
      </c>
      <c r="W12" s="2">
        <v>0.91910000000000003</v>
      </c>
      <c r="X12" s="2">
        <v>0.91590000000000005</v>
      </c>
      <c r="Y12" s="2">
        <v>0.93799999999999994</v>
      </c>
      <c r="Z12" s="2">
        <v>0.96089999999999998</v>
      </c>
      <c r="AA12" s="2">
        <v>0.95679999999999998</v>
      </c>
      <c r="AB12" s="2">
        <v>0.96289999999999998</v>
      </c>
      <c r="AC12" s="2">
        <v>0.96089999999999998</v>
      </c>
      <c r="AD12" s="2">
        <v>0.98119999999999996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66"/>
      <c r="G13" s="1" t="s">
        <v>65</v>
      </c>
      <c r="H13" s="2">
        <v>0.91</v>
      </c>
      <c r="I13" s="68"/>
      <c r="J13" s="66"/>
      <c r="K13" s="1" t="s">
        <v>65</v>
      </c>
      <c r="L13" s="2">
        <v>0.98</v>
      </c>
      <c r="M13" s="68"/>
      <c r="N13" s="66"/>
      <c r="O13" s="1" t="s">
        <v>65</v>
      </c>
      <c r="P13" s="2">
        <v>1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30</v>
      </c>
      <c r="D14" s="2"/>
      <c r="F14" s="66"/>
      <c r="G14" s="1" t="s">
        <v>66</v>
      </c>
      <c r="H14" s="2">
        <v>0.86</v>
      </c>
      <c r="I14" s="68"/>
      <c r="J14" s="66"/>
      <c r="K14" s="1" t="s">
        <v>66</v>
      </c>
      <c r="L14" s="2">
        <v>0.95</v>
      </c>
      <c r="M14" s="68"/>
      <c r="N14" s="66"/>
      <c r="O14" s="1" t="s">
        <v>66</v>
      </c>
      <c r="P14" s="2">
        <v>0.96</v>
      </c>
      <c r="R14" s="2" t="s">
        <v>74</v>
      </c>
      <c r="S14" s="2" t="s">
        <v>93</v>
      </c>
      <c r="U14" s="2">
        <v>1.7434000000000001</v>
      </c>
      <c r="V14" s="2">
        <v>0.98229999999999995</v>
      </c>
      <c r="W14" s="2">
        <v>0.39300000000000002</v>
      </c>
      <c r="X14" s="2">
        <v>0.25919999999999999</v>
      </c>
      <c r="Y14" s="2">
        <v>0.24310000000000001</v>
      </c>
      <c r="Z14" s="2">
        <v>0.1174</v>
      </c>
      <c r="AA14" s="2">
        <v>0.17549999999999999</v>
      </c>
      <c r="AB14" s="2">
        <v>7.6899999999999996E-2</v>
      </c>
      <c r="AC14" s="2">
        <v>0.1328</v>
      </c>
      <c r="AD14" s="2">
        <v>9.1300000000000006E-2</v>
      </c>
    </row>
    <row r="15" spans="1:30" x14ac:dyDescent="0.3">
      <c r="A15" s="42"/>
      <c r="B15" s="1" t="s">
        <v>31</v>
      </c>
      <c r="C15" s="2" t="b">
        <v>0</v>
      </c>
      <c r="D15" s="2"/>
      <c r="F15" s="66"/>
      <c r="G15" s="1" t="s">
        <v>63</v>
      </c>
      <c r="H15" s="2">
        <v>0.77</v>
      </c>
      <c r="I15" s="68"/>
      <c r="J15" s="66"/>
      <c r="K15" s="1" t="s">
        <v>63</v>
      </c>
      <c r="L15" s="2">
        <v>0.9</v>
      </c>
      <c r="M15" s="68"/>
      <c r="N15" s="66"/>
      <c r="O15" s="1" t="s">
        <v>63</v>
      </c>
      <c r="P15" s="2">
        <v>0.98</v>
      </c>
      <c r="R15" s="2" t="s">
        <v>75</v>
      </c>
      <c r="S15" s="2" t="s">
        <v>94</v>
      </c>
      <c r="U15" s="2">
        <v>0.91830000000000001</v>
      </c>
      <c r="V15" s="2">
        <v>0.59889999999999999</v>
      </c>
      <c r="W15" s="2">
        <v>0.34870000000000001</v>
      </c>
      <c r="X15" s="2">
        <v>0.26429999999999998</v>
      </c>
      <c r="Y15" s="2">
        <v>0.23710000000000001</v>
      </c>
      <c r="Z15" s="2">
        <v>0.1144</v>
      </c>
      <c r="AA15" s="2">
        <v>0.17860000000000001</v>
      </c>
      <c r="AB15" s="2">
        <v>8.0199999999999994E-2</v>
      </c>
      <c r="AC15" s="2">
        <v>0.14760000000000001</v>
      </c>
      <c r="AD15" s="2">
        <v>7.9000000000000001E-2</v>
      </c>
    </row>
    <row r="16" spans="1:30" x14ac:dyDescent="0.3">
      <c r="A16" s="41" t="s">
        <v>32</v>
      </c>
      <c r="B16" s="1" t="s">
        <v>33</v>
      </c>
      <c r="C16" s="2"/>
      <c r="D16" s="2"/>
      <c r="F16" s="66"/>
      <c r="G16" s="1" t="s">
        <v>67</v>
      </c>
      <c r="H16" s="7">
        <v>0.88</v>
      </c>
      <c r="I16" s="68"/>
      <c r="J16" s="66"/>
      <c r="K16" s="1" t="s">
        <v>67</v>
      </c>
      <c r="L16" s="2">
        <v>0.96</v>
      </c>
      <c r="M16" s="68"/>
      <c r="N16" s="66"/>
      <c r="O16" s="1" t="s">
        <v>67</v>
      </c>
      <c r="P16" s="7">
        <v>0.98</v>
      </c>
      <c r="U16" s="2">
        <v>0.76729999999999998</v>
      </c>
      <c r="V16" s="2">
        <v>0.51690000000000003</v>
      </c>
      <c r="W16" s="2">
        <v>0.35470000000000002</v>
      </c>
      <c r="X16" s="2">
        <v>0.22059999999999999</v>
      </c>
      <c r="Y16" s="2">
        <v>0.23300000000000001</v>
      </c>
      <c r="Z16" s="2">
        <v>0.10639999999999999</v>
      </c>
      <c r="AA16" s="2">
        <v>0.17699999999999999</v>
      </c>
      <c r="AB16" s="2">
        <v>9.9500000000000005E-2</v>
      </c>
      <c r="AC16" s="2">
        <v>0.12759999999999999</v>
      </c>
      <c r="AD16" s="2">
        <v>6.8099999999999994E-2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66" t="s">
        <v>52</v>
      </c>
      <c r="G17" s="1" t="s">
        <v>61</v>
      </c>
      <c r="H17" s="2">
        <v>0.98</v>
      </c>
      <c r="I17" s="68"/>
      <c r="J17" s="66" t="s">
        <v>54</v>
      </c>
      <c r="K17" s="1" t="s">
        <v>61</v>
      </c>
      <c r="L17" s="2">
        <v>0.99</v>
      </c>
      <c r="M17" s="68"/>
      <c r="N17" s="66" t="s">
        <v>68</v>
      </c>
      <c r="O17" s="1" t="s">
        <v>61</v>
      </c>
      <c r="P17" s="2">
        <v>0.97</v>
      </c>
      <c r="U17" s="2">
        <v>0.63970000000000005</v>
      </c>
      <c r="V17" s="2">
        <v>0.42059999999999997</v>
      </c>
      <c r="W17" s="2">
        <v>0.32229999999999998</v>
      </c>
      <c r="X17" s="2">
        <v>0.2555</v>
      </c>
      <c r="Y17" s="2">
        <v>0.2097</v>
      </c>
      <c r="Z17" s="2">
        <v>0.1215</v>
      </c>
      <c r="AA17" s="2">
        <v>0.15770000000000001</v>
      </c>
      <c r="AB17" s="2">
        <v>8.6999999999999994E-2</v>
      </c>
      <c r="AC17" s="2">
        <v>0.1217</v>
      </c>
      <c r="AD17" s="2">
        <v>8.6699999999999999E-2</v>
      </c>
    </row>
    <row r="18" spans="1:30" x14ac:dyDescent="0.3">
      <c r="A18" s="43"/>
      <c r="B18" s="1" t="s">
        <v>36</v>
      </c>
      <c r="C18" s="2"/>
      <c r="D18" s="2"/>
      <c r="F18" s="66"/>
      <c r="G18" s="1" t="s">
        <v>62</v>
      </c>
      <c r="H18" s="2">
        <v>0.89</v>
      </c>
      <c r="I18" s="68"/>
      <c r="J18" s="66"/>
      <c r="K18" s="1" t="s">
        <v>62</v>
      </c>
      <c r="L18" s="2">
        <v>0.96</v>
      </c>
      <c r="M18" s="68"/>
      <c r="N18" s="66"/>
      <c r="O18" s="1" t="s">
        <v>62</v>
      </c>
      <c r="P18" s="2">
        <v>0.92</v>
      </c>
      <c r="U18" s="2">
        <v>0.54649999999999999</v>
      </c>
      <c r="V18" s="2">
        <v>0.44729999999999998</v>
      </c>
      <c r="W18" s="2">
        <v>0.28670000000000001</v>
      </c>
      <c r="X18" s="2">
        <v>0.25119999999999998</v>
      </c>
      <c r="Y18" s="2">
        <v>0.20419999999999999</v>
      </c>
      <c r="Z18" s="2">
        <v>0.14510000000000001</v>
      </c>
      <c r="AA18" s="2">
        <v>0.14990000000000001</v>
      </c>
      <c r="AB18" s="2">
        <v>8.4500000000000006E-2</v>
      </c>
      <c r="AC18" s="2">
        <v>0.1221</v>
      </c>
      <c r="AD18" s="2">
        <v>8.3699999999999997E-2</v>
      </c>
    </row>
    <row r="19" spans="1:30" x14ac:dyDescent="0.3">
      <c r="A19" s="43"/>
      <c r="B19" s="1" t="s">
        <v>20</v>
      </c>
      <c r="C19" s="9">
        <v>0.5</v>
      </c>
      <c r="D19" s="2"/>
      <c r="F19" s="66"/>
      <c r="G19" s="1" t="s">
        <v>64</v>
      </c>
      <c r="H19" s="2">
        <v>0.91</v>
      </c>
      <c r="I19" s="68"/>
      <c r="J19" s="66"/>
      <c r="K19" s="1" t="s">
        <v>64</v>
      </c>
      <c r="L19" s="2">
        <v>0.95</v>
      </c>
      <c r="M19" s="68"/>
      <c r="N19" s="66"/>
      <c r="O19" s="1" t="s">
        <v>64</v>
      </c>
      <c r="P19" s="2">
        <v>0.93</v>
      </c>
      <c r="U19" s="2">
        <v>0.51229999999999998</v>
      </c>
      <c r="V19" s="2">
        <v>0.40689999999999998</v>
      </c>
      <c r="W19" s="2">
        <v>0.2853</v>
      </c>
      <c r="X19" s="2">
        <v>0.2248</v>
      </c>
      <c r="Y19" s="2">
        <v>0.19109999999999999</v>
      </c>
      <c r="Z19" s="2">
        <v>0.1361</v>
      </c>
      <c r="AA19" s="2">
        <v>0.15</v>
      </c>
      <c r="AB19" s="2">
        <v>0.10780000000000001</v>
      </c>
      <c r="AC19" s="2">
        <v>0.12479999999999999</v>
      </c>
      <c r="AD19" s="2">
        <v>7.3999999999999996E-2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66"/>
      <c r="G20" s="1" t="s">
        <v>65</v>
      </c>
      <c r="H20" s="2">
        <v>0.94</v>
      </c>
      <c r="I20" s="68"/>
      <c r="J20" s="66"/>
      <c r="K20" s="1" t="s">
        <v>65</v>
      </c>
      <c r="L20" s="2">
        <v>0.98</v>
      </c>
      <c r="M20" s="68"/>
      <c r="N20" s="66"/>
      <c r="O20" s="1" t="s">
        <v>65</v>
      </c>
      <c r="P20" s="2">
        <v>0.96</v>
      </c>
      <c r="U20" s="2">
        <v>0.4662</v>
      </c>
      <c r="V20" s="2">
        <v>0.37640000000000001</v>
      </c>
      <c r="W20" s="2">
        <v>0.29310000000000003</v>
      </c>
      <c r="X20" s="2">
        <v>0.23300000000000001</v>
      </c>
      <c r="Y20" s="2">
        <v>0.1961</v>
      </c>
      <c r="Z20" s="2">
        <v>0.1197</v>
      </c>
      <c r="AA20" s="2">
        <v>0.14760000000000001</v>
      </c>
      <c r="AB20" s="2">
        <v>0.1192</v>
      </c>
      <c r="AC20" s="2">
        <v>0.11899999999999999</v>
      </c>
      <c r="AD20" s="2">
        <v>8.0100000000000005E-2</v>
      </c>
    </row>
    <row r="21" spans="1:30" x14ac:dyDescent="0.3">
      <c r="A21" s="48" t="s">
        <v>38</v>
      </c>
      <c r="B21" s="1" t="s">
        <v>3</v>
      </c>
      <c r="C21" s="23" t="s">
        <v>5</v>
      </c>
      <c r="D21" s="2"/>
      <c r="F21" s="66"/>
      <c r="G21" s="1" t="s">
        <v>66</v>
      </c>
      <c r="H21" s="2">
        <v>0.88</v>
      </c>
      <c r="I21" s="68"/>
      <c r="J21" s="66"/>
      <c r="K21" s="1" t="s">
        <v>66</v>
      </c>
      <c r="L21" s="2">
        <v>0.96</v>
      </c>
      <c r="M21" s="68"/>
      <c r="N21" s="66"/>
      <c r="O21" s="1" t="s">
        <v>66</v>
      </c>
      <c r="P21" s="2">
        <v>0.92</v>
      </c>
      <c r="U21" s="2">
        <v>0.41510000000000002</v>
      </c>
      <c r="V21" s="2">
        <v>0.38200000000000001</v>
      </c>
      <c r="W21" s="2">
        <v>0.24829999999999999</v>
      </c>
      <c r="X21" s="2">
        <v>0.2203</v>
      </c>
      <c r="Y21" s="2">
        <v>0.15959999999999999</v>
      </c>
      <c r="Z21" s="2">
        <v>0.1429</v>
      </c>
      <c r="AA21" s="2">
        <v>0.13830000000000001</v>
      </c>
      <c r="AB21" s="2">
        <v>0.10780000000000001</v>
      </c>
      <c r="AC21" s="2">
        <v>0.1069</v>
      </c>
      <c r="AD21" s="2">
        <v>7.8100000000000003E-2</v>
      </c>
    </row>
    <row r="22" spans="1:30" x14ac:dyDescent="0.3">
      <c r="A22" s="48"/>
      <c r="B22" s="1" t="s">
        <v>17</v>
      </c>
      <c r="C22" s="3">
        <v>1E-4</v>
      </c>
      <c r="D22" s="2"/>
      <c r="F22" s="66"/>
      <c r="G22" s="1" t="s">
        <v>63</v>
      </c>
      <c r="H22" s="2">
        <v>0.75</v>
      </c>
      <c r="I22" s="68"/>
      <c r="J22" s="66"/>
      <c r="K22" s="1" t="s">
        <v>63</v>
      </c>
      <c r="L22" s="2">
        <v>0.91</v>
      </c>
      <c r="M22" s="68"/>
      <c r="N22" s="66"/>
      <c r="O22" s="1" t="s">
        <v>63</v>
      </c>
      <c r="P22" s="2">
        <v>0.86</v>
      </c>
      <c r="U22" s="2">
        <v>0.38150000000000001</v>
      </c>
      <c r="V22" s="2">
        <v>0.35060000000000002</v>
      </c>
      <c r="W22" s="2">
        <v>0.2591</v>
      </c>
      <c r="X22" s="2">
        <v>0.22950000000000001</v>
      </c>
      <c r="Y22" s="2">
        <v>0.1883</v>
      </c>
      <c r="Z22" s="2">
        <v>0.15060000000000001</v>
      </c>
      <c r="AA22" s="2">
        <v>0.1205</v>
      </c>
      <c r="AB22" s="2">
        <v>0.10440000000000001</v>
      </c>
      <c r="AC22" s="2">
        <v>0.1069</v>
      </c>
      <c r="AD22" s="2">
        <v>0.10390000000000001</v>
      </c>
    </row>
    <row r="23" spans="1:30" x14ac:dyDescent="0.3">
      <c r="A23" s="48"/>
      <c r="B23" s="1" t="s">
        <v>58</v>
      </c>
      <c r="C23" s="2">
        <v>10</v>
      </c>
      <c r="D23" s="2"/>
      <c r="F23" s="66"/>
      <c r="G23" s="1" t="s">
        <v>67</v>
      </c>
      <c r="H23" s="7">
        <v>0.91</v>
      </c>
      <c r="I23" s="69"/>
      <c r="J23" s="66"/>
      <c r="K23" s="1" t="s">
        <v>67</v>
      </c>
      <c r="L23" s="7">
        <v>0.96</v>
      </c>
      <c r="M23" s="69"/>
      <c r="N23" s="66"/>
      <c r="O23" s="1" t="s">
        <v>67</v>
      </c>
      <c r="P23" s="7">
        <v>0.94</v>
      </c>
      <c r="U23" s="2">
        <v>0.36480000000000001</v>
      </c>
      <c r="V23" s="2">
        <v>0.37840000000000001</v>
      </c>
      <c r="W23" s="2">
        <v>0.22969999999999999</v>
      </c>
      <c r="X23" s="2">
        <v>0.2165</v>
      </c>
      <c r="Y23" s="2">
        <v>0.16420000000000001</v>
      </c>
      <c r="Z23" s="2">
        <v>0.1389</v>
      </c>
      <c r="AA23" s="2">
        <v>0.1245</v>
      </c>
      <c r="AB23" s="2">
        <v>0.1167</v>
      </c>
      <c r="AC23" s="2">
        <v>0.1169</v>
      </c>
      <c r="AD23" s="2">
        <v>7.4899999999999994E-2</v>
      </c>
    </row>
    <row r="24" spans="1:30" x14ac:dyDescent="0.3">
      <c r="A24" s="48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8"/>
      <c r="B25" s="1" t="s">
        <v>60</v>
      </c>
      <c r="C25" s="2">
        <v>2</v>
      </c>
      <c r="D25" s="2"/>
      <c r="U25" s="2">
        <v>58</v>
      </c>
      <c r="V25" s="2">
        <v>923</v>
      </c>
      <c r="W25" s="2">
        <v>41</v>
      </c>
      <c r="X25" s="2">
        <v>648</v>
      </c>
      <c r="Y25" s="2">
        <v>41</v>
      </c>
      <c r="Z25" s="2">
        <v>655</v>
      </c>
      <c r="AA25" s="2">
        <v>41</v>
      </c>
      <c r="AB25" s="2">
        <v>657</v>
      </c>
      <c r="AC25" s="2">
        <v>40</v>
      </c>
      <c r="AD25" s="2">
        <v>628</v>
      </c>
    </row>
    <row r="26" spans="1:30" x14ac:dyDescent="0.3">
      <c r="A26" s="48" t="s">
        <v>88</v>
      </c>
      <c r="B26" s="1" t="s">
        <v>88</v>
      </c>
      <c r="C26" s="71" t="s">
        <v>87</v>
      </c>
      <c r="D26" s="72"/>
      <c r="U26" s="2">
        <v>46</v>
      </c>
      <c r="V26" s="2">
        <v>735</v>
      </c>
      <c r="W26" s="2">
        <v>41</v>
      </c>
      <c r="X26" s="2">
        <v>647</v>
      </c>
      <c r="Y26" s="2">
        <v>41</v>
      </c>
      <c r="Z26" s="2">
        <v>651</v>
      </c>
      <c r="AA26" s="2">
        <v>50</v>
      </c>
      <c r="AB26" s="2">
        <v>800</v>
      </c>
      <c r="AC26" s="2">
        <v>40</v>
      </c>
      <c r="AD26" s="2">
        <v>632</v>
      </c>
    </row>
    <row r="27" spans="1:30" x14ac:dyDescent="0.3">
      <c r="A27" s="48"/>
      <c r="B27" s="1" t="s">
        <v>85</v>
      </c>
      <c r="C27" s="71" t="s">
        <v>86</v>
      </c>
      <c r="D27" s="72"/>
      <c r="U27" s="2">
        <v>50</v>
      </c>
      <c r="V27" s="2">
        <v>787</v>
      </c>
      <c r="W27" s="2">
        <v>40</v>
      </c>
      <c r="X27" s="2">
        <v>632</v>
      </c>
      <c r="Y27" s="2">
        <v>41</v>
      </c>
      <c r="Z27" s="2">
        <v>655</v>
      </c>
      <c r="AA27" s="2">
        <v>41</v>
      </c>
      <c r="AB27" s="2">
        <v>647</v>
      </c>
      <c r="AC27" s="2">
        <v>39</v>
      </c>
      <c r="AD27" s="2">
        <v>612</v>
      </c>
    </row>
    <row r="28" spans="1:30" x14ac:dyDescent="0.3">
      <c r="U28" s="2">
        <v>49</v>
      </c>
      <c r="V28" s="2">
        <v>783</v>
      </c>
      <c r="W28" s="2">
        <v>42</v>
      </c>
      <c r="X28" s="2">
        <v>661</v>
      </c>
      <c r="Y28" s="2">
        <v>42</v>
      </c>
      <c r="Z28" s="2">
        <v>671</v>
      </c>
      <c r="AA28" s="2">
        <v>42</v>
      </c>
      <c r="AB28" s="2">
        <v>669</v>
      </c>
      <c r="AC28" s="2">
        <v>49</v>
      </c>
      <c r="AD28" s="2">
        <v>765</v>
      </c>
    </row>
    <row r="29" spans="1:30" x14ac:dyDescent="0.3">
      <c r="U29" s="2">
        <v>45</v>
      </c>
      <c r="V29" s="2">
        <v>713</v>
      </c>
      <c r="W29" s="2">
        <v>45</v>
      </c>
      <c r="X29" s="2">
        <v>711</v>
      </c>
      <c r="Y29" s="2">
        <v>39</v>
      </c>
      <c r="Z29" s="2">
        <v>622</v>
      </c>
      <c r="AA29" s="2">
        <v>38</v>
      </c>
      <c r="AB29" s="2">
        <v>597</v>
      </c>
      <c r="AC29" s="2">
        <v>45</v>
      </c>
      <c r="AD29" s="2">
        <v>700</v>
      </c>
    </row>
    <row r="30" spans="1:30" x14ac:dyDescent="0.3">
      <c r="U30" s="2">
        <v>37</v>
      </c>
      <c r="V30" s="2">
        <v>593</v>
      </c>
      <c r="W30" s="2">
        <v>39</v>
      </c>
      <c r="X30" s="2">
        <v>613</v>
      </c>
      <c r="Y30" s="2">
        <v>44</v>
      </c>
      <c r="Z30" s="2">
        <v>700</v>
      </c>
      <c r="AA30" s="2">
        <v>38</v>
      </c>
      <c r="AB30" s="2">
        <v>604</v>
      </c>
      <c r="AC30" s="2">
        <v>30</v>
      </c>
      <c r="AD30" s="2">
        <v>473</v>
      </c>
    </row>
    <row r="31" spans="1:30" x14ac:dyDescent="0.3">
      <c r="U31" s="2">
        <v>34</v>
      </c>
      <c r="V31" s="2">
        <v>541</v>
      </c>
      <c r="W31" s="2">
        <v>37</v>
      </c>
      <c r="X31" s="2">
        <v>592</v>
      </c>
      <c r="Y31" s="2">
        <v>32</v>
      </c>
      <c r="Z31" s="2">
        <v>504</v>
      </c>
      <c r="AA31" s="2">
        <v>39</v>
      </c>
      <c r="AB31" s="2">
        <v>622</v>
      </c>
      <c r="AC31" s="2">
        <v>45</v>
      </c>
      <c r="AD31" s="2">
        <v>704</v>
      </c>
    </row>
    <row r="32" spans="1:30" x14ac:dyDescent="0.3">
      <c r="U32" s="2">
        <v>46</v>
      </c>
      <c r="V32" s="2">
        <v>723</v>
      </c>
      <c r="W32" s="2">
        <v>39</v>
      </c>
      <c r="X32" s="2">
        <v>617</v>
      </c>
      <c r="Y32" s="2">
        <v>39</v>
      </c>
      <c r="Z32" s="2">
        <v>611</v>
      </c>
      <c r="AA32" s="2">
        <v>44</v>
      </c>
      <c r="AB32" s="2">
        <v>692</v>
      </c>
      <c r="AC32" s="2">
        <v>38</v>
      </c>
      <c r="AD32" s="2">
        <v>590</v>
      </c>
    </row>
    <row r="33" spans="21:30" x14ac:dyDescent="0.3">
      <c r="U33" s="2">
        <v>38</v>
      </c>
      <c r="V33" s="2">
        <v>607</v>
      </c>
      <c r="W33" s="2">
        <v>32</v>
      </c>
      <c r="X33" s="2">
        <v>510</v>
      </c>
      <c r="Y33" s="2">
        <v>38</v>
      </c>
      <c r="Z33" s="2">
        <v>609</v>
      </c>
      <c r="AA33" s="2">
        <v>33</v>
      </c>
      <c r="AB33" s="2">
        <v>517</v>
      </c>
      <c r="AC33" s="2">
        <v>30</v>
      </c>
      <c r="AD33" s="2">
        <v>465</v>
      </c>
    </row>
    <row r="34" spans="21:30" x14ac:dyDescent="0.3">
      <c r="U34" s="2">
        <v>37</v>
      </c>
      <c r="V34" s="2">
        <v>580</v>
      </c>
      <c r="W34" s="2">
        <v>39</v>
      </c>
      <c r="X34" s="2">
        <v>615</v>
      </c>
      <c r="Y34" s="2">
        <v>38</v>
      </c>
      <c r="Z34" s="2">
        <v>602</v>
      </c>
      <c r="AA34" s="2">
        <v>45</v>
      </c>
      <c r="AB34" s="2">
        <v>709</v>
      </c>
      <c r="AC34" s="2">
        <v>38</v>
      </c>
      <c r="AD34" s="2">
        <v>596</v>
      </c>
    </row>
  </sheetData>
  <mergeCells count="27"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1D78-67BA-4F34-BD12-ED625272B8E4}">
  <dimension ref="A1:AD34"/>
  <sheetViews>
    <sheetView topLeftCell="F1" workbookViewId="0">
      <selection activeCell="F3" sqref="F3:S7"/>
    </sheetView>
  </sheetViews>
  <sheetFormatPr defaultColWidth="9.109375" defaultRowHeight="14.4" x14ac:dyDescent="0.3"/>
  <cols>
    <col min="1" max="1" width="10.6640625" style="4" bestFit="1" customWidth="1"/>
    <col min="2" max="2" width="17.5546875" style="4" bestFit="1" customWidth="1"/>
    <col min="3" max="3" width="9.109375" style="4"/>
    <col min="4" max="4" width="8.33203125" style="4" bestFit="1" customWidth="1"/>
    <col min="5" max="5" width="9.109375" style="4"/>
    <col min="6" max="6" width="9.33203125" style="4" bestFit="1" customWidth="1"/>
    <col min="7" max="7" width="13.5546875" style="4" bestFit="1" customWidth="1"/>
    <col min="8" max="8" width="10.5546875" style="4" bestFit="1" customWidth="1"/>
    <col min="9" max="9" width="7" style="4" bestFit="1" customWidth="1"/>
    <col min="10" max="10" width="13.109375" style="4" bestFit="1" customWidth="1"/>
    <col min="11" max="11" width="13.5546875" style="4" bestFit="1" customWidth="1"/>
    <col min="12" max="12" width="9.88671875" style="4" bestFit="1" customWidth="1"/>
    <col min="13" max="13" width="7" style="4" bestFit="1" customWidth="1"/>
    <col min="14" max="14" width="13.88671875" style="4" bestFit="1" customWidth="1"/>
    <col min="15" max="15" width="13.5546875" style="4" bestFit="1" customWidth="1"/>
    <col min="16" max="16" width="20" style="4" bestFit="1" customWidth="1"/>
    <col min="17" max="17" width="11.6640625" style="4" bestFit="1" customWidth="1"/>
    <col min="18" max="18" width="18.109375" style="4" bestFit="1" customWidth="1"/>
    <col min="19" max="19" width="12.88671875" style="4" bestFit="1" customWidth="1"/>
    <col min="20" max="20" width="9.109375" style="4"/>
    <col min="21" max="21" width="12.44140625" style="4" bestFit="1" customWidth="1"/>
    <col min="22" max="22" width="11.109375" style="4" bestFit="1" customWidth="1"/>
    <col min="23" max="23" width="12.44140625" style="4" bestFit="1" customWidth="1"/>
    <col min="24" max="24" width="11.109375" style="4" bestFit="1" customWidth="1"/>
    <col min="25" max="25" width="12.44140625" style="4" bestFit="1" customWidth="1"/>
    <col min="26" max="26" width="17" style="4" bestFit="1" customWidth="1"/>
    <col min="27" max="27" width="12.44140625" style="4" bestFit="1" customWidth="1"/>
    <col min="28" max="28" width="17" style="4" bestFit="1" customWidth="1"/>
    <col min="29" max="29" width="12.44140625" style="4" bestFit="1" customWidth="1"/>
    <col min="30" max="30" width="17" style="4" bestFit="1" customWidth="1"/>
    <col min="31" max="16384" width="9.109375" style="4"/>
  </cols>
  <sheetData>
    <row r="1" spans="1:30" x14ac:dyDescent="0.3">
      <c r="A1" s="64" t="s">
        <v>21</v>
      </c>
      <c r="B1" s="70"/>
      <c r="C1" s="70"/>
      <c r="D1" s="65"/>
      <c r="F1" s="63" t="s">
        <v>44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U1" s="56" t="s">
        <v>48</v>
      </c>
      <c r="V1" s="56"/>
      <c r="W1" s="56" t="s">
        <v>52</v>
      </c>
      <c r="X1" s="56"/>
      <c r="Y1" s="56" t="s">
        <v>53</v>
      </c>
      <c r="Z1" s="56"/>
      <c r="AA1" s="56" t="s">
        <v>54</v>
      </c>
      <c r="AB1" s="56"/>
      <c r="AC1" s="56" t="s">
        <v>55</v>
      </c>
      <c r="AD1" s="56"/>
    </row>
    <row r="2" spans="1:30" x14ac:dyDescent="0.3">
      <c r="A2" s="57" t="s">
        <v>22</v>
      </c>
      <c r="B2" s="1" t="s">
        <v>42</v>
      </c>
      <c r="C2" s="10" t="s">
        <v>43</v>
      </c>
      <c r="D2" s="2"/>
      <c r="F2" s="2" t="s">
        <v>49</v>
      </c>
      <c r="G2" s="2" t="s">
        <v>50</v>
      </c>
      <c r="H2" s="48" t="s">
        <v>47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U2" s="6" t="s">
        <v>81</v>
      </c>
      <c r="V2" s="6" t="s">
        <v>82</v>
      </c>
      <c r="W2" s="6" t="s">
        <v>81</v>
      </c>
      <c r="X2" s="6" t="s">
        <v>82</v>
      </c>
      <c r="Y2" s="6" t="s">
        <v>81</v>
      </c>
      <c r="Z2" s="6" t="s">
        <v>82</v>
      </c>
      <c r="AA2" s="6" t="s">
        <v>81</v>
      </c>
      <c r="AB2" s="6" t="s">
        <v>82</v>
      </c>
      <c r="AC2" s="6" t="s">
        <v>81</v>
      </c>
      <c r="AD2" s="6" t="s">
        <v>82</v>
      </c>
    </row>
    <row r="3" spans="1:30" x14ac:dyDescent="0.3">
      <c r="A3" s="58"/>
      <c r="B3" s="1" t="s">
        <v>23</v>
      </c>
      <c r="C3" s="2" t="s">
        <v>8</v>
      </c>
      <c r="D3" s="2"/>
      <c r="F3" s="60" t="s">
        <v>51</v>
      </c>
      <c r="G3" s="5" t="s">
        <v>48</v>
      </c>
      <c r="H3" s="1" t="s">
        <v>45</v>
      </c>
      <c r="I3" s="2">
        <f>MAX(U3:U12)</f>
        <v>0.95189999999999997</v>
      </c>
      <c r="J3" s="1" t="s">
        <v>46</v>
      </c>
      <c r="K3" s="2">
        <f>MAX(V3:V12)</f>
        <v>0.89449999999999996</v>
      </c>
      <c r="L3" s="1" t="s">
        <v>56</v>
      </c>
      <c r="M3" s="2">
        <f>MIN(U14:U23)</f>
        <v>0.16239999999999999</v>
      </c>
      <c r="N3" s="1" t="s">
        <v>57</v>
      </c>
      <c r="O3" s="2">
        <f>MIN(V14:V23)</f>
        <v>0.33079999999999998</v>
      </c>
      <c r="P3" s="1" t="s">
        <v>77</v>
      </c>
      <c r="Q3" s="2" t="str">
        <f>AVERAGE(U25:U34) &amp; "s/epoch"</f>
        <v>48.9s/epoch</v>
      </c>
      <c r="R3" s="1" t="s">
        <v>78</v>
      </c>
      <c r="S3" s="2" t="str">
        <f>AVERAGE(V25:V34) &amp; "ms/step"</f>
        <v>776.8ms/step</v>
      </c>
      <c r="U3" s="2">
        <v>0.59650000000000003</v>
      </c>
      <c r="V3" s="2">
        <v>0.66600000000000004</v>
      </c>
      <c r="W3" s="2">
        <v>0.94350000000000001</v>
      </c>
      <c r="X3" s="2">
        <v>0.95109999999999995</v>
      </c>
      <c r="Y3" s="2">
        <v>0.97570000000000001</v>
      </c>
      <c r="Z3" s="2">
        <v>0.98629999999999995</v>
      </c>
      <c r="AA3" s="2">
        <v>0.99350000000000005</v>
      </c>
      <c r="AB3" s="2">
        <v>0.99019999999999997</v>
      </c>
      <c r="AC3" s="2">
        <v>0.99270000000000003</v>
      </c>
      <c r="AD3" s="2">
        <v>0.98750000000000004</v>
      </c>
    </row>
    <row r="4" spans="1:30" x14ac:dyDescent="0.3">
      <c r="A4" s="58"/>
      <c r="B4" s="1" t="s">
        <v>24</v>
      </c>
      <c r="C4" s="2" t="b">
        <v>1</v>
      </c>
      <c r="D4" s="2"/>
      <c r="F4" s="61"/>
      <c r="G4" s="5" t="s">
        <v>52</v>
      </c>
      <c r="H4" s="1" t="s">
        <v>45</v>
      </c>
      <c r="I4" s="2">
        <f>MAX(W3:W12)</f>
        <v>0.98660000000000003</v>
      </c>
      <c r="J4" s="1" t="s">
        <v>46</v>
      </c>
      <c r="K4" s="2">
        <f>MAX(X3:X12)</f>
        <v>0.96279999999999999</v>
      </c>
      <c r="L4" s="1" t="s">
        <v>56</v>
      </c>
      <c r="M4" s="2">
        <f>MIN(W14:W23)</f>
        <v>7.1499999999999994E-2</v>
      </c>
      <c r="N4" s="1" t="s">
        <v>57</v>
      </c>
      <c r="O4" s="2">
        <f>MIN(X14:X23)</f>
        <v>0.13270000000000001</v>
      </c>
      <c r="P4" s="1" t="s">
        <v>77</v>
      </c>
      <c r="Q4" s="2" t="str">
        <f>AVERAGE(W25:W34) &amp; "s/epoch"</f>
        <v>45.3s/epoch</v>
      </c>
      <c r="R4" s="1" t="s">
        <v>78</v>
      </c>
      <c r="S4" s="2" t="str">
        <f>AVERAGE(X25:X34) &amp; "ms/step"</f>
        <v>721.7ms/step</v>
      </c>
      <c r="U4" s="2">
        <v>0.79110000000000003</v>
      </c>
      <c r="V4" s="2">
        <v>0.81640000000000001</v>
      </c>
      <c r="W4" s="2">
        <v>0.95089999999999997</v>
      </c>
      <c r="X4" s="2">
        <v>0.94720000000000004</v>
      </c>
      <c r="Y4" s="2">
        <v>0.98109999999999997</v>
      </c>
      <c r="Z4" s="2">
        <v>0.97660000000000002</v>
      </c>
      <c r="AA4" s="2">
        <v>0.99060000000000004</v>
      </c>
      <c r="AB4" s="2">
        <v>0.98240000000000005</v>
      </c>
      <c r="AC4" s="2">
        <v>0.99560000000000004</v>
      </c>
      <c r="AD4" s="2">
        <v>0.98750000000000004</v>
      </c>
    </row>
    <row r="5" spans="1:30" x14ac:dyDescent="0.3">
      <c r="A5" s="58"/>
      <c r="B5" s="1" t="s">
        <v>25</v>
      </c>
      <c r="C5" s="2" t="b">
        <v>1</v>
      </c>
      <c r="D5" s="2"/>
      <c r="F5" s="61"/>
      <c r="G5" s="5" t="s">
        <v>53</v>
      </c>
      <c r="H5" s="1" t="s">
        <v>45</v>
      </c>
      <c r="I5" s="2">
        <f>MAX(Y3:Y12)</f>
        <v>0.99160000000000004</v>
      </c>
      <c r="J5" s="1" t="s">
        <v>46</v>
      </c>
      <c r="K5" s="8">
        <f>MAX(Z3:Z12)</f>
        <v>0.98629999999999995</v>
      </c>
      <c r="L5" s="1" t="s">
        <v>56</v>
      </c>
      <c r="M5" s="2">
        <f>MIN(Y14:Y23)</f>
        <v>4.5999999999999999E-2</v>
      </c>
      <c r="N5" s="1" t="s">
        <v>57</v>
      </c>
      <c r="O5" s="2">
        <f>MIN(Z14:Z23)</f>
        <v>6.4199999999999993E-2</v>
      </c>
      <c r="P5" s="1" t="s">
        <v>77</v>
      </c>
      <c r="Q5" s="2" t="str">
        <f>AVERAGE(Y25:Y34) &amp; "s/epoch"</f>
        <v>49.6s/epoch</v>
      </c>
      <c r="R5" s="1" t="s">
        <v>78</v>
      </c>
      <c r="S5" s="2" t="str">
        <f>AVERAGE(Z25:Z34) &amp; "ms/step"</f>
        <v>790.4ms/step</v>
      </c>
      <c r="U5" s="2">
        <v>0.85009999999999997</v>
      </c>
      <c r="V5" s="2">
        <v>0.83789999999999998</v>
      </c>
      <c r="W5" s="2">
        <v>0.95589999999999997</v>
      </c>
      <c r="X5" s="2">
        <v>0.95109999999999995</v>
      </c>
      <c r="Y5" s="2">
        <v>0.98709999999999998</v>
      </c>
      <c r="Z5" s="2">
        <v>0.97070000000000001</v>
      </c>
      <c r="AA5" s="2">
        <v>0.99160000000000004</v>
      </c>
      <c r="AB5" s="2">
        <v>0.99019999999999997</v>
      </c>
      <c r="AC5" s="2">
        <v>0.99609999999999999</v>
      </c>
      <c r="AD5" s="2">
        <v>0.98960000000000004</v>
      </c>
    </row>
    <row r="6" spans="1:30" x14ac:dyDescent="0.3">
      <c r="A6" s="58"/>
      <c r="B6" s="1" t="s">
        <v>11</v>
      </c>
      <c r="C6" s="2">
        <v>20</v>
      </c>
      <c r="D6" s="2"/>
      <c r="F6" s="61"/>
      <c r="G6" s="5" t="s">
        <v>54</v>
      </c>
      <c r="H6" s="1" t="s">
        <v>45</v>
      </c>
      <c r="I6" s="2">
        <f>MAX(AA3:AA12)</f>
        <v>0.998</v>
      </c>
      <c r="J6" s="1" t="s">
        <v>46</v>
      </c>
      <c r="K6" s="2">
        <f>MAX(AB3:AB12)</f>
        <v>0.99409999999999998</v>
      </c>
      <c r="L6" s="1" t="s">
        <v>56</v>
      </c>
      <c r="M6" s="2">
        <f>MIN(AA14:AA23)</f>
        <v>3.0099999999999998E-2</v>
      </c>
      <c r="N6" s="1" t="s">
        <v>57</v>
      </c>
      <c r="O6" s="2">
        <f>MIN(AB14:AB23)</f>
        <v>4.07E-2</v>
      </c>
      <c r="P6" s="1" t="s">
        <v>77</v>
      </c>
      <c r="Q6" s="2" t="str">
        <f>AVERAGE(AA25:AA34) &amp; "s/epoch"</f>
        <v>48s/epoch</v>
      </c>
      <c r="R6" s="1" t="s">
        <v>78</v>
      </c>
      <c r="S6" s="2" t="str">
        <f>AVERAGE(AB25:AB34) &amp; "ms/step"</f>
        <v>761ms/step</v>
      </c>
      <c r="U6" s="2">
        <v>0.87</v>
      </c>
      <c r="V6" s="2">
        <v>0.85740000000000005</v>
      </c>
      <c r="W6" s="2">
        <v>0.96179999999999999</v>
      </c>
      <c r="X6" s="2">
        <v>0.95299999999999996</v>
      </c>
      <c r="Y6" s="2">
        <v>0.98809999999999998</v>
      </c>
      <c r="Z6" s="2">
        <v>0.98050000000000004</v>
      </c>
      <c r="AA6" s="2">
        <v>0.98960000000000004</v>
      </c>
      <c r="AB6" s="2">
        <v>0.98440000000000005</v>
      </c>
      <c r="AC6" s="2">
        <v>0.99709999999999999</v>
      </c>
      <c r="AD6" s="2">
        <v>0.99370000000000003</v>
      </c>
    </row>
    <row r="7" spans="1:30" x14ac:dyDescent="0.3">
      <c r="A7" s="58"/>
      <c r="B7" s="1" t="s">
        <v>12</v>
      </c>
      <c r="C7" s="2">
        <v>0.2</v>
      </c>
      <c r="D7" s="2"/>
      <c r="F7" s="62"/>
      <c r="G7" s="5" t="s">
        <v>55</v>
      </c>
      <c r="H7" s="1" t="s">
        <v>45</v>
      </c>
      <c r="I7" s="2">
        <f>MAX(AC3:AC12)</f>
        <v>0.99850000000000005</v>
      </c>
      <c r="J7" s="1" t="s">
        <v>46</v>
      </c>
      <c r="K7" s="2">
        <f>MAX(AD3:AD12)</f>
        <v>0.99580000000000002</v>
      </c>
      <c r="L7" s="1" t="s">
        <v>56</v>
      </c>
      <c r="M7" s="2">
        <f>MIN(AC14:AC23)</f>
        <v>1.8599999999999998E-2</v>
      </c>
      <c r="N7" s="1" t="s">
        <v>57</v>
      </c>
      <c r="O7" s="2">
        <f>MIN(AD14:AD23)</f>
        <v>3.0599999999999999E-2</v>
      </c>
      <c r="P7" s="1" t="s">
        <v>77</v>
      </c>
      <c r="Q7" s="2" t="str">
        <f>AVERAGE(AC25:AC34) &amp; "s/epoch"</f>
        <v>47.4s/epoch</v>
      </c>
      <c r="R7" s="1" t="s">
        <v>78</v>
      </c>
      <c r="S7" s="2" t="str">
        <f>AVERAGE(AD25:AD34) &amp; "ms/step"</f>
        <v>741.8ms/step</v>
      </c>
      <c r="U7" s="2">
        <v>0.89829999999999999</v>
      </c>
      <c r="V7" s="2">
        <v>0.83589999999999998</v>
      </c>
      <c r="W7" s="2">
        <v>0.96679999999999999</v>
      </c>
      <c r="X7" s="2">
        <v>0.95299999999999996</v>
      </c>
      <c r="Y7" s="2">
        <v>0.98660000000000003</v>
      </c>
      <c r="Z7" s="2">
        <v>0.98050000000000004</v>
      </c>
      <c r="AA7" s="2">
        <v>0.99109999999999998</v>
      </c>
      <c r="AB7" s="2">
        <v>0.98829999999999996</v>
      </c>
      <c r="AC7" s="2">
        <v>0.99609999999999999</v>
      </c>
      <c r="AD7" s="2">
        <v>0.99170000000000003</v>
      </c>
    </row>
    <row r="8" spans="1:30" x14ac:dyDescent="0.3">
      <c r="A8" s="58"/>
      <c r="B8" s="1" t="s">
        <v>13</v>
      </c>
      <c r="C8" s="2">
        <v>0.2</v>
      </c>
      <c r="D8" s="2"/>
      <c r="U8" s="2">
        <v>0.91959999999999997</v>
      </c>
      <c r="V8" s="2">
        <v>0.85350000000000004</v>
      </c>
      <c r="W8" s="2">
        <v>0.98209999999999997</v>
      </c>
      <c r="X8" s="2">
        <v>0.95889999999999997</v>
      </c>
      <c r="Y8" s="2">
        <v>0.98309999999999997</v>
      </c>
      <c r="Z8" s="2">
        <v>0.98240000000000005</v>
      </c>
      <c r="AA8" s="2">
        <v>0.998</v>
      </c>
      <c r="AB8" s="2">
        <v>0.98050000000000004</v>
      </c>
      <c r="AC8" s="2">
        <v>0.99409999999999998</v>
      </c>
      <c r="AD8" s="2">
        <v>0.99580000000000002</v>
      </c>
    </row>
    <row r="9" spans="1:30" x14ac:dyDescent="0.3">
      <c r="A9" s="58"/>
      <c r="B9" s="1" t="s">
        <v>14</v>
      </c>
      <c r="C9" s="2">
        <v>0.1</v>
      </c>
      <c r="D9" s="2"/>
      <c r="F9" s="63" t="s">
        <v>76</v>
      </c>
      <c r="G9" s="63"/>
      <c r="H9" s="63"/>
      <c r="I9" s="63"/>
      <c r="J9" s="63"/>
      <c r="K9" s="63"/>
      <c r="L9" s="63"/>
      <c r="M9" s="63"/>
      <c r="N9" s="63"/>
      <c r="O9" s="63"/>
      <c r="P9" s="63"/>
      <c r="R9" s="64" t="s">
        <v>69</v>
      </c>
      <c r="S9" s="65"/>
      <c r="U9" s="2">
        <v>0.93049999999999999</v>
      </c>
      <c r="V9" s="2">
        <v>0.85740000000000005</v>
      </c>
      <c r="W9" s="2">
        <v>0.98160000000000003</v>
      </c>
      <c r="X9" s="2">
        <v>0.95109999999999995</v>
      </c>
      <c r="Y9" s="2">
        <v>0.99160000000000004</v>
      </c>
      <c r="Z9" s="2">
        <v>0.96679999999999999</v>
      </c>
      <c r="AA9" s="2">
        <v>0.99309999999999998</v>
      </c>
      <c r="AB9" s="2">
        <v>0.99019999999999997</v>
      </c>
      <c r="AC9" s="2">
        <v>0.99509999999999998</v>
      </c>
      <c r="AD9" s="2">
        <v>0.99170000000000003</v>
      </c>
    </row>
    <row r="10" spans="1:30" x14ac:dyDescent="0.3">
      <c r="A10" s="59"/>
      <c r="B10" s="1" t="s">
        <v>15</v>
      </c>
      <c r="C10" s="2">
        <v>0.1</v>
      </c>
      <c r="D10" s="2"/>
      <c r="F10" s="66" t="s">
        <v>48</v>
      </c>
      <c r="G10" s="1" t="s">
        <v>61</v>
      </c>
      <c r="H10" s="2">
        <v>0.89</v>
      </c>
      <c r="I10" s="67"/>
      <c r="J10" s="66" t="s">
        <v>53</v>
      </c>
      <c r="K10" s="1" t="s">
        <v>61</v>
      </c>
      <c r="L10" s="2">
        <v>0.97</v>
      </c>
      <c r="M10" s="67"/>
      <c r="N10" s="66" t="s">
        <v>55</v>
      </c>
      <c r="O10" s="1" t="s">
        <v>61</v>
      </c>
      <c r="P10" s="2">
        <v>1</v>
      </c>
      <c r="R10" s="2" t="s">
        <v>70</v>
      </c>
      <c r="S10" s="2" t="s">
        <v>89</v>
      </c>
      <c r="U10" s="2">
        <v>0.93149999999999999</v>
      </c>
      <c r="V10" s="2">
        <v>0.85940000000000005</v>
      </c>
      <c r="W10" s="2">
        <v>0.97770000000000001</v>
      </c>
      <c r="X10" s="2">
        <v>0.96279999999999999</v>
      </c>
      <c r="Y10" s="2">
        <v>0.98909999999999998</v>
      </c>
      <c r="Z10" s="2">
        <v>0.97070000000000001</v>
      </c>
      <c r="AA10" s="2">
        <v>0.99650000000000005</v>
      </c>
      <c r="AB10" s="2">
        <v>0.99409999999999998</v>
      </c>
      <c r="AC10" s="2">
        <v>0.99609999999999999</v>
      </c>
      <c r="AD10" s="2">
        <v>0.98960000000000004</v>
      </c>
    </row>
    <row r="11" spans="1:30" x14ac:dyDescent="0.3">
      <c r="A11" s="41" t="s">
        <v>39</v>
      </c>
      <c r="B11" s="1" t="s">
        <v>40</v>
      </c>
      <c r="C11" s="2">
        <v>70</v>
      </c>
      <c r="D11" s="2"/>
      <c r="F11" s="66"/>
      <c r="G11" s="1" t="s">
        <v>62</v>
      </c>
      <c r="H11" s="2">
        <v>0.88</v>
      </c>
      <c r="I11" s="68"/>
      <c r="J11" s="66"/>
      <c r="K11" s="1" t="s">
        <v>62</v>
      </c>
      <c r="L11" s="2">
        <v>0.91</v>
      </c>
      <c r="M11" s="68"/>
      <c r="N11" s="66"/>
      <c r="O11" s="1" t="s">
        <v>62</v>
      </c>
      <c r="P11" s="2">
        <v>0.98</v>
      </c>
      <c r="R11" s="2" t="s">
        <v>71</v>
      </c>
      <c r="S11" s="2" t="s">
        <v>90</v>
      </c>
      <c r="U11" s="2">
        <v>0.95189999999999997</v>
      </c>
      <c r="V11" s="2">
        <v>0.877</v>
      </c>
      <c r="W11" s="2">
        <v>0.97470000000000001</v>
      </c>
      <c r="X11" s="2">
        <v>0.95889999999999997</v>
      </c>
      <c r="Y11" s="2">
        <v>0.98960000000000004</v>
      </c>
      <c r="Z11" s="2">
        <v>0.98240000000000005</v>
      </c>
      <c r="AA11" s="2">
        <v>0.99550000000000005</v>
      </c>
      <c r="AB11" s="2">
        <v>0.98629999999999995</v>
      </c>
      <c r="AC11" s="2">
        <v>0.99709999999999999</v>
      </c>
      <c r="AD11" s="2">
        <v>0.98750000000000004</v>
      </c>
    </row>
    <row r="12" spans="1:30" x14ac:dyDescent="0.3">
      <c r="A12" s="42"/>
      <c r="B12" s="1" t="s">
        <v>41</v>
      </c>
      <c r="C12" s="2">
        <v>30</v>
      </c>
      <c r="D12" s="2"/>
      <c r="F12" s="66"/>
      <c r="G12" s="1" t="s">
        <v>64</v>
      </c>
      <c r="H12" s="2">
        <v>0.88</v>
      </c>
      <c r="I12" s="68"/>
      <c r="J12" s="66"/>
      <c r="K12" s="1" t="s">
        <v>64</v>
      </c>
      <c r="L12" s="2">
        <v>0.96</v>
      </c>
      <c r="M12" s="68"/>
      <c r="N12" s="66"/>
      <c r="O12" s="1" t="s">
        <v>64</v>
      </c>
      <c r="P12" s="2">
        <v>0.99</v>
      </c>
      <c r="R12" s="2" t="s">
        <v>72</v>
      </c>
      <c r="S12" s="2" t="s">
        <v>91</v>
      </c>
      <c r="U12" s="2">
        <v>0.95140000000000002</v>
      </c>
      <c r="V12" s="2">
        <v>0.89449999999999996</v>
      </c>
      <c r="W12" s="2">
        <v>0.98660000000000003</v>
      </c>
      <c r="X12" s="2">
        <v>0.93740000000000001</v>
      </c>
      <c r="Y12" s="2">
        <v>0.99060000000000004</v>
      </c>
      <c r="Z12" s="2">
        <v>0.95899999999999996</v>
      </c>
      <c r="AA12" s="2">
        <v>0.99350000000000005</v>
      </c>
      <c r="AB12" s="2">
        <v>0.98629999999999995</v>
      </c>
      <c r="AC12" s="2">
        <v>0.99850000000000005</v>
      </c>
      <c r="AD12" s="2">
        <v>0.99580000000000002</v>
      </c>
    </row>
    <row r="13" spans="1:30" x14ac:dyDescent="0.3">
      <c r="A13" s="2" t="s">
        <v>26</v>
      </c>
      <c r="B13" s="1" t="s">
        <v>27</v>
      </c>
      <c r="C13" s="2">
        <v>5</v>
      </c>
      <c r="D13" s="2"/>
      <c r="F13" s="66"/>
      <c r="G13" s="1" t="s">
        <v>65</v>
      </c>
      <c r="H13" s="2">
        <v>0.86</v>
      </c>
      <c r="I13" s="68"/>
      <c r="J13" s="66"/>
      <c r="K13" s="1" t="s">
        <v>65</v>
      </c>
      <c r="L13" s="2">
        <v>0.98</v>
      </c>
      <c r="M13" s="68"/>
      <c r="N13" s="66"/>
      <c r="O13" s="1" t="s">
        <v>65</v>
      </c>
      <c r="P13" s="2">
        <v>1</v>
      </c>
      <c r="R13" s="2" t="s">
        <v>73</v>
      </c>
      <c r="S13" s="2" t="s">
        <v>92</v>
      </c>
      <c r="U13" s="6" t="s">
        <v>83</v>
      </c>
      <c r="V13" s="6" t="s">
        <v>84</v>
      </c>
      <c r="W13" s="6" t="s">
        <v>83</v>
      </c>
      <c r="X13" s="6" t="s">
        <v>84</v>
      </c>
      <c r="Y13" s="6" t="s">
        <v>83</v>
      </c>
      <c r="Z13" s="6" t="s">
        <v>84</v>
      </c>
      <c r="AA13" s="6" t="s">
        <v>83</v>
      </c>
      <c r="AB13" s="6" t="s">
        <v>84</v>
      </c>
      <c r="AC13" s="6" t="s">
        <v>83</v>
      </c>
      <c r="AD13" s="6" t="s">
        <v>84</v>
      </c>
    </row>
    <row r="14" spans="1:30" x14ac:dyDescent="0.3">
      <c r="A14" s="41" t="s">
        <v>28</v>
      </c>
      <c r="B14" s="1" t="s">
        <v>29</v>
      </c>
      <c r="C14" s="10" t="s">
        <v>30</v>
      </c>
      <c r="D14" s="2"/>
      <c r="F14" s="66"/>
      <c r="G14" s="1" t="s">
        <v>66</v>
      </c>
      <c r="H14" s="2">
        <v>0.83</v>
      </c>
      <c r="I14" s="68"/>
      <c r="J14" s="66"/>
      <c r="K14" s="1" t="s">
        <v>66</v>
      </c>
      <c r="L14" s="2">
        <v>0.94</v>
      </c>
      <c r="M14" s="68"/>
      <c r="N14" s="66"/>
      <c r="O14" s="1" t="s">
        <v>66</v>
      </c>
      <c r="P14" s="2">
        <v>0.98</v>
      </c>
      <c r="R14" s="2" t="s">
        <v>74</v>
      </c>
      <c r="S14" s="2" t="s">
        <v>93</v>
      </c>
      <c r="U14" s="2">
        <v>1.155</v>
      </c>
      <c r="V14" s="2">
        <v>0.86470000000000002</v>
      </c>
      <c r="W14" s="2">
        <v>0.19439999999999999</v>
      </c>
      <c r="X14" s="2">
        <v>0.1646</v>
      </c>
      <c r="Y14" s="2">
        <v>0.1004</v>
      </c>
      <c r="Z14" s="2">
        <v>7.2999999999999995E-2</v>
      </c>
      <c r="AA14" s="2">
        <v>5.0099999999999999E-2</v>
      </c>
      <c r="AB14" s="2">
        <v>4.4699999999999997E-2</v>
      </c>
      <c r="AC14" s="2">
        <v>3.56E-2</v>
      </c>
      <c r="AD14" s="2">
        <v>5.2600000000000001E-2</v>
      </c>
    </row>
    <row r="15" spans="1:30" x14ac:dyDescent="0.3">
      <c r="A15" s="42"/>
      <c r="B15" s="1" t="s">
        <v>31</v>
      </c>
      <c r="C15" s="2" t="b">
        <v>0</v>
      </c>
      <c r="D15" s="2"/>
      <c r="F15" s="66"/>
      <c r="G15" s="1" t="s">
        <v>63</v>
      </c>
      <c r="H15" s="2">
        <v>0.72</v>
      </c>
      <c r="I15" s="68"/>
      <c r="J15" s="66"/>
      <c r="K15" s="1" t="s">
        <v>63</v>
      </c>
      <c r="L15" s="2">
        <v>0.96</v>
      </c>
      <c r="M15" s="68"/>
      <c r="N15" s="66"/>
      <c r="O15" s="1" t="s">
        <v>63</v>
      </c>
      <c r="P15" s="2">
        <v>1</v>
      </c>
      <c r="R15" s="2" t="s">
        <v>75</v>
      </c>
      <c r="S15" s="2" t="s">
        <v>94</v>
      </c>
      <c r="U15" s="2">
        <v>0.56240000000000001</v>
      </c>
      <c r="V15" s="2">
        <v>0.55300000000000005</v>
      </c>
      <c r="W15" s="2">
        <v>0.1663</v>
      </c>
      <c r="X15" s="2">
        <v>0.1656</v>
      </c>
      <c r="Y15" s="2">
        <v>8.8599999999999998E-2</v>
      </c>
      <c r="Z15" s="2">
        <v>8.4099999999999994E-2</v>
      </c>
      <c r="AA15" s="2">
        <v>4.4600000000000001E-2</v>
      </c>
      <c r="AB15" s="2">
        <v>5.2600000000000001E-2</v>
      </c>
      <c r="AC15" s="2">
        <v>3.09E-2</v>
      </c>
      <c r="AD15" s="2">
        <v>4.3700000000000003E-2</v>
      </c>
    </row>
    <row r="16" spans="1:30" x14ac:dyDescent="0.3">
      <c r="A16" s="41" t="s">
        <v>32</v>
      </c>
      <c r="B16" s="1" t="s">
        <v>33</v>
      </c>
      <c r="C16" s="2"/>
      <c r="D16" s="2"/>
      <c r="F16" s="66"/>
      <c r="G16" s="1" t="s">
        <v>67</v>
      </c>
      <c r="H16" s="7">
        <v>0.86</v>
      </c>
      <c r="I16" s="68"/>
      <c r="J16" s="66"/>
      <c r="K16" s="1" t="s">
        <v>67</v>
      </c>
      <c r="L16" s="2">
        <v>0.96</v>
      </c>
      <c r="M16" s="68"/>
      <c r="N16" s="66"/>
      <c r="O16" s="1" t="s">
        <v>67</v>
      </c>
      <c r="P16" s="7">
        <v>0.99</v>
      </c>
      <c r="U16" s="2">
        <v>0.43459999999999999</v>
      </c>
      <c r="V16" s="2">
        <v>0.47189999999999999</v>
      </c>
      <c r="W16" s="2">
        <v>0.15840000000000001</v>
      </c>
      <c r="X16" s="2">
        <v>0.14929999999999999</v>
      </c>
      <c r="Y16" s="2">
        <v>7.6300000000000007E-2</v>
      </c>
      <c r="Z16" s="2">
        <v>8.6499999999999994E-2</v>
      </c>
      <c r="AA16" s="2">
        <v>4.5699999999999998E-2</v>
      </c>
      <c r="AB16" s="2">
        <v>4.7500000000000001E-2</v>
      </c>
      <c r="AC16" s="2">
        <v>2.9100000000000001E-2</v>
      </c>
      <c r="AD16" s="2">
        <v>3.1600000000000003E-2</v>
      </c>
    </row>
    <row r="17" spans="1:30" x14ac:dyDescent="0.3">
      <c r="A17" s="43"/>
      <c r="B17" s="1" t="s">
        <v>34</v>
      </c>
      <c r="C17" s="2">
        <v>256</v>
      </c>
      <c r="D17" s="2" t="s">
        <v>35</v>
      </c>
      <c r="F17" s="66" t="s">
        <v>52</v>
      </c>
      <c r="G17" s="1" t="s">
        <v>61</v>
      </c>
      <c r="H17" s="2">
        <v>0.98</v>
      </c>
      <c r="I17" s="68"/>
      <c r="J17" s="66" t="s">
        <v>54</v>
      </c>
      <c r="K17" s="1" t="s">
        <v>61</v>
      </c>
      <c r="L17" s="2">
        <v>0.99</v>
      </c>
      <c r="M17" s="68"/>
      <c r="N17" s="66" t="s">
        <v>68</v>
      </c>
      <c r="O17" s="1" t="s">
        <v>61</v>
      </c>
      <c r="P17" s="2">
        <v>0.97</v>
      </c>
      <c r="U17" s="2">
        <v>0.36449999999999999</v>
      </c>
      <c r="V17" s="2">
        <v>0.40179999999999999</v>
      </c>
      <c r="W17" s="2">
        <v>0.1353</v>
      </c>
      <c r="X17" s="2">
        <v>0.15</v>
      </c>
      <c r="Y17" s="2">
        <v>6.5799999999999997E-2</v>
      </c>
      <c r="Z17" s="2">
        <v>8.3900000000000002E-2</v>
      </c>
      <c r="AA17" s="2">
        <v>4.8300000000000003E-2</v>
      </c>
      <c r="AB17" s="2">
        <v>5.5199999999999999E-2</v>
      </c>
      <c r="AC17" s="2">
        <v>2.7300000000000001E-2</v>
      </c>
      <c r="AD17" s="2">
        <v>3.4799999999999998E-2</v>
      </c>
    </row>
    <row r="18" spans="1:30" x14ac:dyDescent="0.3">
      <c r="A18" s="43"/>
      <c r="B18" s="1" t="s">
        <v>36</v>
      </c>
      <c r="C18" s="2"/>
      <c r="D18" s="2"/>
      <c r="F18" s="66"/>
      <c r="G18" s="1" t="s">
        <v>62</v>
      </c>
      <c r="H18" s="2">
        <v>0.95</v>
      </c>
      <c r="I18" s="68"/>
      <c r="J18" s="66"/>
      <c r="K18" s="1" t="s">
        <v>62</v>
      </c>
      <c r="L18" s="2">
        <v>0.98</v>
      </c>
      <c r="M18" s="68"/>
      <c r="N18" s="66"/>
      <c r="O18" s="1" t="s">
        <v>62</v>
      </c>
      <c r="P18" s="2">
        <v>0.94</v>
      </c>
      <c r="U18" s="2">
        <v>0.29349999999999998</v>
      </c>
      <c r="V18" s="2">
        <v>0.43099999999999999</v>
      </c>
      <c r="W18" s="2">
        <v>0.127</v>
      </c>
      <c r="X18" s="2">
        <v>0.155</v>
      </c>
      <c r="Y18" s="2">
        <v>6.3799999999999996E-2</v>
      </c>
      <c r="Z18" s="2">
        <v>6.4199999999999993E-2</v>
      </c>
      <c r="AA18" s="2">
        <v>4.1200000000000001E-2</v>
      </c>
      <c r="AB18" s="2">
        <v>5.1799999999999999E-2</v>
      </c>
      <c r="AC18" s="2">
        <v>2.7699999999999999E-2</v>
      </c>
      <c r="AD18" s="2">
        <v>4.3299999999999998E-2</v>
      </c>
    </row>
    <row r="19" spans="1:30" x14ac:dyDescent="0.3">
      <c r="A19" s="43"/>
      <c r="B19" s="1" t="s">
        <v>20</v>
      </c>
      <c r="C19" s="9" t="s">
        <v>106</v>
      </c>
      <c r="D19" s="2"/>
      <c r="F19" s="66"/>
      <c r="G19" s="1" t="s">
        <v>64</v>
      </c>
      <c r="H19" s="2">
        <v>0.95</v>
      </c>
      <c r="I19" s="68"/>
      <c r="J19" s="66"/>
      <c r="K19" s="1" t="s">
        <v>64</v>
      </c>
      <c r="L19" s="2">
        <v>0.96</v>
      </c>
      <c r="M19" s="68"/>
      <c r="N19" s="66"/>
      <c r="O19" s="1" t="s">
        <v>64</v>
      </c>
      <c r="P19" s="2">
        <v>0.95</v>
      </c>
      <c r="U19" s="2">
        <v>0.25119999999999998</v>
      </c>
      <c r="V19" s="2">
        <v>0.39419999999999999</v>
      </c>
      <c r="W19" s="2">
        <v>9.98E-2</v>
      </c>
      <c r="X19" s="2">
        <v>0.14829999999999999</v>
      </c>
      <c r="Y19" s="2">
        <v>6.9800000000000001E-2</v>
      </c>
      <c r="Z19" s="2">
        <v>7.6799999999999993E-2</v>
      </c>
      <c r="AA19" s="2">
        <v>3.2199999999999999E-2</v>
      </c>
      <c r="AB19" s="2">
        <v>5.5899999999999998E-2</v>
      </c>
      <c r="AC19" s="2">
        <v>3.2300000000000002E-2</v>
      </c>
      <c r="AD19" s="2">
        <v>3.4599999999999999E-2</v>
      </c>
    </row>
    <row r="20" spans="1:30" x14ac:dyDescent="0.3">
      <c r="A20" s="42"/>
      <c r="B20" s="1" t="s">
        <v>34</v>
      </c>
      <c r="C20" s="2">
        <v>6</v>
      </c>
      <c r="D20" s="2" t="s">
        <v>37</v>
      </c>
      <c r="F20" s="66"/>
      <c r="G20" s="1" t="s">
        <v>65</v>
      </c>
      <c r="H20" s="2">
        <v>0.96</v>
      </c>
      <c r="I20" s="68"/>
      <c r="J20" s="66"/>
      <c r="K20" s="1" t="s">
        <v>65</v>
      </c>
      <c r="L20" s="2">
        <v>0.97</v>
      </c>
      <c r="M20" s="68"/>
      <c r="N20" s="66"/>
      <c r="O20" s="1" t="s">
        <v>65</v>
      </c>
      <c r="P20" s="2">
        <v>0.95</v>
      </c>
      <c r="U20" s="2">
        <v>0.2324</v>
      </c>
      <c r="V20" s="2">
        <v>0.39300000000000002</v>
      </c>
      <c r="W20" s="2">
        <v>9.1200000000000003E-2</v>
      </c>
      <c r="X20" s="2">
        <v>0.16270000000000001</v>
      </c>
      <c r="Y20" s="2">
        <v>5.6899999999999999E-2</v>
      </c>
      <c r="Z20" s="2">
        <v>8.8700000000000001E-2</v>
      </c>
      <c r="AA20" s="2">
        <v>3.7499999999999999E-2</v>
      </c>
      <c r="AB20" s="2">
        <v>4.9599999999999998E-2</v>
      </c>
      <c r="AC20" s="2">
        <v>0.03</v>
      </c>
      <c r="AD20" s="2">
        <v>3.6499999999999998E-2</v>
      </c>
    </row>
    <row r="21" spans="1:30" x14ac:dyDescent="0.3">
      <c r="A21" s="48" t="s">
        <v>38</v>
      </c>
      <c r="B21" s="1" t="s">
        <v>3</v>
      </c>
      <c r="C21" s="23" t="s">
        <v>101</v>
      </c>
      <c r="D21" s="2"/>
      <c r="F21" s="66"/>
      <c r="G21" s="1" t="s">
        <v>66</v>
      </c>
      <c r="H21" s="2">
        <v>0.95</v>
      </c>
      <c r="I21" s="68"/>
      <c r="J21" s="66"/>
      <c r="K21" s="1" t="s">
        <v>66</v>
      </c>
      <c r="L21" s="2">
        <v>0.97</v>
      </c>
      <c r="M21" s="68"/>
      <c r="N21" s="66"/>
      <c r="O21" s="1" t="s">
        <v>66</v>
      </c>
      <c r="P21" s="2">
        <v>0.93</v>
      </c>
      <c r="U21" s="2">
        <v>0.2049</v>
      </c>
      <c r="V21" s="2">
        <v>0.3765</v>
      </c>
      <c r="W21" s="2">
        <v>9.4899999999999998E-2</v>
      </c>
      <c r="X21" s="2">
        <v>0.13270000000000001</v>
      </c>
      <c r="Y21" s="2">
        <v>5.5100000000000003E-2</v>
      </c>
      <c r="Z21" s="2">
        <v>7.9299999999999995E-2</v>
      </c>
      <c r="AA21" s="2">
        <v>3.0099999999999998E-2</v>
      </c>
      <c r="AB21" s="2">
        <v>4.07E-2</v>
      </c>
      <c r="AC21" s="2">
        <v>2.4500000000000001E-2</v>
      </c>
      <c r="AD21" s="2">
        <v>4.1099999999999998E-2</v>
      </c>
    </row>
    <row r="22" spans="1:30" x14ac:dyDescent="0.3">
      <c r="A22" s="48"/>
      <c r="B22" s="1" t="s">
        <v>17</v>
      </c>
      <c r="C22" s="3">
        <v>1E-4</v>
      </c>
      <c r="D22" s="2"/>
      <c r="F22" s="66"/>
      <c r="G22" s="1" t="s">
        <v>63</v>
      </c>
      <c r="H22" s="2">
        <v>0.81</v>
      </c>
      <c r="I22" s="68"/>
      <c r="J22" s="66"/>
      <c r="K22" s="1" t="s">
        <v>63</v>
      </c>
      <c r="L22" s="2">
        <v>0.98</v>
      </c>
      <c r="M22" s="68"/>
      <c r="N22" s="66"/>
      <c r="O22" s="1" t="s">
        <v>63</v>
      </c>
      <c r="P22" s="2">
        <v>0.9</v>
      </c>
      <c r="U22" s="2">
        <v>0.17219999999999999</v>
      </c>
      <c r="V22" s="2">
        <v>0.33079999999999998</v>
      </c>
      <c r="W22" s="2">
        <v>8.9399999999999993E-2</v>
      </c>
      <c r="X22" s="2">
        <v>0.1457</v>
      </c>
      <c r="Y22" s="2">
        <v>4.82E-2</v>
      </c>
      <c r="Z22" s="2">
        <v>7.0400000000000004E-2</v>
      </c>
      <c r="AA22" s="2">
        <v>3.2399999999999998E-2</v>
      </c>
      <c r="AB22" s="2">
        <v>6.2600000000000003E-2</v>
      </c>
      <c r="AC22" s="2">
        <v>2.3400000000000001E-2</v>
      </c>
      <c r="AD22" s="2">
        <v>4.4200000000000003E-2</v>
      </c>
    </row>
    <row r="23" spans="1:30" x14ac:dyDescent="0.3">
      <c r="A23" s="48"/>
      <c r="B23" s="1" t="s">
        <v>58</v>
      </c>
      <c r="C23" s="2">
        <v>10</v>
      </c>
      <c r="D23" s="2"/>
      <c r="F23" s="66"/>
      <c r="G23" s="1" t="s">
        <v>67</v>
      </c>
      <c r="H23" s="7">
        <v>0.95</v>
      </c>
      <c r="I23" s="69"/>
      <c r="J23" s="66"/>
      <c r="K23" s="1" t="s">
        <v>67</v>
      </c>
      <c r="L23" s="7">
        <v>0.98</v>
      </c>
      <c r="M23" s="69"/>
      <c r="N23" s="66"/>
      <c r="O23" s="1" t="s">
        <v>67</v>
      </c>
      <c r="P23" s="7">
        <v>0.95</v>
      </c>
      <c r="U23" s="2">
        <v>0.16239999999999999</v>
      </c>
      <c r="V23" s="2">
        <v>0.33750000000000002</v>
      </c>
      <c r="W23" s="2">
        <v>7.1499999999999994E-2</v>
      </c>
      <c r="X23" s="2">
        <v>0.17860000000000001</v>
      </c>
      <c r="Y23" s="2">
        <v>4.5999999999999999E-2</v>
      </c>
      <c r="Z23" s="2">
        <v>0.1118</v>
      </c>
      <c r="AA23" s="2">
        <v>3.1800000000000002E-2</v>
      </c>
      <c r="AB23" s="2">
        <v>4.8599999999999997E-2</v>
      </c>
      <c r="AC23" s="2">
        <v>1.8599999999999998E-2</v>
      </c>
      <c r="AD23" s="2">
        <v>3.0599999999999999E-2</v>
      </c>
    </row>
    <row r="24" spans="1:30" x14ac:dyDescent="0.3">
      <c r="A24" s="48"/>
      <c r="B24" s="1" t="s">
        <v>59</v>
      </c>
      <c r="C24" s="2">
        <v>32</v>
      </c>
      <c r="D24" s="2"/>
      <c r="U24" s="6" t="s">
        <v>79</v>
      </c>
      <c r="V24" s="6" t="s">
        <v>80</v>
      </c>
      <c r="W24" s="6" t="s">
        <v>79</v>
      </c>
      <c r="X24" s="6" t="s">
        <v>80</v>
      </c>
      <c r="Y24" s="6" t="s">
        <v>79</v>
      </c>
      <c r="Z24" s="6" t="s">
        <v>80</v>
      </c>
      <c r="AA24" s="6" t="s">
        <v>79</v>
      </c>
      <c r="AB24" s="6" t="s">
        <v>80</v>
      </c>
      <c r="AC24" s="6" t="s">
        <v>79</v>
      </c>
      <c r="AD24" s="6" t="s">
        <v>80</v>
      </c>
    </row>
    <row r="25" spans="1:30" x14ac:dyDescent="0.3">
      <c r="A25" s="48"/>
      <c r="B25" s="1" t="s">
        <v>60</v>
      </c>
      <c r="C25" s="2">
        <v>2</v>
      </c>
      <c r="D25" s="2"/>
      <c r="U25" s="2">
        <v>62</v>
      </c>
      <c r="V25" s="2">
        <v>988</v>
      </c>
      <c r="W25" s="2">
        <v>50</v>
      </c>
      <c r="X25" s="2">
        <v>801</v>
      </c>
      <c r="Y25" s="2">
        <v>60</v>
      </c>
      <c r="Z25" s="2">
        <v>952</v>
      </c>
      <c r="AA25" s="2">
        <v>48</v>
      </c>
      <c r="AB25" s="2">
        <v>761</v>
      </c>
      <c r="AC25" s="2">
        <v>50</v>
      </c>
      <c r="AD25" s="2">
        <v>782</v>
      </c>
    </row>
    <row r="26" spans="1:30" x14ac:dyDescent="0.3">
      <c r="A26" s="48" t="s">
        <v>88</v>
      </c>
      <c r="B26" s="1" t="s">
        <v>88</v>
      </c>
      <c r="C26" s="71" t="s">
        <v>87</v>
      </c>
      <c r="D26" s="72"/>
      <c r="U26" s="2">
        <v>57</v>
      </c>
      <c r="V26" s="2">
        <v>903</v>
      </c>
      <c r="W26" s="2">
        <v>48</v>
      </c>
      <c r="X26" s="2">
        <v>768</v>
      </c>
      <c r="Y26" s="2">
        <v>57</v>
      </c>
      <c r="Z26" s="2">
        <v>910</v>
      </c>
      <c r="AA26" s="2">
        <v>56</v>
      </c>
      <c r="AB26" s="2">
        <v>888</v>
      </c>
      <c r="AC26" s="2">
        <v>48</v>
      </c>
      <c r="AD26" s="2">
        <v>753</v>
      </c>
    </row>
    <row r="27" spans="1:30" x14ac:dyDescent="0.3">
      <c r="A27" s="48"/>
      <c r="B27" s="1" t="s">
        <v>85</v>
      </c>
      <c r="C27" s="71" t="s">
        <v>86</v>
      </c>
      <c r="D27" s="72"/>
      <c r="U27" s="2">
        <v>48</v>
      </c>
      <c r="V27" s="2">
        <v>766</v>
      </c>
      <c r="W27" s="2">
        <v>49</v>
      </c>
      <c r="X27" s="2">
        <v>772</v>
      </c>
      <c r="Y27" s="2">
        <v>56</v>
      </c>
      <c r="Z27" s="2">
        <v>892</v>
      </c>
      <c r="AA27" s="2">
        <v>49</v>
      </c>
      <c r="AB27" s="2">
        <v>779</v>
      </c>
      <c r="AC27" s="2">
        <v>49</v>
      </c>
      <c r="AD27" s="2">
        <v>762</v>
      </c>
    </row>
    <row r="28" spans="1:30" x14ac:dyDescent="0.3">
      <c r="U28" s="2">
        <v>50</v>
      </c>
      <c r="V28" s="2">
        <v>799</v>
      </c>
      <c r="W28" s="2">
        <v>51</v>
      </c>
      <c r="X28" s="2">
        <v>815</v>
      </c>
      <c r="Y28" s="2">
        <v>52</v>
      </c>
      <c r="Z28" s="2">
        <v>830</v>
      </c>
      <c r="AA28" s="2">
        <v>50</v>
      </c>
      <c r="AB28" s="2">
        <v>787</v>
      </c>
      <c r="AC28" s="2">
        <v>51</v>
      </c>
      <c r="AD28" s="2">
        <v>801</v>
      </c>
    </row>
    <row r="29" spans="1:30" x14ac:dyDescent="0.3">
      <c r="U29" s="2">
        <v>49</v>
      </c>
      <c r="V29" s="2">
        <v>774</v>
      </c>
      <c r="W29" s="2">
        <v>46</v>
      </c>
      <c r="X29" s="2">
        <v>735</v>
      </c>
      <c r="Y29" s="2">
        <v>44</v>
      </c>
      <c r="Z29" s="2">
        <v>706</v>
      </c>
      <c r="AA29" s="2">
        <v>46</v>
      </c>
      <c r="AB29" s="2">
        <v>729</v>
      </c>
      <c r="AC29" s="2">
        <v>51</v>
      </c>
      <c r="AD29" s="2">
        <v>792</v>
      </c>
    </row>
    <row r="30" spans="1:30" x14ac:dyDescent="0.3">
      <c r="U30" s="2">
        <v>45</v>
      </c>
      <c r="V30" s="2">
        <v>719</v>
      </c>
      <c r="W30" s="2">
        <v>46</v>
      </c>
      <c r="X30" s="2">
        <v>725</v>
      </c>
      <c r="Y30" s="2">
        <v>49</v>
      </c>
      <c r="Z30" s="2">
        <v>775</v>
      </c>
      <c r="AA30" s="2">
        <v>45</v>
      </c>
      <c r="AB30" s="2">
        <v>719</v>
      </c>
      <c r="AC30" s="2">
        <v>42</v>
      </c>
      <c r="AD30" s="2">
        <v>658</v>
      </c>
    </row>
    <row r="31" spans="1:30" x14ac:dyDescent="0.3">
      <c r="U31" s="2">
        <v>45</v>
      </c>
      <c r="V31" s="2">
        <v>711</v>
      </c>
      <c r="W31" s="2">
        <v>32</v>
      </c>
      <c r="X31" s="2">
        <v>504</v>
      </c>
      <c r="Y31" s="2">
        <v>42</v>
      </c>
      <c r="Z31" s="2">
        <v>672</v>
      </c>
      <c r="AA31" s="2">
        <v>49</v>
      </c>
      <c r="AB31" s="2">
        <v>782</v>
      </c>
      <c r="AC31" s="2">
        <v>46</v>
      </c>
      <c r="AD31" s="2">
        <v>721</v>
      </c>
    </row>
    <row r="32" spans="1:30" x14ac:dyDescent="0.3">
      <c r="U32" s="2">
        <v>42</v>
      </c>
      <c r="V32" s="2">
        <v>661</v>
      </c>
      <c r="W32" s="2">
        <v>45</v>
      </c>
      <c r="X32" s="2">
        <v>721</v>
      </c>
      <c r="Y32" s="2">
        <v>49</v>
      </c>
      <c r="Z32" s="2">
        <v>781</v>
      </c>
      <c r="AA32" s="2">
        <v>42</v>
      </c>
      <c r="AB32" s="2">
        <v>664</v>
      </c>
      <c r="AC32" s="2">
        <v>46</v>
      </c>
      <c r="AD32" s="2">
        <v>720</v>
      </c>
    </row>
    <row r="33" spans="21:30" x14ac:dyDescent="0.3">
      <c r="U33" s="2">
        <v>49</v>
      </c>
      <c r="V33" s="2">
        <v>780</v>
      </c>
      <c r="W33" s="2">
        <v>45</v>
      </c>
      <c r="X33" s="2">
        <v>719</v>
      </c>
      <c r="Y33" s="2">
        <v>42</v>
      </c>
      <c r="Z33" s="2">
        <v>664</v>
      </c>
      <c r="AA33" s="2">
        <v>46</v>
      </c>
      <c r="AB33" s="2">
        <v>724</v>
      </c>
      <c r="AC33" s="2">
        <v>50</v>
      </c>
      <c r="AD33" s="2">
        <v>786</v>
      </c>
    </row>
    <row r="34" spans="21:30" x14ac:dyDescent="0.3">
      <c r="U34" s="2">
        <v>42</v>
      </c>
      <c r="V34" s="2">
        <v>667</v>
      </c>
      <c r="W34" s="2">
        <v>41</v>
      </c>
      <c r="X34" s="2">
        <v>657</v>
      </c>
      <c r="Y34" s="2">
        <v>45</v>
      </c>
      <c r="Z34" s="2">
        <v>722</v>
      </c>
      <c r="AA34" s="2">
        <v>49</v>
      </c>
      <c r="AB34" s="2">
        <v>777</v>
      </c>
      <c r="AC34" s="2">
        <v>41</v>
      </c>
      <c r="AD34" s="2">
        <v>643</v>
      </c>
    </row>
  </sheetData>
  <mergeCells count="27">
    <mergeCell ref="AC1:AD1"/>
    <mergeCell ref="A2:A10"/>
    <mergeCell ref="H2:S2"/>
    <mergeCell ref="F3:F7"/>
    <mergeCell ref="F9:P9"/>
    <mergeCell ref="R9:S9"/>
    <mergeCell ref="F10:F16"/>
    <mergeCell ref="I10:I23"/>
    <mergeCell ref="J10:J16"/>
    <mergeCell ref="M10:M23"/>
    <mergeCell ref="A1:D1"/>
    <mergeCell ref="F1:S1"/>
    <mergeCell ref="U1:V1"/>
    <mergeCell ref="W1:X1"/>
    <mergeCell ref="Y1:Z1"/>
    <mergeCell ref="AA1:AB1"/>
    <mergeCell ref="A26:A27"/>
    <mergeCell ref="C26:D26"/>
    <mergeCell ref="C27:D27"/>
    <mergeCell ref="N10:N16"/>
    <mergeCell ref="A11:A12"/>
    <mergeCell ref="A14:A15"/>
    <mergeCell ref="A16:A20"/>
    <mergeCell ref="F17:F23"/>
    <mergeCell ref="J17:J23"/>
    <mergeCell ref="N17:N23"/>
    <mergeCell ref="A21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Hyperparameter</vt:lpstr>
      <vt:lpstr>CM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Rheza Pandya</dc:creator>
  <cp:lastModifiedBy>Rheza</cp:lastModifiedBy>
  <dcterms:created xsi:type="dcterms:W3CDTF">2015-06-05T18:17:20Z</dcterms:created>
  <dcterms:modified xsi:type="dcterms:W3CDTF">2023-11-02T17:27:59Z</dcterms:modified>
</cp:coreProperties>
</file>