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732231abd540e82/Desktop/"/>
    </mc:Choice>
  </mc:AlternateContent>
  <xr:revisionPtr revIDLastSave="0" documentId="8_{F0E984FE-F9FB-4EF4-9C4F-41F20A3D124F}" xr6:coauthVersionLast="47" xr6:coauthVersionMax="47" xr10:uidLastSave="{00000000-0000-0000-0000-000000000000}"/>
  <bookViews>
    <workbookView xWindow="-120" yWindow="-120" windowWidth="23280" windowHeight="14880" firstSheet="6" activeTab="6" xr2:uid="{00000000-000D-0000-FFFF-FFFF00000000}"/>
  </bookViews>
  <sheets>
    <sheet name="Theater Outcomes by Launch Date" sheetId="17" r:id="rId1"/>
    <sheet name="Kickstarter" sheetId="1" r:id="rId2"/>
    <sheet name="Outcomes Based on Goals" sheetId="18" r:id="rId3"/>
    <sheet name="Edinburgh Research" sheetId="6" r:id="rId4"/>
    <sheet name="Category Statistics" sheetId="2" r:id="rId5"/>
    <sheet name="Subcategory Statistics" sheetId="3" r:id="rId6"/>
    <sheet name="Outcomes based on Launch Date" sheetId="5" r:id="rId7"/>
  </sheets>
  <definedNames>
    <definedName name="_xlnm._FilterDatabase" localSheetId="1" hidden="1">Kickstarter!$A$1:$T$4115</definedName>
  </definedNames>
  <calcPr calcId="191029"/>
  <pivotCaches>
    <pivotCache cacheId="2" r:id="rId8"/>
    <pivotCache cacheId="8" r:id="rId9"/>
    <pivotCache cacheId="1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8" l="1"/>
  <c r="C13" i="18"/>
  <c r="H3" i="18"/>
  <c r="H4" i="18"/>
  <c r="H5" i="18"/>
  <c r="H6" i="18"/>
  <c r="H7" i="18"/>
  <c r="H8" i="18"/>
  <c r="H9" i="18"/>
  <c r="H10" i="18"/>
  <c r="H11" i="18"/>
  <c r="H12" i="18"/>
  <c r="H2" i="18"/>
  <c r="G3" i="18"/>
  <c r="G4" i="18"/>
  <c r="G5" i="18"/>
  <c r="G6" i="18"/>
  <c r="G7" i="18"/>
  <c r="G8" i="18"/>
  <c r="G9" i="18"/>
  <c r="G10" i="18"/>
  <c r="G11" i="18"/>
  <c r="G12" i="18"/>
  <c r="G2" i="18"/>
  <c r="F3" i="18"/>
  <c r="F4" i="18"/>
  <c r="F5" i="18"/>
  <c r="F6" i="18"/>
  <c r="F7" i="18"/>
  <c r="F8" i="18"/>
  <c r="F9" i="18"/>
  <c r="F10" i="18"/>
  <c r="F11" i="18"/>
  <c r="F12" i="18"/>
  <c r="F2" i="18"/>
  <c r="E7" i="18"/>
  <c r="E8" i="18"/>
  <c r="E9" i="18"/>
  <c r="E10" i="18"/>
  <c r="E11" i="18"/>
  <c r="E12" i="18"/>
  <c r="E3" i="18"/>
  <c r="E4" i="18"/>
  <c r="E5" i="18"/>
  <c r="E6" i="18"/>
  <c r="E2" i="18"/>
  <c r="E13" i="18" l="1"/>
  <c r="F13" i="18"/>
  <c r="H13" i="18"/>
  <c r="G13" i="18"/>
  <c r="D8" i="18"/>
  <c r="D12" i="18"/>
  <c r="C12" i="18"/>
  <c r="D11" i="18"/>
  <c r="C11" i="18"/>
  <c r="D10" i="18"/>
  <c r="C10" i="18"/>
  <c r="D9" i="18"/>
  <c r="C9" i="18"/>
  <c r="C8" i="18"/>
  <c r="D7" i="18"/>
  <c r="C7" i="18"/>
  <c r="D6" i="18"/>
  <c r="C6" i="18"/>
  <c r="D5" i="18"/>
  <c r="C5" i="18"/>
  <c r="D4" i="18"/>
  <c r="C4" i="18"/>
  <c r="D3" i="18"/>
  <c r="C3" i="18"/>
  <c r="D2" i="18"/>
  <c r="C2" i="18"/>
  <c r="B6" i="18"/>
  <c r="B7" i="18"/>
  <c r="B13" i="18"/>
  <c r="B12" i="18"/>
  <c r="B11" i="18"/>
  <c r="B10" i="18"/>
  <c r="B9" i="18"/>
  <c r="B8" i="18"/>
  <c r="B5" i="18"/>
  <c r="B4" i="18"/>
  <c r="B3" i="18"/>
  <c r="B2" i="18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3" i="6"/>
  <c r="F4" i="6"/>
  <c r="F5" i="6"/>
  <c r="F6" i="6"/>
  <c r="F2" i="6"/>
  <c r="D2" i="6"/>
  <c r="D3" i="6"/>
  <c r="D4" i="6"/>
  <c r="D5" i="6"/>
  <c r="D6" i="6"/>
  <c r="C3" i="6"/>
  <c r="C4" i="6"/>
  <c r="C5" i="6"/>
  <c r="C6" i="6"/>
  <c r="C2" i="6"/>
  <c r="B2" i="6"/>
  <c r="B3" i="6"/>
  <c r="B4" i="6"/>
  <c r="B5" i="6"/>
  <c r="B6" i="6"/>
  <c r="T4" i="1"/>
  <c r="T3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3" i="1"/>
  <c r="U3" i="1" s="1"/>
  <c r="S2" i="1"/>
  <c r="U2" i="1" s="1"/>
  <c r="O2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01" i="1"/>
  <c r="O3602" i="1"/>
  <c r="O3603" i="1"/>
  <c r="O3604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563" i="1"/>
  <c r="O3564" i="1"/>
  <c r="O3565" i="1"/>
  <c r="O3566" i="1"/>
  <c r="O3567" i="1"/>
  <c r="O3568" i="1"/>
  <c r="O3569" i="1"/>
  <c r="O3570" i="1"/>
  <c r="O3560" i="1"/>
  <c r="O3561" i="1"/>
  <c r="O3562" i="1"/>
  <c r="O3555" i="1"/>
  <c r="O3556" i="1"/>
  <c r="O3557" i="1"/>
  <c r="O3558" i="1"/>
  <c r="O3559" i="1"/>
  <c r="O3554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494" i="1"/>
  <c r="O3495" i="1"/>
  <c r="O3496" i="1"/>
  <c r="O3497" i="1"/>
  <c r="O3498" i="1"/>
  <c r="O3499" i="1"/>
  <c r="O3500" i="1"/>
  <c r="O3501" i="1"/>
  <c r="O3502" i="1"/>
  <c r="O3503" i="1"/>
  <c r="O3491" i="1"/>
  <c r="O3492" i="1"/>
  <c r="O3493" i="1"/>
  <c r="O3489" i="1"/>
  <c r="O3490" i="1"/>
  <c r="O3488" i="1"/>
  <c r="O3487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71" i="1"/>
  <c r="O3472" i="1"/>
  <c r="O3469" i="1"/>
  <c r="O3470" i="1"/>
  <c r="O3467" i="1"/>
  <c r="O3468" i="1"/>
  <c r="O3465" i="1"/>
  <c r="O3466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44" i="1"/>
  <c r="O3445" i="1"/>
  <c r="O3446" i="1"/>
  <c r="O3447" i="1"/>
  <c r="O3448" i="1"/>
  <c r="O3449" i="1"/>
  <c r="O3450" i="1"/>
  <c r="O3451" i="1"/>
  <c r="O3452" i="1"/>
  <c r="O3442" i="1"/>
  <c r="O3443" i="1"/>
  <c r="O3440" i="1"/>
  <c r="O3441" i="1"/>
  <c r="O3438" i="1"/>
  <c r="O3439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395" i="1"/>
  <c r="O3394" i="1"/>
  <c r="O3392" i="1"/>
  <c r="O3393" i="1"/>
  <c r="O3388" i="1"/>
  <c r="O3389" i="1"/>
  <c r="O3390" i="1"/>
  <c r="O3391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73" i="1"/>
  <c r="O3374" i="1"/>
  <c r="O3370" i="1"/>
  <c r="O3371" i="1"/>
  <c r="O3372" i="1"/>
  <c r="O3367" i="1"/>
  <c r="O3368" i="1"/>
  <c r="O3369" i="1"/>
  <c r="O3366" i="1"/>
  <c r="O3355" i="1"/>
  <c r="O3356" i="1"/>
  <c r="O3357" i="1"/>
  <c r="O3358" i="1"/>
  <c r="O3359" i="1"/>
  <c r="O3360" i="1"/>
  <c r="O3361" i="1"/>
  <c r="O3362" i="1"/>
  <c r="O3363" i="1"/>
  <c r="O3364" i="1"/>
  <c r="O3365" i="1"/>
  <c r="O3351" i="1"/>
  <c r="O3352" i="1"/>
  <c r="O3353" i="1"/>
  <c r="O3354" i="1"/>
  <c r="O3350" i="1"/>
  <c r="O3349" i="1"/>
  <c r="O3347" i="1"/>
  <c r="O3348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31" i="1"/>
  <c r="O3332" i="1"/>
  <c r="O3333" i="1"/>
  <c r="O3329" i="1"/>
  <c r="O3330" i="1"/>
  <c r="O3328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10" i="1"/>
  <c r="O3311" i="1"/>
  <c r="O3309" i="1"/>
  <c r="O3308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267" i="1"/>
  <c r="O3268" i="1"/>
  <c r="O3269" i="1"/>
  <c r="O3270" i="1"/>
  <c r="O3271" i="1"/>
  <c r="O3272" i="1"/>
  <c r="O3273" i="1"/>
  <c r="O3274" i="1"/>
  <c r="O3275" i="1"/>
  <c r="O3264" i="1"/>
  <c r="O3265" i="1"/>
  <c r="O3266" i="1"/>
  <c r="O3260" i="1"/>
  <c r="O3261" i="1"/>
  <c r="O3262" i="1"/>
  <c r="O3263" i="1"/>
  <c r="O3252" i="1"/>
  <c r="O3253" i="1"/>
  <c r="O3254" i="1"/>
  <c r="O3255" i="1"/>
  <c r="O3256" i="1"/>
  <c r="O3257" i="1"/>
  <c r="O3258" i="1"/>
  <c r="O3259" i="1"/>
  <c r="O3249" i="1"/>
  <c r="O3250" i="1"/>
  <c r="O3251" i="1"/>
  <c r="O3248" i="1"/>
  <c r="O3246" i="1"/>
  <c r="O3247" i="1"/>
  <c r="O3239" i="1"/>
  <c r="O3240" i="1"/>
  <c r="O3241" i="1"/>
  <c r="O3242" i="1"/>
  <c r="O3243" i="1"/>
  <c r="O3244" i="1"/>
  <c r="O3245" i="1"/>
  <c r="O3235" i="1"/>
  <c r="O3236" i="1"/>
  <c r="O3237" i="1"/>
  <c r="O3238" i="1"/>
  <c r="O3234" i="1"/>
  <c r="O3233" i="1"/>
  <c r="O3232" i="1"/>
  <c r="O3225" i="1"/>
  <c r="O3226" i="1"/>
  <c r="O3227" i="1"/>
  <c r="O3228" i="1"/>
  <c r="O3229" i="1"/>
  <c r="O3230" i="1"/>
  <c r="O3231" i="1"/>
  <c r="O3224" i="1"/>
  <c r="O3222" i="1"/>
  <c r="O3223" i="1"/>
  <c r="O3221" i="1"/>
  <c r="O3220" i="1"/>
  <c r="O3211" i="1"/>
  <c r="O3212" i="1"/>
  <c r="O3213" i="1"/>
  <c r="O3214" i="1"/>
  <c r="O3215" i="1"/>
  <c r="O3216" i="1"/>
  <c r="O3217" i="1"/>
  <c r="O3218" i="1"/>
  <c r="O3219" i="1"/>
  <c r="O3209" i="1"/>
  <c r="O3210" i="1"/>
  <c r="O3207" i="1"/>
  <c r="O3208" i="1"/>
  <c r="O3206" i="1"/>
  <c r="O3205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191" i="1"/>
  <c r="O3192" i="1"/>
  <c r="O3190" i="1"/>
  <c r="O3189" i="1"/>
  <c r="O3184" i="1"/>
  <c r="O3185" i="1"/>
  <c r="O3186" i="1"/>
  <c r="O3187" i="1"/>
  <c r="O3188" i="1"/>
  <c r="O3182" i="1"/>
  <c r="O3183" i="1"/>
  <c r="O3180" i="1"/>
  <c r="O3181" i="1"/>
  <c r="O3179" i="1"/>
  <c r="O3178" i="1"/>
  <c r="O3171" i="1"/>
  <c r="O3172" i="1"/>
  <c r="O3173" i="1"/>
  <c r="O3174" i="1"/>
  <c r="O3175" i="1"/>
  <c r="O3176" i="1"/>
  <c r="O3177" i="1"/>
  <c r="O3169" i="1"/>
  <c r="O3170" i="1"/>
  <c r="O3162" i="1"/>
  <c r="O3163" i="1"/>
  <c r="O3164" i="1"/>
  <c r="O3165" i="1"/>
  <c r="O3166" i="1"/>
  <c r="O3167" i="1"/>
  <c r="O3168" i="1"/>
  <c r="O3161" i="1"/>
  <c r="O3160" i="1"/>
  <c r="O3159" i="1"/>
  <c r="O3157" i="1"/>
  <c r="O3158" i="1"/>
  <c r="O3153" i="1"/>
  <c r="O3154" i="1"/>
  <c r="O3155" i="1"/>
  <c r="O3156" i="1"/>
  <c r="O3152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23" i="1"/>
  <c r="O3124" i="1"/>
  <c r="O3125" i="1"/>
  <c r="O3126" i="1"/>
  <c r="O3121" i="1"/>
  <c r="O3122" i="1"/>
  <c r="O3120" i="1"/>
  <c r="O3114" i="1"/>
  <c r="O3115" i="1"/>
  <c r="O3116" i="1"/>
  <c r="O3117" i="1"/>
  <c r="O3118" i="1"/>
  <c r="O3119" i="1"/>
  <c r="O3108" i="1"/>
  <c r="O3109" i="1"/>
  <c r="O3110" i="1"/>
  <c r="O3111" i="1"/>
  <c r="O3112" i="1"/>
  <c r="O3113" i="1"/>
  <c r="O3107" i="1"/>
  <c r="O3105" i="1"/>
  <c r="O3106" i="1"/>
  <c r="O3104" i="1"/>
  <c r="O3097" i="1"/>
  <c r="O3098" i="1"/>
  <c r="O3099" i="1"/>
  <c r="O3100" i="1"/>
  <c r="O3101" i="1"/>
  <c r="O3102" i="1"/>
  <c r="O3103" i="1"/>
  <c r="O3096" i="1"/>
  <c r="O3095" i="1"/>
  <c r="O3091" i="1"/>
  <c r="O3092" i="1"/>
  <c r="O3093" i="1"/>
  <c r="O3094" i="1"/>
  <c r="O3088" i="1"/>
  <c r="O3089" i="1"/>
  <c r="O3090" i="1"/>
  <c r="O3086" i="1"/>
  <c r="O3087" i="1"/>
  <c r="O3080" i="1"/>
  <c r="O3081" i="1"/>
  <c r="O3082" i="1"/>
  <c r="O3083" i="1"/>
  <c r="O3084" i="1"/>
  <c r="O3085" i="1"/>
  <c r="O3078" i="1"/>
  <c r="O3079" i="1"/>
  <c r="O3076" i="1"/>
  <c r="O3077" i="1"/>
  <c r="O3068" i="1"/>
  <c r="O3069" i="1"/>
  <c r="O3070" i="1"/>
  <c r="O3071" i="1"/>
  <c r="O3072" i="1"/>
  <c r="O3073" i="1"/>
  <c r="O3074" i="1"/>
  <c r="O3075" i="1"/>
  <c r="O3065" i="1"/>
  <c r="O3066" i="1"/>
  <c r="O3067" i="1"/>
  <c r="O3063" i="1"/>
  <c r="O3064" i="1"/>
  <c r="O3062" i="1"/>
  <c r="O3057" i="1"/>
  <c r="O3058" i="1"/>
  <c r="O3059" i="1"/>
  <c r="O3060" i="1"/>
  <c r="O3061" i="1"/>
  <c r="O3054" i="1"/>
  <c r="O3055" i="1"/>
  <c r="O3056" i="1"/>
  <c r="O3052" i="1"/>
  <c r="O3053" i="1"/>
  <c r="O3051" i="1"/>
  <c r="O3047" i="1"/>
  <c r="O3048" i="1"/>
  <c r="O3049" i="1"/>
  <c r="O3050" i="1"/>
  <c r="O3046" i="1"/>
  <c r="O3045" i="1"/>
  <c r="O3044" i="1"/>
  <c r="O3040" i="1"/>
  <c r="O3041" i="1"/>
  <c r="O3042" i="1"/>
  <c r="O3043" i="1"/>
  <c r="O3038" i="1"/>
  <c r="O3039" i="1"/>
  <c r="O3037" i="1"/>
  <c r="O3034" i="1"/>
  <c r="O3035" i="1"/>
  <c r="O3036" i="1"/>
  <c r="O3033" i="1"/>
  <c r="O3032" i="1"/>
  <c r="O3027" i="1"/>
  <c r="O3028" i="1"/>
  <c r="O3029" i="1"/>
  <c r="O3030" i="1"/>
  <c r="O3031" i="1"/>
  <c r="O3021" i="1"/>
  <c r="O3022" i="1"/>
  <c r="O3023" i="1"/>
  <c r="O3024" i="1"/>
  <c r="O3025" i="1"/>
  <c r="O3026" i="1"/>
  <c r="O3018" i="1"/>
  <c r="O3019" i="1"/>
  <c r="O3020" i="1"/>
  <c r="O3017" i="1"/>
  <c r="O3016" i="1"/>
  <c r="O3014" i="1"/>
  <c r="O3015" i="1"/>
  <c r="O3013" i="1"/>
  <c r="O3011" i="1"/>
  <c r="O3012" i="1"/>
  <c r="O3006" i="1"/>
  <c r="O3007" i="1"/>
  <c r="O3008" i="1"/>
  <c r="O3009" i="1"/>
  <c r="O3010" i="1"/>
  <c r="O3005" i="1"/>
  <c r="O3003" i="1"/>
  <c r="O3004" i="1"/>
  <c r="O3001" i="1"/>
  <c r="O3002" i="1"/>
  <c r="O3000" i="1"/>
  <c r="O2999" i="1"/>
  <c r="O2994" i="1"/>
  <c r="O2995" i="1"/>
  <c r="O2996" i="1"/>
  <c r="O2997" i="1"/>
  <c r="O2998" i="1"/>
  <c r="O2992" i="1"/>
  <c r="O2993" i="1"/>
  <c r="O2991" i="1"/>
  <c r="O2990" i="1"/>
  <c r="O2989" i="1"/>
  <c r="O2988" i="1"/>
  <c r="O2986" i="1"/>
  <c r="O2987" i="1"/>
  <c r="O2985" i="1"/>
  <c r="O2982" i="1"/>
  <c r="O2983" i="1"/>
  <c r="O2984" i="1"/>
  <c r="O2980" i="1"/>
  <c r="O2981" i="1"/>
  <c r="O2979" i="1"/>
  <c r="O2971" i="1"/>
  <c r="O2972" i="1"/>
  <c r="O2973" i="1"/>
  <c r="O2974" i="1"/>
  <c r="O2975" i="1"/>
  <c r="O2976" i="1"/>
  <c r="O2977" i="1"/>
  <c r="O2978" i="1"/>
  <c r="O2968" i="1"/>
  <c r="O2969" i="1"/>
  <c r="O2970" i="1"/>
  <c r="O2966" i="1"/>
  <c r="O2967" i="1"/>
  <c r="O2965" i="1"/>
  <c r="O2964" i="1"/>
  <c r="O2958" i="1"/>
  <c r="O2959" i="1"/>
  <c r="O2960" i="1"/>
  <c r="O2961" i="1"/>
  <c r="O2962" i="1"/>
  <c r="O2963" i="1"/>
  <c r="O2956" i="1"/>
  <c r="O2957" i="1"/>
  <c r="O2954" i="1"/>
  <c r="O2955" i="1"/>
  <c r="O2951" i="1"/>
  <c r="O2952" i="1"/>
  <c r="O2953" i="1"/>
  <c r="O2950" i="1"/>
  <c r="O2947" i="1"/>
  <c r="O2948" i="1"/>
  <c r="O2949" i="1"/>
  <c r="O2944" i="1"/>
  <c r="O2945" i="1"/>
  <c r="O2946" i="1"/>
  <c r="O2943" i="1"/>
  <c r="O2941" i="1"/>
  <c r="O2942" i="1"/>
  <c r="O2936" i="1"/>
  <c r="O2937" i="1"/>
  <c r="O2938" i="1"/>
  <c r="O2939" i="1"/>
  <c r="O2940" i="1"/>
  <c r="O2935" i="1"/>
  <c r="O2933" i="1"/>
  <c r="O2934" i="1"/>
  <c r="O2931" i="1"/>
  <c r="O2932" i="1"/>
  <c r="O2928" i="1"/>
  <c r="O2929" i="1"/>
  <c r="O2930" i="1"/>
  <c r="O2927" i="1"/>
  <c r="O2925" i="1"/>
  <c r="O2926" i="1"/>
  <c r="O2924" i="1"/>
  <c r="O2922" i="1"/>
  <c r="O2923" i="1"/>
  <c r="O2919" i="1"/>
  <c r="O2920" i="1"/>
  <c r="O2921" i="1"/>
  <c r="O2918" i="1"/>
  <c r="O2917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01" i="1"/>
  <c r="O2902" i="1"/>
  <c r="O2899" i="1"/>
  <c r="O2900" i="1"/>
  <c r="O2898" i="1"/>
  <c r="O2897" i="1"/>
  <c r="O2896" i="1"/>
  <c r="O2889" i="1"/>
  <c r="O2890" i="1"/>
  <c r="O2891" i="1"/>
  <c r="O2892" i="1"/>
  <c r="O2893" i="1"/>
  <c r="O2894" i="1"/>
  <c r="O2895" i="1"/>
  <c r="O2888" i="1"/>
  <c r="O2887" i="1"/>
  <c r="O2886" i="1"/>
  <c r="O2884" i="1"/>
  <c r="O2885" i="1"/>
  <c r="O2880" i="1"/>
  <c r="O2881" i="1"/>
  <c r="O2882" i="1"/>
  <c r="O2883" i="1"/>
  <c r="O2879" i="1"/>
  <c r="O2878" i="1"/>
  <c r="O2875" i="1"/>
  <c r="O2876" i="1"/>
  <c r="O2877" i="1"/>
  <c r="O2874" i="1"/>
  <c r="O2872" i="1"/>
  <c r="O2873" i="1"/>
  <c r="O2871" i="1"/>
  <c r="O2870" i="1"/>
  <c r="O2864" i="1"/>
  <c r="O2865" i="1"/>
  <c r="O2866" i="1"/>
  <c r="O2867" i="1"/>
  <c r="O2868" i="1"/>
  <c r="O2869" i="1"/>
  <c r="O2863" i="1"/>
  <c r="O2862" i="1"/>
  <c r="O2860" i="1"/>
  <c r="O2861" i="1"/>
  <c r="O2859" i="1"/>
  <c r="O2856" i="1"/>
  <c r="O2857" i="1"/>
  <c r="O2858" i="1"/>
  <c r="O2855" i="1"/>
  <c r="O2854" i="1"/>
  <c r="O2852" i="1"/>
  <c r="O2853" i="1"/>
  <c r="O2841" i="1"/>
  <c r="O2842" i="1"/>
  <c r="O2843" i="1"/>
  <c r="O2844" i="1"/>
  <c r="O2845" i="1"/>
  <c r="O2846" i="1"/>
  <c r="O2847" i="1"/>
  <c r="O2848" i="1"/>
  <c r="O2849" i="1"/>
  <c r="O2850" i="1"/>
  <c r="O2851" i="1"/>
  <c r="O2836" i="1"/>
  <c r="O2837" i="1"/>
  <c r="O2838" i="1"/>
  <c r="O2839" i="1"/>
  <c r="O2840" i="1"/>
  <c r="O2835" i="1"/>
  <c r="O2834" i="1"/>
  <c r="O2830" i="1"/>
  <c r="O2831" i="1"/>
  <c r="O2832" i="1"/>
  <c r="O2833" i="1"/>
  <c r="O2829" i="1"/>
  <c r="O2828" i="1"/>
  <c r="O2827" i="1"/>
  <c r="O2826" i="1"/>
  <c r="O2823" i="1"/>
  <c r="O2824" i="1"/>
  <c r="O2825" i="1"/>
  <c r="O2819" i="1"/>
  <c r="O2820" i="1"/>
  <c r="O2821" i="1"/>
  <c r="O2822" i="1"/>
  <c r="O2818" i="1"/>
  <c r="O2817" i="1"/>
  <c r="O2816" i="1"/>
  <c r="O2815" i="1"/>
  <c r="O2811" i="1"/>
  <c r="O2812" i="1"/>
  <c r="O2813" i="1"/>
  <c r="O2814" i="1"/>
  <c r="O2810" i="1"/>
  <c r="O2809" i="1"/>
  <c r="O2808" i="1"/>
  <c r="O2806" i="1"/>
  <c r="O2807" i="1"/>
  <c r="O2805" i="1"/>
  <c r="O2801" i="1"/>
  <c r="O2802" i="1"/>
  <c r="O2803" i="1"/>
  <c r="O2804" i="1"/>
  <c r="O2799" i="1"/>
  <c r="O2800" i="1"/>
  <c r="O2798" i="1"/>
  <c r="O2797" i="1"/>
  <c r="O2795" i="1"/>
  <c r="O2796" i="1"/>
  <c r="O2794" i="1"/>
  <c r="O2791" i="1"/>
  <c r="O2792" i="1"/>
  <c r="O2793" i="1"/>
  <c r="O2790" i="1"/>
  <c r="O2789" i="1"/>
  <c r="O2788" i="1"/>
  <c r="O2787" i="1"/>
  <c r="O2786" i="1"/>
  <c r="O2782" i="1"/>
  <c r="O2783" i="1"/>
  <c r="O2784" i="1"/>
  <c r="O2785" i="1"/>
  <c r="O2780" i="1"/>
  <c r="O2781" i="1"/>
  <c r="O2779" i="1"/>
  <c r="O2776" i="1"/>
  <c r="O2777" i="1"/>
  <c r="O2778" i="1"/>
  <c r="O2774" i="1"/>
  <c r="O2775" i="1"/>
  <c r="O2772" i="1"/>
  <c r="O2773" i="1"/>
  <c r="O2771" i="1"/>
  <c r="O2770" i="1"/>
  <c r="O2769" i="1"/>
  <c r="O2764" i="1"/>
  <c r="O2765" i="1"/>
  <c r="O2766" i="1"/>
  <c r="O2767" i="1"/>
  <c r="O2768" i="1"/>
  <c r="O2763" i="1"/>
  <c r="O2761" i="1"/>
  <c r="O2762" i="1"/>
  <c r="O2760" i="1"/>
  <c r="O2757" i="1"/>
  <c r="O2758" i="1"/>
  <c r="O2759" i="1"/>
  <c r="O2756" i="1"/>
  <c r="O2755" i="1"/>
  <c r="O2754" i="1"/>
  <c r="O2751" i="1"/>
  <c r="O2752" i="1"/>
  <c r="O2753" i="1"/>
  <c r="O2750" i="1"/>
  <c r="O2749" i="1"/>
  <c r="O2748" i="1"/>
  <c r="O2747" i="1"/>
  <c r="O2746" i="1"/>
  <c r="O2745" i="1"/>
  <c r="O2744" i="1"/>
  <c r="O2743" i="1"/>
  <c r="O2738" i="1"/>
  <c r="O2739" i="1"/>
  <c r="O2740" i="1"/>
  <c r="O2741" i="1"/>
  <c r="O2742" i="1"/>
  <c r="O2736" i="1"/>
  <c r="O2737" i="1"/>
  <c r="O2735" i="1"/>
  <c r="O2729" i="1"/>
  <c r="O2730" i="1"/>
  <c r="O2731" i="1"/>
  <c r="O2732" i="1"/>
  <c r="O2733" i="1"/>
  <c r="O2734" i="1"/>
  <c r="O2728" i="1"/>
  <c r="O2725" i="1"/>
  <c r="O2726" i="1"/>
  <c r="O2727" i="1"/>
  <c r="O2724" i="1"/>
  <c r="O2722" i="1"/>
  <c r="O2723" i="1"/>
  <c r="O2720" i="1"/>
  <c r="O2721" i="1"/>
  <c r="O2718" i="1"/>
  <c r="O2719" i="1"/>
  <c r="O2717" i="1"/>
  <c r="O2716" i="1"/>
  <c r="O2714" i="1"/>
  <c r="O2715" i="1"/>
  <c r="O2713" i="1"/>
  <c r="O2707" i="1"/>
  <c r="O2708" i="1"/>
  <c r="O2709" i="1"/>
  <c r="O2710" i="1"/>
  <c r="O2711" i="1"/>
  <c r="O2712" i="1"/>
  <c r="O2705" i="1"/>
  <c r="O2706" i="1"/>
  <c r="O2703" i="1"/>
  <c r="O2704" i="1"/>
  <c r="O2702" i="1"/>
  <c r="O2701" i="1"/>
  <c r="O2700" i="1"/>
  <c r="O2698" i="1"/>
  <c r="O2699" i="1"/>
  <c r="O2696" i="1"/>
  <c r="O2697" i="1"/>
  <c r="O2695" i="1"/>
  <c r="O2694" i="1"/>
  <c r="O2693" i="1"/>
  <c r="O2692" i="1"/>
  <c r="O2691" i="1"/>
  <c r="O2690" i="1"/>
  <c r="O2689" i="1"/>
  <c r="O2688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75" i="1"/>
  <c r="O2674" i="1"/>
  <c r="O2673" i="1"/>
  <c r="O2672" i="1"/>
  <c r="O2670" i="1"/>
  <c r="O2671" i="1"/>
  <c r="O2669" i="1"/>
  <c r="O2668" i="1"/>
  <c r="O2666" i="1"/>
  <c r="O2667" i="1"/>
  <c r="O2665" i="1"/>
  <c r="O2664" i="1"/>
  <c r="O2659" i="1"/>
  <c r="O2660" i="1"/>
  <c r="O2661" i="1"/>
  <c r="O2662" i="1"/>
  <c r="O2663" i="1"/>
  <c r="O2658" i="1"/>
  <c r="O2655" i="1"/>
  <c r="O2656" i="1"/>
  <c r="O2657" i="1"/>
  <c r="O2654" i="1"/>
  <c r="O2653" i="1"/>
  <c r="O2650" i="1"/>
  <c r="O2651" i="1"/>
  <c r="O2652" i="1"/>
  <c r="O2649" i="1"/>
  <c r="O2648" i="1"/>
  <c r="O2646" i="1"/>
  <c r="O2647" i="1"/>
  <c r="O2645" i="1"/>
  <c r="O2644" i="1"/>
  <c r="O2641" i="1"/>
  <c r="O2642" i="1"/>
  <c r="O2643" i="1"/>
  <c r="O2640" i="1"/>
  <c r="O2635" i="1"/>
  <c r="O2636" i="1"/>
  <c r="O2637" i="1"/>
  <c r="O2638" i="1"/>
  <c r="O2639" i="1"/>
  <c r="O2634" i="1"/>
  <c r="O2632" i="1"/>
  <c r="O2633" i="1"/>
  <c r="O2631" i="1"/>
  <c r="O2630" i="1"/>
  <c r="O2629" i="1"/>
  <c r="O2626" i="1"/>
  <c r="O2627" i="1"/>
  <c r="O2628" i="1"/>
  <c r="O2625" i="1"/>
  <c r="O2624" i="1"/>
  <c r="O2623" i="1"/>
  <c r="O2621" i="1"/>
  <c r="O2622" i="1"/>
  <c r="O2616" i="1"/>
  <c r="O2617" i="1"/>
  <c r="O2618" i="1"/>
  <c r="O2619" i="1"/>
  <c r="O2620" i="1"/>
  <c r="O2615" i="1"/>
  <c r="O2614" i="1"/>
  <c r="O2612" i="1"/>
  <c r="O2613" i="1"/>
  <c r="O2611" i="1"/>
  <c r="O2609" i="1"/>
  <c r="O2610" i="1"/>
  <c r="O2608" i="1"/>
  <c r="O2607" i="1"/>
  <c r="O2606" i="1"/>
  <c r="O2605" i="1"/>
  <c r="O2604" i="1"/>
  <c r="O2603" i="1"/>
  <c r="O2602" i="1"/>
  <c r="O2598" i="1"/>
  <c r="O2599" i="1"/>
  <c r="O2600" i="1"/>
  <c r="O2601" i="1"/>
  <c r="O2596" i="1"/>
  <c r="O2597" i="1"/>
  <c r="O2593" i="1"/>
  <c r="O2594" i="1"/>
  <c r="O2595" i="1"/>
  <c r="O2592" i="1"/>
  <c r="O2590" i="1"/>
  <c r="O2591" i="1"/>
  <c r="O2586" i="1"/>
  <c r="O2587" i="1"/>
  <c r="O2588" i="1"/>
  <c r="O2589" i="1"/>
  <c r="O2585" i="1"/>
  <c r="O2584" i="1"/>
  <c r="O2583" i="1"/>
  <c r="O2579" i="1"/>
  <c r="O2580" i="1"/>
  <c r="O2581" i="1"/>
  <c r="O2582" i="1"/>
  <c r="O2578" i="1"/>
  <c r="O2577" i="1"/>
  <c r="O2575" i="1"/>
  <c r="O2576" i="1"/>
  <c r="O2574" i="1"/>
  <c r="O2573" i="1"/>
  <c r="O2571" i="1"/>
  <c r="O2572" i="1"/>
  <c r="O2570" i="1"/>
  <c r="O2568" i="1"/>
  <c r="O2569" i="1"/>
  <c r="O2567" i="1"/>
  <c r="O2564" i="1"/>
  <c r="O2565" i="1"/>
  <c r="O2566" i="1"/>
  <c r="O2563" i="1"/>
  <c r="O2562" i="1"/>
  <c r="O2558" i="1"/>
  <c r="O2559" i="1"/>
  <c r="O2560" i="1"/>
  <c r="O2561" i="1"/>
  <c r="O2554" i="1"/>
  <c r="O2555" i="1"/>
  <c r="O2556" i="1"/>
  <c r="O2557" i="1"/>
  <c r="O2553" i="1"/>
  <c r="O2551" i="1"/>
  <c r="O2552" i="1"/>
  <c r="O2545" i="1"/>
  <c r="O2546" i="1"/>
  <c r="O2547" i="1"/>
  <c r="O2548" i="1"/>
  <c r="O2549" i="1"/>
  <c r="O2550" i="1"/>
  <c r="O2543" i="1"/>
  <c r="O2544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5" i="1"/>
  <c r="O2526" i="1"/>
  <c r="O2524" i="1"/>
  <c r="O2523" i="1"/>
  <c r="O2521" i="1"/>
  <c r="O2522" i="1"/>
  <c r="O2520" i="1"/>
  <c r="O2519" i="1"/>
  <c r="O2518" i="1"/>
  <c r="O2517" i="1"/>
  <c r="O2516" i="1"/>
  <c r="O2515" i="1"/>
  <c r="O2511" i="1"/>
  <c r="O2512" i="1"/>
  <c r="O2513" i="1"/>
  <c r="O2514" i="1"/>
  <c r="O2510" i="1"/>
  <c r="O2509" i="1"/>
  <c r="O2508" i="1"/>
  <c r="O2507" i="1"/>
  <c r="O2506" i="1"/>
  <c r="O2505" i="1"/>
  <c r="O2504" i="1"/>
  <c r="O2501" i="1"/>
  <c r="O2502" i="1"/>
  <c r="O2503" i="1"/>
  <c r="O2500" i="1"/>
  <c r="O2499" i="1"/>
  <c r="O2498" i="1"/>
  <c r="O2497" i="1"/>
  <c r="O2496" i="1"/>
  <c r="O2493" i="1"/>
  <c r="O2494" i="1"/>
  <c r="O2495" i="1"/>
  <c r="O2492" i="1"/>
  <c r="O2491" i="1"/>
  <c r="O2490" i="1"/>
  <c r="O2489" i="1"/>
  <c r="O2486" i="1"/>
  <c r="O2487" i="1"/>
  <c r="O2488" i="1"/>
  <c r="O2485" i="1"/>
  <c r="O2484" i="1"/>
  <c r="O2483" i="1"/>
  <c r="O2482" i="1"/>
  <c r="O2481" i="1"/>
  <c r="O2478" i="1"/>
  <c r="O2479" i="1"/>
  <c r="O2480" i="1"/>
  <c r="O2477" i="1"/>
  <c r="O2476" i="1"/>
  <c r="O2475" i="1"/>
  <c r="O2474" i="1"/>
  <c r="O2471" i="1"/>
  <c r="O2472" i="1"/>
  <c r="O2473" i="1"/>
  <c r="O2470" i="1"/>
  <c r="O2469" i="1"/>
  <c r="O2463" i="1"/>
  <c r="O2464" i="1"/>
  <c r="O2465" i="1"/>
  <c r="O2466" i="1"/>
  <c r="O2467" i="1"/>
  <c r="O2468" i="1"/>
  <c r="O2461" i="1"/>
  <c r="O2462" i="1"/>
  <c r="O2459" i="1"/>
  <c r="O2460" i="1"/>
  <c r="O2458" i="1"/>
  <c r="O2457" i="1"/>
  <c r="O2455" i="1"/>
  <c r="O2456" i="1"/>
  <c r="O2454" i="1"/>
  <c r="O2453" i="1"/>
  <c r="O2451" i="1"/>
  <c r="O2452" i="1"/>
  <c r="O2450" i="1"/>
  <c r="O2449" i="1"/>
  <c r="O2447" i="1"/>
  <c r="O2448" i="1"/>
  <c r="O2446" i="1"/>
  <c r="O2445" i="1"/>
  <c r="O2444" i="1"/>
  <c r="O2443" i="1"/>
  <c r="O2442" i="1"/>
  <c r="O2441" i="1"/>
  <c r="O2440" i="1"/>
  <c r="O2439" i="1"/>
  <c r="O2434" i="1"/>
  <c r="O2435" i="1"/>
  <c r="O2436" i="1"/>
  <c r="O2437" i="1"/>
  <c r="O2438" i="1"/>
  <c r="O2432" i="1"/>
  <c r="O2433" i="1"/>
  <c r="O2431" i="1"/>
  <c r="O2430" i="1"/>
  <c r="O2429" i="1"/>
  <c r="O2427" i="1"/>
  <c r="O2428" i="1"/>
  <c r="O2426" i="1"/>
  <c r="O2425" i="1"/>
  <c r="O2424" i="1"/>
  <c r="O2422" i="1"/>
  <c r="O2423" i="1"/>
  <c r="O2421" i="1"/>
  <c r="O2420" i="1"/>
  <c r="O2419" i="1"/>
  <c r="O2416" i="1"/>
  <c r="O2417" i="1"/>
  <c r="O2418" i="1"/>
  <c r="O2414" i="1"/>
  <c r="O2415" i="1"/>
  <c r="O2412" i="1"/>
  <c r="O2413" i="1"/>
  <c r="O2410" i="1"/>
  <c r="O2411" i="1"/>
  <c r="O2409" i="1"/>
  <c r="O2407" i="1"/>
  <c r="O2408" i="1"/>
  <c r="O2406" i="1"/>
  <c r="O2404" i="1"/>
  <c r="O2405" i="1"/>
  <c r="O2403" i="1"/>
  <c r="O2402" i="1"/>
  <c r="O2400" i="1"/>
  <c r="O2401" i="1"/>
  <c r="O2398" i="1"/>
  <c r="O2399" i="1"/>
  <c r="O2397" i="1"/>
  <c r="O2395" i="1"/>
  <c r="O2396" i="1"/>
  <c r="O2394" i="1"/>
  <c r="O2392" i="1"/>
  <c r="O2393" i="1"/>
  <c r="O2391" i="1"/>
  <c r="O2389" i="1"/>
  <c r="O2390" i="1"/>
  <c r="O2388" i="1"/>
  <c r="O2387" i="1"/>
  <c r="O2386" i="1"/>
  <c r="O2385" i="1"/>
  <c r="O2384" i="1"/>
  <c r="O2383" i="1"/>
  <c r="O2382" i="1"/>
  <c r="O2381" i="1"/>
  <c r="O2379" i="1"/>
  <c r="O2380" i="1"/>
  <c r="O2378" i="1"/>
  <c r="O2377" i="1"/>
  <c r="O2376" i="1"/>
  <c r="O2375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62" i="1"/>
  <c r="O2361" i="1"/>
  <c r="O2356" i="1"/>
  <c r="O2357" i="1"/>
  <c r="O2358" i="1"/>
  <c r="O2359" i="1"/>
  <c r="O2360" i="1"/>
  <c r="O2355" i="1"/>
  <c r="O2354" i="1"/>
  <c r="O2352" i="1"/>
  <c r="O2353" i="1"/>
  <c r="O2351" i="1"/>
  <c r="O2349" i="1"/>
  <c r="O2350" i="1"/>
  <c r="O2348" i="1"/>
  <c r="O2346" i="1"/>
  <c r="O2347" i="1"/>
  <c r="O2345" i="1"/>
  <c r="O2343" i="1"/>
  <c r="O2344" i="1"/>
  <c r="O2342" i="1"/>
  <c r="O2339" i="1"/>
  <c r="O2340" i="1"/>
  <c r="O2341" i="1"/>
  <c r="O2338" i="1"/>
  <c r="O2335" i="1"/>
  <c r="O2336" i="1"/>
  <c r="O2337" i="1"/>
  <c r="O2332" i="1"/>
  <c r="O2333" i="1"/>
  <c r="O2334" i="1"/>
  <c r="O2330" i="1"/>
  <c r="O2331" i="1"/>
  <c r="O2329" i="1"/>
  <c r="O2325" i="1"/>
  <c r="O2326" i="1"/>
  <c r="O2327" i="1"/>
  <c r="O2328" i="1"/>
  <c r="O2324" i="1"/>
  <c r="O2320" i="1"/>
  <c r="O2321" i="1"/>
  <c r="O2322" i="1"/>
  <c r="O2323" i="1"/>
  <c r="O2319" i="1"/>
  <c r="O2318" i="1"/>
  <c r="O2317" i="1"/>
  <c r="O2316" i="1"/>
  <c r="O2315" i="1"/>
  <c r="O2312" i="1"/>
  <c r="O2313" i="1"/>
  <c r="O2314" i="1"/>
  <c r="O2311" i="1"/>
  <c r="O2310" i="1"/>
  <c r="O2309" i="1"/>
  <c r="O2308" i="1"/>
  <c r="O2307" i="1"/>
  <c r="O2305" i="1"/>
  <c r="O2306" i="1"/>
  <c r="O2304" i="1"/>
  <c r="O2303" i="1"/>
  <c r="O2302" i="1"/>
  <c r="O2301" i="1"/>
  <c r="O2299" i="1"/>
  <c r="O2300" i="1"/>
  <c r="O2298" i="1"/>
  <c r="O2297" i="1"/>
  <c r="O2296" i="1"/>
  <c r="O2295" i="1"/>
  <c r="O2294" i="1"/>
  <c r="O2292" i="1"/>
  <c r="O2293" i="1"/>
  <c r="O2291" i="1"/>
  <c r="O2289" i="1"/>
  <c r="O2290" i="1"/>
  <c r="O2288" i="1"/>
  <c r="O2287" i="1"/>
  <c r="O2286" i="1"/>
  <c r="O2285" i="1"/>
  <c r="O2284" i="1"/>
  <c r="O2283" i="1"/>
  <c r="O2280" i="1"/>
  <c r="O2281" i="1"/>
  <c r="O2282" i="1"/>
  <c r="O2278" i="1"/>
  <c r="O2279" i="1"/>
  <c r="O2277" i="1"/>
  <c r="O2276" i="1"/>
  <c r="O2275" i="1"/>
  <c r="O2274" i="1"/>
  <c r="O2273" i="1"/>
  <c r="O2272" i="1"/>
  <c r="O2270" i="1"/>
  <c r="O2271" i="1"/>
  <c r="O2269" i="1"/>
  <c r="O2268" i="1"/>
  <c r="O2267" i="1"/>
  <c r="O2266" i="1"/>
  <c r="O2264" i="1"/>
  <c r="O2265" i="1"/>
  <c r="O2260" i="1"/>
  <c r="O2261" i="1"/>
  <c r="O2262" i="1"/>
  <c r="O2263" i="1"/>
  <c r="O2259" i="1"/>
  <c r="O2258" i="1"/>
  <c r="O2256" i="1"/>
  <c r="O2257" i="1"/>
  <c r="O2252" i="1"/>
  <c r="O2253" i="1"/>
  <c r="O2254" i="1"/>
  <c r="O2255" i="1"/>
  <c r="O2251" i="1"/>
  <c r="O2250" i="1"/>
  <c r="O2248" i="1"/>
  <c r="O2249" i="1"/>
  <c r="O2247" i="1"/>
  <c r="O2246" i="1"/>
  <c r="O2245" i="1"/>
  <c r="O2244" i="1"/>
  <c r="O2243" i="1"/>
  <c r="O2242" i="1"/>
  <c r="O2241" i="1"/>
  <c r="O2239" i="1"/>
  <c r="O2240" i="1"/>
  <c r="O2238" i="1"/>
  <c r="O2237" i="1"/>
  <c r="O2234" i="1"/>
  <c r="O2235" i="1"/>
  <c r="O2236" i="1"/>
  <c r="O2232" i="1"/>
  <c r="O2233" i="1"/>
  <c r="O2225" i="1"/>
  <c r="O2226" i="1"/>
  <c r="O2227" i="1"/>
  <c r="O2228" i="1"/>
  <c r="O2229" i="1"/>
  <c r="O2230" i="1"/>
  <c r="O2231" i="1"/>
  <c r="O2224" i="1"/>
  <c r="O2223" i="1"/>
  <c r="O2222" i="1"/>
  <c r="O2221" i="1"/>
  <c r="O2219" i="1"/>
  <c r="O2220" i="1"/>
  <c r="O2217" i="1"/>
  <c r="O2218" i="1"/>
  <c r="O2216" i="1"/>
  <c r="O2215" i="1"/>
  <c r="O2212" i="1"/>
  <c r="O2213" i="1"/>
  <c r="O2214" i="1"/>
  <c r="O2211" i="1"/>
  <c r="O2210" i="1"/>
  <c r="O2208" i="1"/>
  <c r="O2209" i="1"/>
  <c r="O2207" i="1"/>
  <c r="O2204" i="1"/>
  <c r="O2205" i="1"/>
  <c r="O2206" i="1"/>
  <c r="O2203" i="1"/>
  <c r="O2202" i="1"/>
  <c r="O2201" i="1"/>
  <c r="O2199" i="1"/>
  <c r="O2200" i="1"/>
  <c r="O2198" i="1"/>
  <c r="O2197" i="1"/>
  <c r="O2196" i="1"/>
  <c r="O2194" i="1"/>
  <c r="O2195" i="1"/>
  <c r="O2193" i="1"/>
  <c r="O2192" i="1"/>
  <c r="O2190" i="1"/>
  <c r="O2191" i="1"/>
  <c r="O2189" i="1"/>
  <c r="O2188" i="1"/>
  <c r="O2187" i="1"/>
  <c r="O2186" i="1"/>
  <c r="O2185" i="1"/>
  <c r="O2183" i="1"/>
  <c r="O2184" i="1"/>
  <c r="O2182" i="1"/>
  <c r="O2180" i="1"/>
  <c r="O2181" i="1"/>
  <c r="O2179" i="1"/>
  <c r="O2178" i="1"/>
  <c r="O2177" i="1"/>
  <c r="O2176" i="1"/>
  <c r="O2175" i="1"/>
  <c r="O2174" i="1"/>
  <c r="O2173" i="1"/>
  <c r="O2172" i="1"/>
  <c r="O2171" i="1"/>
  <c r="O2170" i="1"/>
  <c r="O2169" i="1"/>
  <c r="O2166" i="1"/>
  <c r="O2167" i="1"/>
  <c r="O2168" i="1"/>
  <c r="O2165" i="1"/>
  <c r="O2164" i="1"/>
  <c r="O2163" i="1"/>
  <c r="O2162" i="1"/>
  <c r="O2161" i="1"/>
  <c r="O2160" i="1"/>
  <c r="O2159" i="1"/>
  <c r="O2156" i="1"/>
  <c r="O2157" i="1"/>
  <c r="O2158" i="1"/>
  <c r="O2154" i="1"/>
  <c r="O2155" i="1"/>
  <c r="O2153" i="1"/>
  <c r="O2152" i="1"/>
  <c r="O2151" i="1"/>
  <c r="O2150" i="1"/>
  <c r="O2148" i="1"/>
  <c r="O2149" i="1"/>
  <c r="O2147" i="1"/>
  <c r="O2146" i="1"/>
  <c r="O2145" i="1"/>
  <c r="O2144" i="1"/>
  <c r="O2143" i="1"/>
  <c r="O2142" i="1"/>
  <c r="O2141" i="1"/>
  <c r="O2140" i="1"/>
  <c r="O2139" i="1"/>
  <c r="O2138" i="1"/>
  <c r="O2137" i="1"/>
  <c r="O2135" i="1"/>
  <c r="O2136" i="1"/>
  <c r="O2134" i="1"/>
  <c r="O2133" i="1"/>
  <c r="O2132" i="1"/>
  <c r="O2130" i="1"/>
  <c r="O2131" i="1"/>
  <c r="O2129" i="1"/>
  <c r="O2128" i="1"/>
  <c r="O2127" i="1"/>
  <c r="O2126" i="1"/>
  <c r="O2125" i="1"/>
  <c r="O2124" i="1"/>
  <c r="O2123" i="1"/>
  <c r="O2122" i="1"/>
  <c r="O2121" i="1"/>
  <c r="O2120" i="1"/>
  <c r="O2119" i="1"/>
  <c r="O2117" i="1"/>
  <c r="O2118" i="1"/>
  <c r="O2116" i="1"/>
  <c r="O2115" i="1"/>
  <c r="O2112" i="1"/>
  <c r="O2113" i="1"/>
  <c r="O2114" i="1"/>
  <c r="O2111" i="1"/>
  <c r="O2110" i="1"/>
  <c r="O2109" i="1"/>
  <c r="O2108" i="1"/>
  <c r="O2107" i="1"/>
  <c r="O2099" i="1"/>
  <c r="O2100" i="1"/>
  <c r="O2101" i="1"/>
  <c r="O2102" i="1"/>
  <c r="O2103" i="1"/>
  <c r="O2104" i="1"/>
  <c r="O2105" i="1"/>
  <c r="O2106" i="1"/>
  <c r="O2098" i="1"/>
  <c r="O2097" i="1"/>
  <c r="O2096" i="1"/>
  <c r="O2095" i="1"/>
  <c r="O2094" i="1"/>
  <c r="O2093" i="1"/>
  <c r="O2091" i="1"/>
  <c r="O2092" i="1"/>
  <c r="O2087" i="1"/>
  <c r="O2088" i="1"/>
  <c r="O2089" i="1"/>
  <c r="O2090" i="1"/>
  <c r="O2086" i="1"/>
  <c r="O2085" i="1"/>
  <c r="O2084" i="1"/>
  <c r="O2083" i="1"/>
  <c r="O2081" i="1"/>
  <c r="O2082" i="1"/>
  <c r="O2080" i="1"/>
  <c r="O2079" i="1"/>
  <c r="O2078" i="1"/>
  <c r="O2077" i="1"/>
  <c r="O2076" i="1"/>
  <c r="O2075" i="1"/>
  <c r="O2074" i="1"/>
  <c r="O2072" i="1"/>
  <c r="O2073" i="1"/>
  <c r="O2071" i="1"/>
  <c r="O2070" i="1"/>
  <c r="O2069" i="1"/>
  <c r="O2068" i="1"/>
  <c r="O2067" i="1"/>
  <c r="O2065" i="1"/>
  <c r="O2066" i="1"/>
  <c r="O2064" i="1"/>
  <c r="O2062" i="1"/>
  <c r="O2063" i="1"/>
  <c r="O2061" i="1"/>
  <c r="O2060" i="1"/>
  <c r="O2059" i="1"/>
  <c r="O2058" i="1"/>
  <c r="O2056" i="1"/>
  <c r="O2057" i="1"/>
  <c r="O2053" i="1"/>
  <c r="O2054" i="1"/>
  <c r="O2055" i="1"/>
  <c r="O2052" i="1"/>
  <c r="O2051" i="1"/>
  <c r="O2047" i="1"/>
  <c r="O2048" i="1"/>
  <c r="O2049" i="1"/>
  <c r="O2050" i="1"/>
  <c r="O2046" i="1"/>
  <c r="O2045" i="1"/>
  <c r="O2044" i="1"/>
  <c r="O2043" i="1"/>
  <c r="O2042" i="1"/>
  <c r="O2041" i="1"/>
  <c r="O2040" i="1"/>
  <c r="O2038" i="1"/>
  <c r="O2039" i="1"/>
  <c r="O2037" i="1"/>
  <c r="O2036" i="1"/>
  <c r="O2034" i="1"/>
  <c r="O2035" i="1"/>
  <c r="O2033" i="1"/>
  <c r="O2032" i="1"/>
  <c r="O2031" i="1"/>
  <c r="O2029" i="1"/>
  <c r="O2030" i="1"/>
  <c r="O2028" i="1"/>
  <c r="O2027" i="1"/>
  <c r="O2026" i="1"/>
  <c r="O2025" i="1"/>
  <c r="O2024" i="1"/>
  <c r="O2023" i="1"/>
  <c r="O2022" i="1"/>
  <c r="O2020" i="1"/>
  <c r="O2021" i="1"/>
  <c r="O2019" i="1"/>
  <c r="O2017" i="1"/>
  <c r="O2018" i="1"/>
  <c r="O2015" i="1"/>
  <c r="O2016" i="1"/>
  <c r="O2014" i="1"/>
  <c r="O2013" i="1"/>
  <c r="O2012" i="1"/>
  <c r="O2011" i="1"/>
  <c r="O2010" i="1"/>
  <c r="O2007" i="1"/>
  <c r="O2008" i="1"/>
  <c r="O2009" i="1"/>
  <c r="O2006" i="1"/>
  <c r="O2005" i="1"/>
  <c r="O2003" i="1"/>
  <c r="O2004" i="1"/>
  <c r="O2002" i="1"/>
  <c r="O2001" i="1"/>
  <c r="O2000" i="1"/>
  <c r="O1999" i="1"/>
  <c r="O1997" i="1"/>
  <c r="O1998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7" i="1"/>
  <c r="O1978" i="1"/>
  <c r="O1979" i="1"/>
  <c r="O1976" i="1"/>
  <c r="O1974" i="1"/>
  <c r="O1975" i="1"/>
  <c r="O1973" i="1"/>
  <c r="O1972" i="1"/>
  <c r="O1969" i="1"/>
  <c r="O1970" i="1"/>
  <c r="O1971" i="1"/>
  <c r="O1968" i="1"/>
  <c r="O1967" i="1"/>
  <c r="O1966" i="1"/>
  <c r="O1965" i="1"/>
  <c r="O1964" i="1"/>
  <c r="O1963" i="1"/>
  <c r="O1962" i="1"/>
  <c r="O1961" i="1"/>
  <c r="O1959" i="1"/>
  <c r="O1960" i="1"/>
  <c r="O1958" i="1"/>
  <c r="O1957" i="1"/>
  <c r="O1956" i="1"/>
  <c r="O1955" i="1"/>
  <c r="O1954" i="1"/>
  <c r="O1952" i="1"/>
  <c r="O1953" i="1"/>
  <c r="O1951" i="1"/>
  <c r="O1950" i="1"/>
  <c r="O1948" i="1"/>
  <c r="O1949" i="1"/>
  <c r="O1947" i="1"/>
  <c r="O1946" i="1"/>
  <c r="O1945" i="1"/>
  <c r="O1943" i="1"/>
  <c r="O1944" i="1"/>
  <c r="O1941" i="1"/>
  <c r="O1942" i="1"/>
  <c r="O1940" i="1"/>
  <c r="O1939" i="1"/>
  <c r="O1938" i="1"/>
  <c r="O1937" i="1"/>
  <c r="O1936" i="1"/>
  <c r="O1935" i="1"/>
  <c r="O1934" i="1"/>
  <c r="O1933" i="1"/>
  <c r="O1931" i="1"/>
  <c r="O1932" i="1"/>
  <c r="O1930" i="1"/>
  <c r="O1929" i="1"/>
  <c r="O1928" i="1"/>
  <c r="O1927" i="1"/>
  <c r="O1926" i="1"/>
  <c r="O1925" i="1"/>
  <c r="O1924" i="1"/>
  <c r="O1923" i="1"/>
  <c r="O1922" i="1"/>
  <c r="O1921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07" i="1"/>
  <c r="O1905" i="1"/>
  <c r="O1906" i="1"/>
  <c r="O1904" i="1"/>
  <c r="O1902" i="1"/>
  <c r="O1903" i="1"/>
  <c r="O1898" i="1"/>
  <c r="O1899" i="1"/>
  <c r="O1900" i="1"/>
  <c r="O1901" i="1"/>
  <c r="O1897" i="1"/>
  <c r="O1895" i="1"/>
  <c r="O1896" i="1"/>
  <c r="O1894" i="1"/>
  <c r="O1889" i="1"/>
  <c r="O1890" i="1"/>
  <c r="O1891" i="1"/>
  <c r="O1892" i="1"/>
  <c r="O1893" i="1"/>
  <c r="O1883" i="1"/>
  <c r="O1884" i="1"/>
  <c r="O1885" i="1"/>
  <c r="O1886" i="1"/>
  <c r="O1887" i="1"/>
  <c r="O1888" i="1"/>
  <c r="O1879" i="1"/>
  <c r="O1880" i="1"/>
  <c r="O1881" i="1"/>
  <c r="O1882" i="1"/>
  <c r="O1877" i="1"/>
  <c r="O1878" i="1"/>
  <c r="O1876" i="1"/>
  <c r="O1874" i="1"/>
  <c r="O1875" i="1"/>
  <c r="O1873" i="1"/>
  <c r="O1872" i="1"/>
  <c r="O1870" i="1"/>
  <c r="O1871" i="1"/>
  <c r="O1869" i="1"/>
  <c r="O1868" i="1"/>
  <c r="O1867" i="1"/>
  <c r="O1866" i="1"/>
  <c r="O1862" i="1"/>
  <c r="O1863" i="1"/>
  <c r="O1864" i="1"/>
  <c r="O1865" i="1"/>
  <c r="O1861" i="1"/>
  <c r="O1859" i="1"/>
  <c r="O1860" i="1"/>
  <c r="O1857" i="1"/>
  <c r="O1858" i="1"/>
  <c r="O1856" i="1"/>
  <c r="O1855" i="1"/>
  <c r="O1853" i="1"/>
  <c r="O1854" i="1"/>
  <c r="O1852" i="1"/>
  <c r="O1850" i="1"/>
  <c r="O1851" i="1"/>
  <c r="O1848" i="1"/>
  <c r="O1849" i="1"/>
  <c r="O1847" i="1"/>
  <c r="O1846" i="1"/>
  <c r="O1845" i="1"/>
  <c r="O1843" i="1"/>
  <c r="O1844" i="1"/>
  <c r="O1842" i="1"/>
  <c r="O1841" i="1"/>
  <c r="O1840" i="1"/>
  <c r="O1839" i="1"/>
  <c r="O1838" i="1"/>
  <c r="O1837" i="1"/>
  <c r="O1836" i="1"/>
  <c r="O1832" i="1"/>
  <c r="O1833" i="1"/>
  <c r="O1834" i="1"/>
  <c r="O1835" i="1"/>
  <c r="O1831" i="1"/>
  <c r="O1829" i="1"/>
  <c r="O1830" i="1"/>
  <c r="O1828" i="1"/>
  <c r="O1827" i="1"/>
  <c r="O1826" i="1"/>
  <c r="O1825" i="1"/>
  <c r="O1824" i="1"/>
  <c r="O1823" i="1"/>
  <c r="O1822" i="1"/>
  <c r="O1821" i="1"/>
  <c r="O1820" i="1"/>
  <c r="O1819" i="1"/>
  <c r="O1817" i="1"/>
  <c r="O1818" i="1"/>
  <c r="O1815" i="1"/>
  <c r="O1816" i="1"/>
  <c r="O1813" i="1"/>
  <c r="O1814" i="1"/>
  <c r="O1812" i="1"/>
  <c r="O1811" i="1"/>
  <c r="O1810" i="1"/>
  <c r="O1809" i="1"/>
  <c r="O1808" i="1"/>
  <c r="O1807" i="1"/>
  <c r="O1806" i="1"/>
  <c r="O1805" i="1"/>
  <c r="O1803" i="1"/>
  <c r="O1804" i="1"/>
  <c r="O1802" i="1"/>
  <c r="O1801" i="1"/>
  <c r="O1800" i="1"/>
  <c r="O1799" i="1"/>
  <c r="O1798" i="1"/>
  <c r="O1797" i="1"/>
  <c r="O1796" i="1"/>
  <c r="O1795" i="1"/>
  <c r="O1794" i="1"/>
  <c r="O1792" i="1"/>
  <c r="O1793" i="1"/>
  <c r="O1790" i="1"/>
  <c r="O1791" i="1"/>
  <c r="O1789" i="1"/>
  <c r="O1788" i="1"/>
  <c r="O1787" i="1"/>
  <c r="O1786" i="1"/>
  <c r="O1785" i="1"/>
  <c r="O1784" i="1"/>
  <c r="O1783" i="1"/>
  <c r="O1781" i="1"/>
  <c r="O1782" i="1"/>
  <c r="O1780" i="1"/>
  <c r="O1778" i="1"/>
  <c r="O1779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59" i="1"/>
  <c r="O1760" i="1"/>
  <c r="O1758" i="1"/>
  <c r="O1757" i="1"/>
  <c r="O1756" i="1"/>
  <c r="O1755" i="1"/>
  <c r="O1753" i="1"/>
  <c r="O1754" i="1"/>
  <c r="O1752" i="1"/>
  <c r="O1751" i="1"/>
  <c r="O1750" i="1"/>
  <c r="O1749" i="1"/>
  <c r="O1747" i="1"/>
  <c r="O1748" i="1"/>
  <c r="O1746" i="1"/>
  <c r="O1743" i="1"/>
  <c r="O1744" i="1"/>
  <c r="O1745" i="1"/>
  <c r="O1742" i="1"/>
  <c r="O1741" i="1"/>
  <c r="O1740" i="1"/>
  <c r="O1739" i="1"/>
  <c r="O1738" i="1"/>
  <c r="O1736" i="1"/>
  <c r="O1737" i="1"/>
  <c r="O1735" i="1"/>
  <c r="O1734" i="1"/>
  <c r="O1733" i="1"/>
  <c r="O1732" i="1"/>
  <c r="O1731" i="1"/>
  <c r="O1729" i="1"/>
  <c r="O1730" i="1"/>
  <c r="O1726" i="1"/>
  <c r="O1727" i="1"/>
  <c r="O1728" i="1"/>
  <c r="O1725" i="1"/>
  <c r="O1724" i="1"/>
  <c r="O1723" i="1"/>
  <c r="O1722" i="1"/>
  <c r="O1721" i="1"/>
  <c r="O1720" i="1"/>
  <c r="O1719" i="1"/>
  <c r="O1718" i="1"/>
  <c r="O1716" i="1"/>
  <c r="O1717" i="1"/>
  <c r="O1715" i="1"/>
  <c r="O1714" i="1"/>
  <c r="O1706" i="1"/>
  <c r="O1707" i="1"/>
  <c r="O1708" i="1"/>
  <c r="O1709" i="1"/>
  <c r="O1710" i="1"/>
  <c r="O1711" i="1"/>
  <c r="O1712" i="1"/>
  <c r="O1713" i="1"/>
  <c r="O1705" i="1"/>
  <c r="O1703" i="1"/>
  <c r="O1704" i="1"/>
  <c r="O1701" i="1"/>
  <c r="O1702" i="1"/>
  <c r="O1700" i="1"/>
  <c r="O1698" i="1"/>
  <c r="O1699" i="1"/>
  <c r="O1697" i="1"/>
  <c r="O1696" i="1"/>
  <c r="O1694" i="1"/>
  <c r="O1695" i="1"/>
  <c r="O1692" i="1"/>
  <c r="O1693" i="1"/>
  <c r="O1691" i="1"/>
  <c r="O1690" i="1"/>
  <c r="O1689" i="1"/>
  <c r="O1688" i="1"/>
  <c r="O1686" i="1"/>
  <c r="O1687" i="1"/>
  <c r="O1685" i="1"/>
  <c r="O1684" i="1"/>
  <c r="O1683" i="1"/>
  <c r="O1682" i="1"/>
  <c r="O1681" i="1"/>
  <c r="O1678" i="1"/>
  <c r="O1679" i="1"/>
  <c r="O1680" i="1"/>
  <c r="O1676" i="1"/>
  <c r="O1677" i="1"/>
  <c r="O1672" i="1"/>
  <c r="O1673" i="1"/>
  <c r="O1674" i="1"/>
  <c r="O1675" i="1"/>
  <c r="O1669" i="1"/>
  <c r="O1670" i="1"/>
  <c r="O1671" i="1"/>
  <c r="O1667" i="1"/>
  <c r="O1668" i="1"/>
  <c r="O1666" i="1"/>
  <c r="O1665" i="1"/>
  <c r="O1664" i="1"/>
  <c r="O1662" i="1"/>
  <c r="O1663" i="1"/>
  <c r="O1661" i="1"/>
  <c r="O1660" i="1"/>
  <c r="O1659" i="1"/>
  <c r="O1656" i="1"/>
  <c r="O1657" i="1"/>
  <c r="O1658" i="1"/>
  <c r="O1655" i="1"/>
  <c r="O1654" i="1"/>
  <c r="O1653" i="1"/>
  <c r="O1651" i="1"/>
  <c r="O1652" i="1"/>
  <c r="O1650" i="1"/>
  <c r="O1649" i="1"/>
  <c r="O1648" i="1"/>
  <c r="O1647" i="1"/>
  <c r="O1646" i="1"/>
  <c r="O1643" i="1"/>
  <c r="O1644" i="1"/>
  <c r="O1645" i="1"/>
  <c r="O1642" i="1"/>
  <c r="O1641" i="1"/>
  <c r="O1640" i="1"/>
  <c r="O1639" i="1"/>
  <c r="O1638" i="1"/>
  <c r="O1637" i="1"/>
  <c r="O1636" i="1"/>
  <c r="O1634" i="1"/>
  <c r="O1635" i="1"/>
  <c r="O1632" i="1"/>
  <c r="O1633" i="1"/>
  <c r="O1631" i="1"/>
  <c r="O1630" i="1"/>
  <c r="O1629" i="1"/>
  <c r="O1626" i="1"/>
  <c r="O1627" i="1"/>
  <c r="O1628" i="1"/>
  <c r="O1625" i="1"/>
  <c r="O1624" i="1"/>
  <c r="O1623" i="1"/>
  <c r="O1622" i="1"/>
  <c r="O1621" i="1"/>
  <c r="O1619" i="1"/>
  <c r="O1620" i="1"/>
  <c r="O1618" i="1"/>
  <c r="O1617" i="1"/>
  <c r="O1616" i="1"/>
  <c r="O1615" i="1"/>
  <c r="O1613" i="1"/>
  <c r="O1614" i="1"/>
  <c r="O1612" i="1"/>
  <c r="O1611" i="1"/>
  <c r="O1610" i="1"/>
  <c r="O1609" i="1"/>
  <c r="O1608" i="1"/>
  <c r="O1606" i="1"/>
  <c r="O1607" i="1"/>
  <c r="O1605" i="1"/>
  <c r="O1604" i="1"/>
  <c r="O1603" i="1"/>
  <c r="O1602" i="1"/>
  <c r="O1601" i="1"/>
  <c r="O1600" i="1"/>
  <c r="O1599" i="1"/>
  <c r="O1598" i="1"/>
  <c r="O1597" i="1"/>
  <c r="O1595" i="1"/>
  <c r="O1596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58" i="1"/>
  <c r="O1559" i="1"/>
  <c r="O1560" i="1"/>
  <c r="O1561" i="1"/>
  <c r="O1562" i="1"/>
  <c r="O1563" i="1"/>
  <c r="O1564" i="1"/>
  <c r="O1565" i="1"/>
  <c r="O1566" i="1"/>
  <c r="O1557" i="1"/>
  <c r="O1556" i="1"/>
  <c r="O1555" i="1"/>
  <c r="O1554" i="1"/>
  <c r="O1553" i="1"/>
  <c r="O1552" i="1"/>
  <c r="O1551" i="1"/>
  <c r="O1549" i="1"/>
  <c r="O1550" i="1"/>
  <c r="O1548" i="1"/>
  <c r="O1546" i="1"/>
  <c r="O1547" i="1"/>
  <c r="O1545" i="1"/>
  <c r="O1544" i="1"/>
  <c r="O1541" i="1"/>
  <c r="O1542" i="1"/>
  <c r="O1543" i="1"/>
  <c r="O1540" i="1"/>
  <c r="O1537" i="1"/>
  <c r="O1538" i="1"/>
  <c r="O1539" i="1"/>
  <c r="O1536" i="1"/>
  <c r="O1535" i="1"/>
  <c r="O1532" i="1"/>
  <c r="O1533" i="1"/>
  <c r="O1534" i="1"/>
  <c r="O1531" i="1"/>
  <c r="O1530" i="1"/>
  <c r="O1528" i="1"/>
  <c r="O1529" i="1"/>
  <c r="O1527" i="1"/>
  <c r="O1526" i="1"/>
  <c r="O1525" i="1"/>
  <c r="O1524" i="1"/>
  <c r="O1523" i="1"/>
  <c r="O1522" i="1"/>
  <c r="O1520" i="1"/>
  <c r="O1521" i="1"/>
  <c r="O1519" i="1"/>
  <c r="O1518" i="1"/>
  <c r="O1517" i="1"/>
  <c r="O1513" i="1"/>
  <c r="O1514" i="1"/>
  <c r="O1515" i="1"/>
  <c r="O1516" i="1"/>
  <c r="O1511" i="1"/>
  <c r="O1512" i="1"/>
  <c r="O1509" i="1"/>
  <c r="O1510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7" i="1"/>
  <c r="O1488" i="1"/>
  <c r="O1486" i="1"/>
  <c r="O1485" i="1"/>
  <c r="O1484" i="1"/>
  <c r="O1482" i="1"/>
  <c r="O1483" i="1"/>
  <c r="O1481" i="1"/>
  <c r="O1480" i="1"/>
  <c r="O1479" i="1"/>
  <c r="O1478" i="1"/>
  <c r="O1476" i="1"/>
  <c r="O1477" i="1"/>
  <c r="O1475" i="1"/>
  <c r="O1474" i="1"/>
  <c r="O1473" i="1"/>
  <c r="O1471" i="1"/>
  <c r="O1472" i="1"/>
  <c r="O1469" i="1"/>
  <c r="O1470" i="1"/>
  <c r="O1468" i="1"/>
  <c r="O1467" i="1"/>
  <c r="O1466" i="1"/>
  <c r="O1463" i="1"/>
  <c r="O1464" i="1"/>
  <c r="O1465" i="1"/>
  <c r="O1462" i="1"/>
  <c r="O1461" i="1"/>
  <c r="O1460" i="1"/>
  <c r="O1459" i="1"/>
  <c r="O1458" i="1"/>
  <c r="O1456" i="1"/>
  <c r="O1457" i="1"/>
  <c r="O1455" i="1"/>
  <c r="O1454" i="1"/>
  <c r="O1452" i="1"/>
  <c r="O1453" i="1"/>
  <c r="O1451" i="1"/>
  <c r="O1450" i="1"/>
  <c r="O1449" i="1"/>
  <c r="O1448" i="1"/>
  <c r="O1445" i="1"/>
  <c r="O1446" i="1"/>
  <c r="O1447" i="1"/>
  <c r="O1444" i="1"/>
  <c r="O1443" i="1"/>
  <c r="O1442" i="1"/>
  <c r="O1441" i="1"/>
  <c r="O1440" i="1"/>
  <c r="O1439" i="1"/>
  <c r="O1438" i="1"/>
  <c r="O1437" i="1"/>
  <c r="O1435" i="1"/>
  <c r="O1436" i="1"/>
  <c r="O1434" i="1"/>
  <c r="O1433" i="1"/>
  <c r="O1432" i="1"/>
  <c r="O1431" i="1"/>
  <c r="O1430" i="1"/>
  <c r="O1428" i="1"/>
  <c r="O1429" i="1"/>
  <c r="O1427" i="1"/>
  <c r="O1425" i="1"/>
  <c r="O1426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1" i="1"/>
  <c r="O1412" i="1"/>
  <c r="O1410" i="1"/>
  <c r="O1409" i="1"/>
  <c r="O1408" i="1"/>
  <c r="O1407" i="1"/>
  <c r="O1404" i="1"/>
  <c r="O1405" i="1"/>
  <c r="O1406" i="1"/>
  <c r="O1403" i="1"/>
  <c r="O1402" i="1"/>
  <c r="O1401" i="1"/>
  <c r="O1400" i="1"/>
  <c r="O1399" i="1"/>
  <c r="O1398" i="1"/>
  <c r="O1396" i="1"/>
  <c r="O1397" i="1"/>
  <c r="O1395" i="1"/>
  <c r="O1394" i="1"/>
  <c r="O1393" i="1"/>
  <c r="O1391" i="1"/>
  <c r="O1392" i="1"/>
  <c r="O1390" i="1"/>
  <c r="O1389" i="1"/>
  <c r="O1388" i="1"/>
  <c r="O1387" i="1"/>
  <c r="O1386" i="1"/>
  <c r="O1385" i="1"/>
  <c r="O1383" i="1"/>
  <c r="O1384" i="1"/>
  <c r="O1382" i="1"/>
  <c r="O1381" i="1"/>
  <c r="O1380" i="1"/>
  <c r="O1379" i="1"/>
  <c r="O1378" i="1"/>
  <c r="O1377" i="1"/>
  <c r="O1376" i="1"/>
  <c r="O1375" i="1"/>
  <c r="O1374" i="1"/>
  <c r="O1373" i="1"/>
  <c r="O1371" i="1"/>
  <c r="O1372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1" i="1"/>
  <c r="O1332" i="1"/>
  <c r="O1333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5" i="1"/>
  <c r="O1316" i="1"/>
  <c r="O1314" i="1"/>
  <c r="O1312" i="1"/>
  <c r="O1313" i="1"/>
  <c r="O1311" i="1"/>
  <c r="O1309" i="1"/>
  <c r="O1310" i="1"/>
  <c r="O1308" i="1"/>
  <c r="O1307" i="1"/>
  <c r="O1306" i="1"/>
  <c r="O1305" i="1"/>
  <c r="O1304" i="1"/>
  <c r="O1303" i="1"/>
  <c r="O1301" i="1"/>
  <c r="O1302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5" i="1"/>
  <c r="O1286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69" i="1"/>
  <c r="O1270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0" i="1"/>
  <c r="O1241" i="1"/>
  <c r="O1239" i="1"/>
  <c r="O1238" i="1"/>
  <c r="O1237" i="1"/>
  <c r="O1235" i="1"/>
  <c r="O1236" i="1"/>
  <c r="O1234" i="1"/>
  <c r="O1233" i="1"/>
  <c r="O1232" i="1"/>
  <c r="O1231" i="1"/>
  <c r="O1230" i="1"/>
  <c r="O1229" i="1"/>
  <c r="O1228" i="1"/>
  <c r="O1227" i="1"/>
  <c r="O1225" i="1"/>
  <c r="O1226" i="1"/>
  <c r="O1224" i="1"/>
  <c r="O1223" i="1"/>
  <c r="O1222" i="1"/>
  <c r="O1221" i="1"/>
  <c r="O1220" i="1"/>
  <c r="O1218" i="1"/>
  <c r="O1219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3" i="1"/>
  <c r="O1184" i="1"/>
  <c r="O1185" i="1"/>
  <c r="O1186" i="1"/>
  <c r="O1187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6" i="1"/>
  <c r="O1167" i="1"/>
  <c r="O1165" i="1"/>
  <c r="O1164" i="1"/>
  <c r="O1163" i="1"/>
  <c r="O1162" i="1"/>
  <c r="O1160" i="1"/>
  <c r="O1161" i="1"/>
  <c r="O1159" i="1"/>
  <c r="O1158" i="1"/>
  <c r="O1157" i="1"/>
  <c r="O1156" i="1"/>
  <c r="O1155" i="1"/>
  <c r="O1153" i="1"/>
  <c r="O1154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39" i="1"/>
  <c r="O1140" i="1"/>
  <c r="O1138" i="1"/>
  <c r="O1137" i="1"/>
  <c r="O1135" i="1"/>
  <c r="O1136" i="1"/>
  <c r="O1134" i="1"/>
  <c r="O1132" i="1"/>
  <c r="O1133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3" i="1"/>
  <c r="O1094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3" i="1"/>
  <c r="O1074" i="1"/>
  <c r="O1072" i="1"/>
  <c r="O1071" i="1"/>
  <c r="O1070" i="1"/>
  <c r="O1068" i="1"/>
  <c r="O1069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16" i="1"/>
  <c r="O1017" i="1"/>
  <c r="O1018" i="1"/>
  <c r="O1019" i="1"/>
  <c r="O1020" i="1"/>
  <c r="O1015" i="1"/>
  <c r="O1014" i="1"/>
  <c r="O1013" i="1"/>
  <c r="O1012" i="1"/>
  <c r="O1011" i="1"/>
  <c r="O1010" i="1"/>
  <c r="O1008" i="1"/>
  <c r="O1009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3" i="1"/>
  <c r="O994" i="1"/>
  <c r="O992" i="1"/>
  <c r="O990" i="1"/>
  <c r="O991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69" i="1"/>
  <c r="O970" i="1"/>
  <c r="O968" i="1"/>
  <c r="O967" i="1"/>
  <c r="O966" i="1"/>
  <c r="O964" i="1"/>
  <c r="O965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2" i="1"/>
  <c r="O913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4" i="1"/>
  <c r="O855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7" i="1"/>
  <c r="O818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4" i="1"/>
  <c r="O795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5" i="1"/>
  <c r="O756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1" i="1"/>
  <c r="O732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5" i="1"/>
  <c r="O716" i="1"/>
  <c r="O714" i="1"/>
  <c r="O713" i="1"/>
  <c r="O712" i="1"/>
  <c r="O711" i="1"/>
  <c r="O710" i="1"/>
  <c r="O709" i="1"/>
  <c r="O708" i="1"/>
  <c r="O707" i="1"/>
  <c r="O706" i="1"/>
  <c r="O705" i="1"/>
  <c r="O704" i="1"/>
  <c r="O702" i="1"/>
  <c r="O703" i="1"/>
  <c r="O700" i="1"/>
  <c r="O701" i="1"/>
  <c r="O699" i="1"/>
  <c r="O698" i="1"/>
  <c r="O697" i="1"/>
  <c r="O696" i="1"/>
  <c r="O694" i="1"/>
  <c r="O695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79" i="1"/>
  <c r="O680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7" i="1"/>
  <c r="O608" i="1"/>
  <c r="O609" i="1"/>
  <c r="O606" i="1"/>
  <c r="O605" i="1"/>
  <c r="O604" i="1"/>
  <c r="O603" i="1"/>
  <c r="O602" i="1"/>
  <c r="O601" i="1"/>
  <c r="O600" i="1"/>
  <c r="O599" i="1"/>
  <c r="O597" i="1"/>
  <c r="O598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2" i="1"/>
  <c r="O543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3706" i="1"/>
</calcChain>
</file>

<file path=xl/sharedStrings.xml><?xml version="1.0" encoding="utf-8"?>
<sst xmlns="http://schemas.openxmlformats.org/spreadsheetml/2006/main" count="33033" uniqueCount="8407">
  <si>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</si>
  <si>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</si>
  <si>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</si>
  <si>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</si>
  <si>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</si>
  <si>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</si>
  <si>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</si>
  <si>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</si>
  <si>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</si>
  <si>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</si>
  <si>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</si>
  <si>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</si>
  <si>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</si>
  <si>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</si>
  <si>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</si>
  <si>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</si>
  <si>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</si>
  <si>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</si>
  <si>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</si>
  <si>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</si>
  <si>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</si>
  <si>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</si>
  <si>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</si>
  <si>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</si>
  <si>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</si>
  <si>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</si>
  <si>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</si>
  <si>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</si>
  <si>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</si>
  <si>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</si>
  <si>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</si>
  <si>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</si>
  <si>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</si>
  <si>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</si>
  <si>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</si>
  <si>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</si>
  <si>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</si>
  <si>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</si>
  <si>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</si>
  <si>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</si>
  <si>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</si>
  <si>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</si>
  <si>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</si>
  <si>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</si>
  <si>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</si>
  <si>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</si>
  <si>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</si>
  <si>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</si>
  <si>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</si>
  <si>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</si>
  <si>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</si>
  <si>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</si>
  <si>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</si>
  <si>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</si>
  <si>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</si>
  <si>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</si>
  <si>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</si>
  <si>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</si>
  <si>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</si>
  <si>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</si>
  <si>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</si>
  <si>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</si>
  <si>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</si>
  <si>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</si>
  <si>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</si>
  <si>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</si>
  <si>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</si>
  <si>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</si>
  <si>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</si>
  <si>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</si>
  <si>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</si>
  <si>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</si>
  <si>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</si>
  <si>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</si>
  <si>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</si>
  <si>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</si>
  <si>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</si>
  <si>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</si>
  <si>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</si>
  <si>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</si>
  <si>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</si>
  <si>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</si>
  <si>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</si>
  <si>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</si>
  <si>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</si>
  <si>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</si>
  <si>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</si>
  <si>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</si>
  <si>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</si>
  <si>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</si>
  <si>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</si>
  <si>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</si>
  <si>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</si>
  <si>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</si>
  <si>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</si>
  <si>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</si>
  <si>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</si>
  <si>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</si>
  <si>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</si>
  <si>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</si>
  <si>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</si>
  <si>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</si>
  <si>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</si>
  <si>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</si>
  <si>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</si>
  <si>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</si>
  <si>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</si>
  <si>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</si>
  <si>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</si>
  <si>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</si>
  <si>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</si>
  <si>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</si>
  <si>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</si>
  <si>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</si>
  <si>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</si>
  <si>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</si>
  <si>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</si>
  <si>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</si>
  <si>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</si>
  <si>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</si>
  <si>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</si>
  <si>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</si>
  <si>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</si>
  <si>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</si>
  <si>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</si>
  <si>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</si>
  <si>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</si>
  <si>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</si>
  <si>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</si>
  <si>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</si>
  <si>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</si>
  <si>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</si>
  <si>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</si>
  <si>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</si>
  <si>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</si>
  <si>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</si>
  <si>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</si>
  <si>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</si>
  <si>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</si>
  <si>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</si>
  <si>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</si>
  <si>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</si>
  <si>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</si>
  <si>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</si>
  <si>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</si>
  <si>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</si>
  <si>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</si>
  <si>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</si>
  <si>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</si>
  <si>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</si>
  <si>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</si>
  <si>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</si>
  <si>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</si>
  <si>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</si>
  <si>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</si>
  <si>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</si>
  <si>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</si>
  <si>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</si>
  <si>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</si>
  <si>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</si>
  <si>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</si>
  <si>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</si>
  <si>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</si>
  <si>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</si>
  <si>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</si>
  <si>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</si>
  <si>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</si>
  <si>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</si>
  <si>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</si>
  <si>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</si>
  <si>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</si>
  <si>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</si>
  <si>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</si>
  <si>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</si>
  <si>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</si>
  <si>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</si>
  <si>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</si>
  <si>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</si>
  <si>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</si>
  <si>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</si>
  <si>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</si>
  <si>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</si>
  <si>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</si>
  <si>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</si>
  <si>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</si>
  <si>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</si>
  <si>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</si>
  <si>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</si>
  <si>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</si>
  <si>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</si>
  <si>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</si>
  <si>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</si>
  <si>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</si>
  <si>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</si>
  <si>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</si>
  <si>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</si>
  <si>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</si>
  <si>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</si>
  <si>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</si>
  <si>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</si>
  <si>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</si>
  <si>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</si>
  <si>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</si>
  <si>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</si>
  <si>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</si>
  <si>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</si>
  <si>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</si>
  <si>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</si>
  <si>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</si>
  <si>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</si>
  <si>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</si>
  <si>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</si>
  <si>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</si>
  <si>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</si>
  <si>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</si>
  <si>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</si>
  <si>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</si>
  <si>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</si>
  <si>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</si>
  <si>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</si>
  <si>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</si>
  <si>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</si>
  <si>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</si>
  <si>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</si>
  <si>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</si>
  <si>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</si>
  <si>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</si>
  <si>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</si>
  <si>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</si>
  <si>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</si>
  <si>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</si>
  <si>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</si>
  <si>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</si>
  <si>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</si>
  <si>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</si>
  <si>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</si>
  <si>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</si>
  <si>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</si>
  <si>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</si>
  <si>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</si>
  <si>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</si>
  <si>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</si>
  <si>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</si>
  <si>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</si>
  <si>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</si>
  <si>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</si>
  <si>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</si>
  <si>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</si>
  <si>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</si>
  <si>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</si>
  <si>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</si>
  <si>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</si>
  <si>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</si>
  <si>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</si>
  <si>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</si>
  <si>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</si>
  <si>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</si>
  <si>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</si>
  <si>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</si>
  <si>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</si>
  <si>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</si>
  <si>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</si>
  <si>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</si>
  <si>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</si>
  <si>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</si>
  <si>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</si>
  <si>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</si>
  <si>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</si>
  <si>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</si>
  <si>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</si>
  <si>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</si>
  <si>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</si>
  <si>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</si>
  <si>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</si>
  <si>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</si>
  <si>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</si>
  <si>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</si>
  <si>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</si>
  <si>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</si>
  <si>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</si>
  <si>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</si>
  <si>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</si>
  <si>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</si>
  <si>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</si>
  <si>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</si>
  <si>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</si>
  <si>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</si>
  <si>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</si>
  <si>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</si>
  <si>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</si>
  <si>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</si>
  <si>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</si>
  <si>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</si>
  <si>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</si>
  <si>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</si>
  <si>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</si>
  <si>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</si>
  <si>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</si>
  <si>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</si>
  <si>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</si>
  <si>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</si>
  <si>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</si>
  <si>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</si>
  <si>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</si>
  <si>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</si>
  <si>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</si>
  <si>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</si>
  <si>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</si>
  <si>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</si>
  <si>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</si>
  <si>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</si>
  <si>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</si>
  <si>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</si>
  <si>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</si>
  <si>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</si>
  <si>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</si>
  <si>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</si>
  <si>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</si>
  <si>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</si>
  <si>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</si>
  <si>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</si>
  <si>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</si>
  <si>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</si>
  <si>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</si>
  <si>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</si>
  <si>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</si>
  <si>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</si>
  <si>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</si>
  <si>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</si>
  <si>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</si>
  <si>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</si>
  <si>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</si>
  <si>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</si>
  <si>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</si>
  <si>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</si>
  <si>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</si>
  <si>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</si>
  <si>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</si>
  <si>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</si>
  <si>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</si>
  <si>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</si>
  <si>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</si>
  <si>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</si>
  <si>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</si>
  <si>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</si>
  <si>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</si>
  <si>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</si>
  <si>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</si>
  <si>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</si>
  <si>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</si>
  <si>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</si>
  <si>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</si>
  <si>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</si>
  <si>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</si>
  <si>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</si>
  <si>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</si>
  <si>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</si>
  <si>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</si>
  <si>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</si>
  <si>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</si>
  <si>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</si>
  <si>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</si>
  <si>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</si>
  <si>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</si>
  <si>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</si>
  <si>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</si>
  <si>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</si>
  <si>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</si>
  <si>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</si>
  <si>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</si>
  <si>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</si>
  <si>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</si>
  <si>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</si>
  <si>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</si>
  <si>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</si>
  <si>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</si>
  <si>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</si>
  <si>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</si>
  <si>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</si>
  <si>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</si>
  <si>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</si>
  <si>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</si>
  <si>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</si>
  <si>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</si>
  <si>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</si>
  <si>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</si>
  <si>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</si>
  <si>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</si>
  <si>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</si>
  <si>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</si>
  <si>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</si>
  <si>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</si>
  <si>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</si>
  <si>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</si>
  <si>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</si>
  <si>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</si>
  <si>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</si>
  <si>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</si>
  <si>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</si>
  <si>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</si>
  <si>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</si>
  <si>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</si>
  <si>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</si>
  <si>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</si>
  <si>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</si>
  <si>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</si>
  <si>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</si>
  <si>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</si>
  <si>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</si>
  <si>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</si>
  <si>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</si>
  <si>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</si>
  <si>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</si>
  <si>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</si>
  <si>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</si>
  <si>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</si>
  <si>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</si>
  <si>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</si>
  <si>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</si>
  <si>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</si>
  <si>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</si>
  <si>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</si>
  <si>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</si>
  <si>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</si>
  <si>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</si>
  <si>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</si>
  <si>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</si>
  <si>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</si>
  <si>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</si>
  <si>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</si>
  <si>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</si>
  <si>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</si>
  <si>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</si>
  <si>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</si>
  <si>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</si>
  <si>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</si>
  <si>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</si>
  <si>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</si>
  <si>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</si>
  <si>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</si>
  <si>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</si>
  <si>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</si>
  <si>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</si>
  <si>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</si>
  <si>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</si>
  <si>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</si>
  <si>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</si>
  <si>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</si>
  <si>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</si>
  <si>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</si>
  <si>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</si>
  <si>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</si>
  <si>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</si>
  <si>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</si>
  <si>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</si>
  <si>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</si>
  <si>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</si>
  <si>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</si>
  <si>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</si>
  <si>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</si>
  <si>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</si>
  <si>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</si>
  <si>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</si>
  <si>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</si>
  <si>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</si>
  <si>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</si>
  <si>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</si>
  <si>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</si>
  <si>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</si>
  <si>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</si>
  <si>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</si>
  <si>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</si>
  <si>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</si>
  <si>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</si>
  <si>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</si>
  <si>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</si>
  <si>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</si>
  <si>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</si>
  <si>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</si>
  <si>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</si>
  <si>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</si>
  <si>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</si>
  <si>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</si>
  <si>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</si>
  <si>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</si>
  <si>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</si>
  <si>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</si>
  <si>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</si>
  <si>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</si>
  <si>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</si>
  <si>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</si>
  <si>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</si>
  <si>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</si>
  <si>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</si>
  <si>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</si>
  <si>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</si>
  <si>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</si>
  <si>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</si>
  <si>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</si>
  <si>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</si>
  <si>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</si>
  <si>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</si>
  <si>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</si>
  <si>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</si>
  <si>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</si>
  <si>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</si>
  <si>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</si>
  <si>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</si>
  <si>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</si>
  <si>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</si>
  <si>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</si>
  <si>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</si>
  <si>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</si>
  <si>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</si>
  <si>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</si>
  <si>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</si>
  <si>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</si>
  <si>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</si>
  <si>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</si>
  <si>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</si>
  <si>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</si>
  <si>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</si>
  <si>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</si>
  <si>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</si>
  <si>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</si>
  <si>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</si>
  <si>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</si>
  <si>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</si>
  <si>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</si>
  <si>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</si>
  <si>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</si>
  <si>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</si>
  <si>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</si>
  <si>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</si>
  <si>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</si>
  <si>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</si>
  <si>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</si>
  <si>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</si>
  <si>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</si>
  <si>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</si>
  <si>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</si>
  <si>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</si>
  <si>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</si>
  <si>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</si>
  <si>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</si>
  <si>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</si>
  <si>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</si>
  <si>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</si>
  <si>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</si>
  <si>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</si>
  <si>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</si>
  <si>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</si>
  <si>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</si>
  <si>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</si>
  <si>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</si>
  <si>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</si>
  <si>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</si>
  <si>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</si>
  <si>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</si>
  <si>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</si>
  <si>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</si>
  <si>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</si>
  <si>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</si>
  <si>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</si>
  <si>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</si>
  <si>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</si>
  <si>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</si>
  <si>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</si>
  <si>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</si>
  <si>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</si>
  <si>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</si>
  <si>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</si>
  <si>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</si>
  <si>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</si>
  <si>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</si>
  <si>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</si>
  <si>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</si>
  <si>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</si>
  <si>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</si>
  <si>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</si>
  <si>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</si>
  <si>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</si>
  <si>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</si>
  <si>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</si>
  <si>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</si>
  <si>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</si>
  <si>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</si>
  <si>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</si>
  <si>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</si>
  <si>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</si>
  <si>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</si>
  <si>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</si>
  <si>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</si>
  <si>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</si>
  <si>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</si>
  <si>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</si>
  <si>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</si>
  <si>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</si>
  <si>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</si>
  <si>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</si>
  <si>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</si>
  <si>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</si>
  <si>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</si>
  <si>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</si>
  <si>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</si>
  <si>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</si>
  <si>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</si>
  <si>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</si>
  <si>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</si>
  <si>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</si>
  <si>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</si>
  <si>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</si>
  <si>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</si>
  <si>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</si>
  <si>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</si>
  <si>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</si>
  <si>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</si>
  <si>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</si>
  <si>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</si>
  <si>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</si>
  <si>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</si>
  <si>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</si>
  <si>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</si>
  <si>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</si>
  <si>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</si>
  <si>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</si>
  <si>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</si>
  <si>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</si>
  <si>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</si>
  <si>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</si>
  <si>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</si>
  <si>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</si>
  <si>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</si>
  <si>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</si>
  <si>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</si>
  <si>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</si>
  <si>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</si>
  <si>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</si>
  <si>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</si>
  <si>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</si>
  <si>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</si>
  <si>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</si>
  <si>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</si>
  <si>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</si>
  <si>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</si>
  <si>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</si>
  <si>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</si>
  <si>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</si>
  <si>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</si>
  <si>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</si>
  <si>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</si>
  <si>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</si>
  <si>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</si>
  <si>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</si>
  <si>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</si>
  <si>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</si>
  <si>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</si>
  <si>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</si>
  <si>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</si>
  <si>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</si>
  <si>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</si>
  <si>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</si>
  <si>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</si>
  <si>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</si>
  <si>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</si>
  <si>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</si>
  <si>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</si>
  <si>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</si>
  <si>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</si>
  <si>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</si>
  <si>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</si>
  <si>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</si>
  <si>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</si>
  <si>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</si>
  <si>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</si>
  <si>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</si>
  <si>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</si>
  <si>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</si>
  <si>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</si>
  <si>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</si>
  <si>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</si>
  <si>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</si>
  <si>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</si>
  <si>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</si>
  <si>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</si>
  <si>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</si>
  <si>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</si>
  <si>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</si>
  <si>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</si>
  <si>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</si>
  <si>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</si>
  <si>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</si>
  <si>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</si>
  <si>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</si>
  <si>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</si>
  <si>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</si>
  <si>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</si>
  <si>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</si>
  <si>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</si>
  <si>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</si>
  <si>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</si>
  <si>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</si>
  <si>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</si>
  <si>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</si>
  <si>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</si>
  <si>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</si>
  <si>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</si>
  <si>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</si>
  <si>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</si>
  <si>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</si>
  <si>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</si>
  <si>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</si>
  <si>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</si>
  <si>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</si>
  <si>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</si>
  <si>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</si>
  <si>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</si>
  <si>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</si>
  <si>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</si>
  <si>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</si>
  <si>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</si>
  <si>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</si>
  <si>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</si>
  <si>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</si>
  <si>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</si>
  <si>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</si>
  <si>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</si>
  <si>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</si>
  <si>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</si>
  <si>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</si>
  <si>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</si>
  <si>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</si>
  <si>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</si>
  <si>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</si>
  <si>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</si>
  <si>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</si>
  <si>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</si>
  <si>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</si>
  <si>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</si>
  <si>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</si>
  <si>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</si>
  <si>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</si>
  <si>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</si>
  <si>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</si>
  <si>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</si>
  <si>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</si>
  <si>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</si>
  <si>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</si>
  <si>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</si>
  <si>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</si>
  <si>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</si>
  <si>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</si>
  <si>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</si>
  <si>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</si>
  <si>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</si>
  <si>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</si>
  <si>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</si>
  <si>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</si>
  <si>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</si>
  <si>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</si>
  <si>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</si>
  <si>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</si>
  <si>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</si>
  <si>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</si>
  <si>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</si>
  <si>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</si>
  <si>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</si>
  <si>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</si>
  <si>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</si>
  <si>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</si>
  <si>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</si>
  <si>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</si>
  <si>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</si>
  <si>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</si>
  <si>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</si>
  <si>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</si>
  <si>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</si>
  <si>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</si>
  <si>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</si>
  <si>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</si>
  <si>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</si>
  <si>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</si>
  <si>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</si>
  <si>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</si>
  <si>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</si>
  <si>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</si>
  <si>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</si>
  <si>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</si>
  <si>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</si>
  <si>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</si>
  <si>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</si>
  <si>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</si>
  <si>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</si>
  <si>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</si>
  <si>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</si>
  <si>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</si>
  <si>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</si>
  <si>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</si>
  <si>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</si>
  <si>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</si>
  <si>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</si>
  <si>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</si>
  <si>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</si>
  <si>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</si>
  <si>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</si>
  <si>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</si>
  <si>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</si>
  <si>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</si>
  <si>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</si>
  <si>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</si>
  <si>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</si>
  <si>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</si>
  <si>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</si>
  <si>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</si>
  <si>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</si>
  <si>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</si>
  <si>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</si>
  <si>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</si>
  <si>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</si>
  <si>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</si>
  <si>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</si>
  <si>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</si>
  <si>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</si>
  <si>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</si>
  <si>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</si>
  <si>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</si>
  <si>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</si>
  <si>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</si>
  <si>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</si>
  <si>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</si>
  <si>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</si>
  <si>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</si>
  <si>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</si>
  <si>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</si>
  <si>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</si>
  <si>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</si>
  <si>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</si>
  <si>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</si>
  <si>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</si>
  <si>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</si>
  <si>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</si>
  <si>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</si>
  <si>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</si>
  <si>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</si>
  <si>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</si>
  <si>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</si>
  <si>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</si>
  <si>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</si>
  <si>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</si>
  <si>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</si>
  <si>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</si>
  <si>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</si>
  <si>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</si>
  <si>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</si>
  <si>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</si>
  <si>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</si>
  <si>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</si>
  <si>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</si>
  <si>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</si>
  <si>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</si>
  <si>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</si>
  <si>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</si>
  <si>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</si>
  <si>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</si>
  <si>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</si>
  <si>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</si>
  <si>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</si>
  <si>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</si>
  <si>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</si>
  <si>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</si>
  <si>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</si>
  <si>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</si>
  <si>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</si>
  <si>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</si>
  <si>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</si>
  <si>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</si>
  <si>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</si>
  <si>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</si>
  <si>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</si>
  <si>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</si>
  <si>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</si>
  <si>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</si>
  <si>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</si>
  <si>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</si>
  <si>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</si>
  <si>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</si>
  <si>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</si>
  <si>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</si>
  <si>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</si>
  <si>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</si>
  <si>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</si>
  <si>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</si>
  <si>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</si>
  <si>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</si>
  <si>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</si>
  <si>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</si>
  <si>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</si>
  <si>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</si>
  <si>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</si>
  <si>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</si>
  <si>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</si>
  <si>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</si>
  <si>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</si>
  <si>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</si>
  <si>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</si>
  <si>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</si>
  <si>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</si>
  <si>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</si>
  <si>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</si>
  <si>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</si>
  <si>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</si>
  <si>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</si>
  <si>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</si>
  <si>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</si>
  <si>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</si>
  <si>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</si>
  <si>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</si>
  <si>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</si>
  <si>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</si>
  <si>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</si>
  <si>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</si>
  <si>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</si>
  <si>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</si>
  <si>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</si>
  <si>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</si>
  <si>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</si>
  <si>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</si>
  <si>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</si>
  <si>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</si>
  <si>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</si>
  <si>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</si>
  <si>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</si>
  <si>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</si>
  <si>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</si>
  <si>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</si>
  <si>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</si>
  <si>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</si>
  <si>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</si>
  <si>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</si>
  <si>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</si>
  <si>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</si>
  <si>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</si>
  <si>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</si>
  <si>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</si>
  <si>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</si>
  <si>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</si>
  <si>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</si>
  <si>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</si>
  <si>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</si>
  <si>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</si>
  <si>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</si>
  <si>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</si>
  <si>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</si>
  <si>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</si>
  <si>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</si>
  <si>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</si>
  <si>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</si>
  <si>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</si>
  <si>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</si>
  <si>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</si>
  <si>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</si>
  <si>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</si>
  <si>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</si>
  <si>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</si>
  <si>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</si>
  <si>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</si>
  <si>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</si>
  <si>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</si>
  <si>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</si>
  <si>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</si>
  <si>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</si>
  <si>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</si>
  <si>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</si>
  <si>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</si>
  <si>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</si>
  <si>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</si>
  <si>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</si>
  <si>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</si>
  <si>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</si>
  <si>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</si>
  <si>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</si>
  <si>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</si>
  <si>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</si>
  <si>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</si>
  <si>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</si>
  <si>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</si>
  <si>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</si>
  <si>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</si>
  <si>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</si>
  <si>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</si>
  <si>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</si>
  <si>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</si>
  <si>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</si>
  <si>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</si>
  <si>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</si>
  <si>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</si>
  <si>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</si>
  <si>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</si>
  <si>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</si>
  <si>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</si>
  <si>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</si>
  <si>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</si>
  <si>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</si>
  <si>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</si>
  <si>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</si>
  <si>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</si>
  <si>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</si>
  <si>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</si>
  <si>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</si>
  <si>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</si>
  <si>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</si>
  <si>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</si>
  <si>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</si>
  <si>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</si>
  <si>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</si>
  <si>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</si>
  <si>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</si>
  <si>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</si>
  <si>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</si>
  <si>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</si>
  <si>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</si>
  <si>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</si>
  <si>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</si>
  <si>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</si>
  <si>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</si>
  <si>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</si>
  <si>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</si>
  <si>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</si>
  <si>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</si>
  <si>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</si>
  <si>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</si>
  <si>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</si>
  <si>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</si>
  <si>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</si>
  <si>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</si>
  <si>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</si>
  <si>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</si>
  <si>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</si>
  <si>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</si>
  <si>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</si>
  <si>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</si>
  <si>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</si>
  <si>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</si>
  <si>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</si>
  <si>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</si>
  <si>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</si>
  <si>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</si>
  <si>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</si>
  <si>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</si>
  <si>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</si>
  <si>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</si>
  <si>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</si>
  <si>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</si>
  <si>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</si>
  <si>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</si>
  <si>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</si>
  <si>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</si>
  <si>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</si>
  <si>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</si>
  <si>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</si>
  <si>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</si>
  <si>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</si>
  <si>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</si>
  <si>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</si>
  <si>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</si>
  <si>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</si>
  <si>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</si>
  <si>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</si>
  <si>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</si>
  <si>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</si>
  <si>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</si>
  <si>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</si>
  <si>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</si>
  <si>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</si>
  <si>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</si>
  <si>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</si>
  <si>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</si>
  <si>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</si>
  <si>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</si>
  <si>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</si>
  <si>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</si>
  <si>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</si>
  <si>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</si>
  <si>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</si>
  <si>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</si>
  <si>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</si>
  <si>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</si>
  <si>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</si>
  <si>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</si>
  <si>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</si>
  <si>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</si>
  <si>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</si>
  <si>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</si>
  <si>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</si>
  <si>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</si>
  <si>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</si>
  <si>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</si>
  <si>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</si>
  <si>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</si>
  <si>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</si>
  <si>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</si>
  <si>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</si>
  <si>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</si>
  <si>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</si>
  <si>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</si>
  <si>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</si>
  <si>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</si>
  <si>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</si>
  <si>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</si>
  <si>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</si>
  <si>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</si>
  <si>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</si>
  <si>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</si>
  <si>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</si>
  <si>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</si>
  <si>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</si>
  <si>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</si>
  <si>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</si>
  <si>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</si>
  <si>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</si>
  <si>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</si>
  <si>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</si>
  <si>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</si>
  <si>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</si>
  <si>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</si>
  <si>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</si>
  <si>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</si>
  <si>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</si>
  <si>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</si>
  <si>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</si>
  <si>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</si>
  <si>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</si>
  <si>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</si>
  <si>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</si>
  <si>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</si>
  <si>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</si>
  <si>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</si>
  <si>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</si>
  <si>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</si>
  <si>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</si>
  <si>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</si>
  <si>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</si>
  <si>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</si>
  <si>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</si>
  <si>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</si>
  <si>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</si>
  <si>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</si>
  <si>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</si>
  <si>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</si>
  <si>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</si>
  <si>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</si>
  <si>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</si>
  <si>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</si>
  <si>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</si>
  <si>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</si>
  <si>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</si>
  <si>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</si>
  <si>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</si>
  <si>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</si>
  <si>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</si>
  <si>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</si>
  <si>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</si>
  <si>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</si>
  <si>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</si>
  <si>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</si>
  <si>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</si>
  <si>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</si>
  <si>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</si>
  <si>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</si>
  <si>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</si>
  <si>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</si>
  <si>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</si>
  <si>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</si>
  <si>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</si>
  <si>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</si>
  <si>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</si>
  <si>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</si>
  <si>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</si>
  <si>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</si>
  <si>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</si>
  <si>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</si>
  <si>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</si>
  <si>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</si>
  <si>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</si>
  <si>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</si>
  <si>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</si>
  <si>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</si>
  <si>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</si>
  <si>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</si>
  <si>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</si>
  <si>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</si>
  <si>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</si>
  <si>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</si>
  <si>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</si>
  <si>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</si>
  <si>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</si>
  <si>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</si>
  <si>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</si>
  <si>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</si>
  <si>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</si>
  <si>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</si>
  <si>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</si>
  <si>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</si>
  <si>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</si>
  <si>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</si>
  <si>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</si>
  <si>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</si>
  <si>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</si>
  <si>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</si>
  <si>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</si>
  <si>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</si>
  <si>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</si>
  <si>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</si>
  <si>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</si>
  <si>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</si>
  <si>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</si>
  <si>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</si>
  <si>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</si>
  <si>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</si>
  <si>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</si>
  <si>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</si>
  <si>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</si>
  <si>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</si>
  <si>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</si>
  <si>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</si>
  <si>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</si>
  <si>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</si>
  <si>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</si>
  <si>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</si>
  <si>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</si>
  <si>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</si>
  <si>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</si>
  <si>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</si>
  <si>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</si>
  <si>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</si>
  <si>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</si>
  <si>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</si>
  <si>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</si>
  <si>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</si>
  <si>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</si>
  <si>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</si>
  <si>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</si>
  <si>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</si>
  <si>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</si>
  <si>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</si>
  <si>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</si>
  <si>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</si>
  <si>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</si>
  <si>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</si>
  <si>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</si>
  <si>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</si>
  <si>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</si>
  <si>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</si>
  <si>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</si>
  <si>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</si>
  <si>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</si>
  <si>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</si>
  <si>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</si>
  <si>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</si>
  <si>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</si>
  <si>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</si>
  <si>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</si>
  <si>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</si>
  <si>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</si>
  <si>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</si>
  <si>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</si>
  <si>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</si>
  <si>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</si>
  <si>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</si>
  <si>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</si>
  <si>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</si>
  <si>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</si>
  <si>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</si>
  <si>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</si>
  <si>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</si>
  <si>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</si>
  <si>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</si>
  <si>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</si>
  <si>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</si>
  <si>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</si>
  <si>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</si>
  <si>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</si>
  <si>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</si>
  <si>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</si>
  <si>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</si>
  <si>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</si>
  <si>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</si>
  <si>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</si>
  <si>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</si>
  <si>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</si>
  <si>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</si>
  <si>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</si>
  <si>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</si>
  <si>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</si>
  <si>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</si>
  <si>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</si>
  <si>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</si>
  <si>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</si>
  <si>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</si>
  <si>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</si>
  <si>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</si>
  <si>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</si>
  <si>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</si>
  <si>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</si>
  <si>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</si>
  <si>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</si>
  <si>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</si>
  <si>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</si>
  <si>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</si>
  <si>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</si>
  <si>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</si>
  <si>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</si>
  <si>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</si>
  <si>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</si>
  <si>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</si>
  <si>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</si>
  <si>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</si>
  <si>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</si>
  <si>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</si>
  <si>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</si>
  <si>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</si>
  <si>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</si>
  <si>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</si>
  <si>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</si>
  <si>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</si>
  <si>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</si>
  <si>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</si>
  <si>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</si>
  <si>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</si>
  <si>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</si>
  <si>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</si>
  <si>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</si>
  <si>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</si>
  <si>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</si>
  <si>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</si>
  <si>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</si>
  <si>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</si>
  <si>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</si>
  <si>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</si>
  <si>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</si>
  <si>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</si>
  <si>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</si>
  <si>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</si>
  <si>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</si>
  <si>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</si>
  <si>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</si>
  <si>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</si>
  <si>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</si>
  <si>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</si>
  <si>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</si>
  <si>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</si>
  <si>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</si>
  <si>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</si>
  <si>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</si>
  <si>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</si>
  <si>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</si>
  <si>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</si>
  <si>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</si>
  <si>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</si>
  <si>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</si>
  <si>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</si>
  <si>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</si>
  <si>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</si>
  <si>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</si>
  <si>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</si>
  <si>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</si>
  <si>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</si>
  <si>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</si>
  <si>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</si>
  <si>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</si>
  <si>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</si>
  <si>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</si>
  <si>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</si>
  <si>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</si>
  <si>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</si>
  <si>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</si>
  <si>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</si>
  <si>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</si>
  <si>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</si>
  <si>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</si>
  <si>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</si>
  <si>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</si>
  <si>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</si>
  <si>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</si>
  <si>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</si>
  <si>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</si>
  <si>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</si>
  <si>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</si>
  <si>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</si>
  <si>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</si>
  <si>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</si>
  <si>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</si>
  <si>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</si>
  <si>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</si>
  <si>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</si>
  <si>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</si>
  <si>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</si>
  <si>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</si>
  <si>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</si>
  <si>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</si>
  <si>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</si>
  <si>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</si>
  <si>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</si>
  <si>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</si>
  <si>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</si>
  <si>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</si>
  <si>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</si>
  <si>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</si>
  <si>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</si>
  <si>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</si>
  <si>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</si>
  <si>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</si>
  <si>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</si>
  <si>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</si>
  <si>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</si>
  <si>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</si>
  <si>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</si>
  <si>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</si>
  <si>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</si>
  <si>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</si>
  <si>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</si>
  <si>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</si>
  <si>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</si>
  <si>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</si>
  <si>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</si>
  <si>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</si>
  <si>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</si>
  <si>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</si>
  <si>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</si>
  <si>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</si>
  <si>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</si>
  <si>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</si>
  <si>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</si>
  <si>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</si>
  <si>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</si>
  <si>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</si>
  <si>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</si>
  <si>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</si>
  <si>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</si>
  <si>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</si>
  <si>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</si>
  <si>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</si>
  <si>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</si>
  <si>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</si>
  <si>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</si>
  <si>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</si>
  <si>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</si>
  <si>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</si>
  <si>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</si>
  <si>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</si>
  <si>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</si>
  <si>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</si>
  <si>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</si>
  <si>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</si>
  <si>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</si>
  <si>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</si>
  <si>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</si>
  <si>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</si>
  <si>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</si>
  <si>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</si>
  <si>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</si>
  <si>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</si>
  <si>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</si>
  <si>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</si>
  <si>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</si>
  <si>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</si>
  <si>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</si>
  <si>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</si>
  <si>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</si>
  <si>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</si>
  <si>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</si>
  <si>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</si>
  <si>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</si>
  <si>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</si>
  <si>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</si>
  <si>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</si>
  <si>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</si>
  <si>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</si>
  <si>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</si>
  <si>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</si>
  <si>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</si>
  <si>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</si>
  <si>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</si>
  <si>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</si>
  <si>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</si>
  <si>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</si>
  <si>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</si>
  <si>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</si>
  <si>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</si>
  <si>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</si>
  <si>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</si>
  <si>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</si>
  <si>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</si>
  <si>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</si>
  <si>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</si>
  <si>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</si>
  <si>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</si>
  <si>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</si>
  <si>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</si>
  <si>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</si>
  <si>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</si>
  <si>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</si>
  <si>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</si>
  <si>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</si>
  <si>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</si>
  <si>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</si>
  <si>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</si>
  <si>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</si>
  <si>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</si>
  <si>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</si>
  <si>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</si>
  <si>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</si>
  <si>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</si>
  <si>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</si>
  <si>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</si>
  <si>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</si>
  <si>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</si>
  <si>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</si>
  <si>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</si>
  <si>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</si>
  <si>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</si>
  <si>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</si>
  <si>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</si>
  <si>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</si>
  <si>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</si>
  <si>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</si>
  <si>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</si>
  <si>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</si>
  <si>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</si>
  <si>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</si>
  <si>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</si>
  <si>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</si>
  <si>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</si>
  <si>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</si>
  <si>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</si>
  <si>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</si>
  <si>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</si>
  <si>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</si>
  <si>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</si>
  <si>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</si>
  <si>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</si>
  <si>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</si>
  <si>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</si>
  <si>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</si>
  <si>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</si>
  <si>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</si>
  <si>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</si>
  <si>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</si>
  <si>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</si>
  <si>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</si>
  <si>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</si>
  <si>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</si>
  <si>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</si>
  <si>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</si>
  <si>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</si>
  <si>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</si>
  <si>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</si>
  <si>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</si>
  <si>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</si>
  <si>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</si>
  <si>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</si>
  <si>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</si>
  <si>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</si>
  <si>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</si>
  <si>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</si>
  <si>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</si>
  <si>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</si>
  <si>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</si>
  <si>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</si>
  <si>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</si>
  <si>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</si>
  <si>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</si>
  <si>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</si>
  <si>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</si>
  <si>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</si>
  <si>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</si>
  <si>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</si>
  <si>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</si>
  <si>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</si>
  <si>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</si>
  <si>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</si>
  <si>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</si>
  <si>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</si>
  <si>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</si>
  <si>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</si>
  <si>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</si>
  <si>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</si>
  <si>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</si>
  <si>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</si>
  <si>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</si>
  <si>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</si>
  <si>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</si>
  <si>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</si>
  <si>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</si>
  <si>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</si>
  <si>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</si>
  <si>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</si>
  <si>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</si>
  <si>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</si>
  <si>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</si>
  <si>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</si>
  <si>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</si>
  <si>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</si>
  <si>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</si>
  <si>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</si>
  <si>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</si>
  <si>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</si>
  <si>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</si>
  <si>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</si>
  <si>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</si>
  <si>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</si>
  <si>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</si>
  <si>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</si>
  <si>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</si>
  <si>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</si>
  <si>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</si>
  <si>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</si>
  <si>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</si>
  <si>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</si>
  <si>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</si>
  <si>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</si>
  <si>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</si>
  <si>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</si>
  <si>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</si>
  <si>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</si>
  <si>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</si>
  <si>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</si>
  <si>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</si>
  <si>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</si>
  <si>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</si>
  <si>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</si>
  <si>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</si>
  <si>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</si>
  <si>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</si>
  <si>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</si>
  <si>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</si>
  <si>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</si>
  <si>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</si>
  <si>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</si>
  <si>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</si>
  <si>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</si>
  <si>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</si>
  <si>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</si>
  <si>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</si>
  <si>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</si>
  <si>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</si>
  <si>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</si>
  <si>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</si>
  <si>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</si>
  <si>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</si>
  <si>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</si>
  <si>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</si>
  <si>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</si>
  <si>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</si>
  <si>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</si>
  <si>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</si>
  <si>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</si>
  <si>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</si>
  <si>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</si>
  <si>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</si>
  <si>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</si>
  <si>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</si>
  <si>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</si>
  <si>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</si>
  <si>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</si>
  <si>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</si>
  <si>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</si>
  <si>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</si>
  <si>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</si>
  <si>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</si>
  <si>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</si>
  <si>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</si>
  <si>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</si>
  <si>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</si>
  <si>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</si>
  <si>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</si>
  <si>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</si>
  <si>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</si>
  <si>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</si>
  <si>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</si>
  <si>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</si>
  <si>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</si>
  <si>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</si>
  <si>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</si>
  <si>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</si>
  <si>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</si>
  <si>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</si>
  <si>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</si>
  <si>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</si>
  <si>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</si>
  <si>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</si>
  <si>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</si>
  <si>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</si>
  <si>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</si>
  <si>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</si>
  <si>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</si>
  <si>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</si>
  <si>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</si>
  <si>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</si>
  <si>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</si>
  <si>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</si>
  <si>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</si>
  <si>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</si>
  <si>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</si>
  <si>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</si>
  <si>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</si>
  <si>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</si>
  <si>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</si>
  <si>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</si>
  <si>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</si>
  <si>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</si>
  <si>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</si>
  <si>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</si>
  <si>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</si>
  <si>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</si>
  <si>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</si>
  <si>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</si>
  <si>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</si>
  <si>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</si>
  <si>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</si>
  <si>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</si>
  <si>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</si>
  <si>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</si>
  <si>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</si>
  <si>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</si>
  <si>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</si>
  <si>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</si>
  <si>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</si>
  <si>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</si>
  <si>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</si>
  <si>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</si>
  <si>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</si>
  <si>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</si>
  <si>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</si>
  <si>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</si>
  <si>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</si>
  <si>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</si>
  <si>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</si>
  <si>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</si>
  <si>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</si>
  <si>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</si>
  <si>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</si>
  <si>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</si>
  <si>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</si>
  <si>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</si>
  <si>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</si>
  <si>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</si>
  <si>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</si>
  <si>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</si>
  <si>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</si>
  <si>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</si>
  <si>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</si>
  <si>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</si>
  <si>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</si>
  <si>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</si>
  <si>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</si>
  <si>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</si>
  <si>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</si>
  <si>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</si>
  <si>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</si>
  <si>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</si>
  <si>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</si>
  <si>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</si>
  <si>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</si>
  <si>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</si>
  <si>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</si>
  <si>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</si>
  <si>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</si>
  <si>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</si>
  <si>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</si>
  <si>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</si>
  <si>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</si>
  <si>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</si>
  <si>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</si>
  <si>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</si>
  <si>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</si>
  <si>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</si>
  <si>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</si>
  <si>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</si>
  <si>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</si>
  <si>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</si>
  <si>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</si>
  <si>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</si>
  <si>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</si>
  <si>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</si>
  <si>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</si>
  <si>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</si>
  <si>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</si>
  <si>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</si>
  <si>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</si>
  <si>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</si>
  <si>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</si>
  <si>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</si>
  <si>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</si>
  <si>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</si>
  <si>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</si>
  <si>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</si>
  <si>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</si>
  <si>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</si>
  <si>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</si>
  <si>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</si>
  <si>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</si>
  <si>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</si>
  <si>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</si>
  <si>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</si>
  <si>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</si>
  <si>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</si>
  <si>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</si>
  <si>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</si>
  <si>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</si>
  <si>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</si>
  <si>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</si>
  <si>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</si>
  <si>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</si>
  <si>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</si>
  <si>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</si>
  <si>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</si>
  <si>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</si>
  <si>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</si>
  <si>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</si>
  <si>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</si>
  <si>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</si>
  <si>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</si>
  <si>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</si>
  <si>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</si>
  <si>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</si>
  <si>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</si>
  <si>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</si>
  <si>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</si>
  <si>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</si>
  <si>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</si>
  <si>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</si>
  <si>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</si>
  <si>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</si>
  <si>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</si>
  <si>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</si>
  <si>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</si>
  <si>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</si>
  <si>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</si>
  <si>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</si>
  <si>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</si>
  <si>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</si>
  <si>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</si>
  <si>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</si>
  <si>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</si>
  <si>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</si>
  <si>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</si>
  <si>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</si>
  <si>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</si>
  <si>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</si>
  <si>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</si>
  <si>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</si>
  <si>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</si>
  <si>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</si>
  <si>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</si>
  <si>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</si>
  <si>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</si>
  <si>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</si>
  <si>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</si>
  <si>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</si>
  <si>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</si>
  <si>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</si>
  <si>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</si>
  <si>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</si>
  <si>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</si>
  <si>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</si>
  <si>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</si>
  <si>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</si>
  <si>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</si>
  <si>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</si>
  <si>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</si>
  <si>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</si>
  <si>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</si>
  <si>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</si>
  <si>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</si>
  <si>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</si>
  <si>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</si>
  <si>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</si>
  <si>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</si>
  <si>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</si>
  <si>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</si>
  <si>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</si>
  <si>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</si>
  <si>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</si>
  <si>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</si>
  <si>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</si>
  <si>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</si>
  <si>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</si>
  <si>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</si>
  <si>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</si>
  <si>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</si>
  <si>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</si>
  <si>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</si>
  <si>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</si>
  <si>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</si>
  <si>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</si>
  <si>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</si>
  <si>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</si>
  <si>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</si>
  <si>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</si>
  <si>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</si>
  <si>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</si>
  <si>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</si>
  <si>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</si>
  <si>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</si>
  <si>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</si>
  <si>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</si>
  <si>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</si>
  <si>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</si>
  <si>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</si>
  <si>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</si>
  <si>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</si>
  <si>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</si>
  <si>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</si>
  <si>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</si>
  <si>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</si>
  <si>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</si>
  <si>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</si>
  <si>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</si>
  <si>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</si>
  <si>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</si>
  <si>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</si>
  <si>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</si>
  <si>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</si>
  <si>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</si>
  <si>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</si>
  <si>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</si>
  <si>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</si>
  <si>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</si>
  <si>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</si>
  <si>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</si>
  <si>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</si>
  <si>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</si>
  <si>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</si>
  <si>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</si>
  <si>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</si>
  <si>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</si>
  <si>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</si>
  <si>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</si>
  <si>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</si>
  <si>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</si>
  <si>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</si>
  <si>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</si>
  <si>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</si>
  <si>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</si>
  <si>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</si>
  <si>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</si>
  <si>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</si>
  <si>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</si>
  <si>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</si>
  <si>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</si>
  <si>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</si>
  <si>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</si>
  <si>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</si>
  <si>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</si>
  <si>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</si>
  <si>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</si>
  <si>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</si>
  <si>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</si>
  <si>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</si>
  <si>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</si>
  <si>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</si>
  <si>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</si>
  <si>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</si>
  <si>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</si>
  <si>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</si>
  <si>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</si>
  <si>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</si>
  <si>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</si>
  <si>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</si>
  <si>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</si>
  <si>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</si>
  <si>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</si>
  <si>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</si>
  <si>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</si>
  <si>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</si>
  <si>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</si>
  <si>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</si>
  <si>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</si>
  <si>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</si>
  <si>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</si>
  <si>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</si>
  <si>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</si>
  <si>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</si>
  <si>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</si>
  <si>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</si>
  <si>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</si>
  <si>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</si>
  <si>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</si>
  <si>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</si>
  <si>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</si>
  <si>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</si>
  <si>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</si>
  <si>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</si>
  <si>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</si>
  <si>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</si>
  <si>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</si>
  <si>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</si>
  <si>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</si>
  <si>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</si>
  <si>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</si>
  <si>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</si>
  <si>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</si>
  <si>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</si>
  <si>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</si>
  <si>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</si>
  <si>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</si>
  <si>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</si>
  <si>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</si>
  <si>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</si>
  <si>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</si>
  <si>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</si>
  <si>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</si>
  <si>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</si>
  <si>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</si>
  <si>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</si>
  <si>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</si>
  <si>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</si>
  <si>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</si>
  <si>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</si>
  <si>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</si>
  <si>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</si>
  <si>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</si>
  <si>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</si>
  <si>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</si>
  <si>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</si>
  <si>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</si>
  <si>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</si>
  <si>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</si>
  <si>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</si>
  <si>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</si>
  <si>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</si>
  <si>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</si>
  <si>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</si>
  <si>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</si>
  <si>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</si>
  <si>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</si>
  <si>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</si>
  <si>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</si>
  <si>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</si>
  <si>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</si>
  <si>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</si>
  <si>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</si>
  <si>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</si>
  <si>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</si>
  <si>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</si>
  <si>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</si>
  <si>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</si>
  <si>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</si>
  <si>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</si>
  <si>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</si>
  <si>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</si>
  <si>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</si>
  <si>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</si>
  <si>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</si>
  <si>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</si>
  <si>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</si>
  <si>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</si>
  <si>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</si>
  <si>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</si>
  <si>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</si>
  <si>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</si>
  <si>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</si>
  <si>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</si>
  <si>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</si>
  <si>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</si>
  <si>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</si>
  <si>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</si>
  <si>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</si>
  <si>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</si>
  <si>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</si>
  <si>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</si>
  <si>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</si>
  <si>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</si>
  <si>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</si>
  <si>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</si>
  <si>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</si>
  <si>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</si>
  <si>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</si>
  <si>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</si>
  <si>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</si>
  <si>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</si>
  <si>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</si>
  <si>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</si>
  <si>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</si>
  <si>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</si>
  <si>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</si>
  <si>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</si>
  <si>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</si>
  <si>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</si>
  <si>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</si>
  <si>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</si>
  <si>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</si>
  <si>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</si>
  <si>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</si>
  <si>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</si>
  <si>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</si>
  <si>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</si>
  <si>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</si>
  <si>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</si>
  <si>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</si>
  <si>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</si>
  <si>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</si>
  <si>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</si>
  <si>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</si>
  <si>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</si>
  <si>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</si>
  <si>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</si>
  <si>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</si>
  <si>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</si>
  <si>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</si>
  <si>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</si>
  <si>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</si>
  <si>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</si>
  <si>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</si>
  <si>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</si>
  <si>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</si>
  <si>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</si>
  <si>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</si>
  <si>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</si>
  <si>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</si>
  <si>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</si>
  <si>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</si>
  <si>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</si>
  <si>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</si>
  <si>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</si>
  <si>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</si>
  <si>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</si>
  <si>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</si>
  <si>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</si>
  <si>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</si>
  <si>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</si>
  <si>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</si>
  <si>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</si>
  <si>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</si>
  <si>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</si>
  <si>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</si>
  <si>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</si>
  <si>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</si>
  <si>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</si>
  <si>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</si>
  <si>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</si>
  <si>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</si>
  <si>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</si>
  <si>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</si>
  <si>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</si>
  <si>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</si>
  <si>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</si>
  <si>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</si>
  <si>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</si>
  <si>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</si>
  <si>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</si>
  <si>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</si>
  <si>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</si>
  <si>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</si>
  <si>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</si>
  <si>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</si>
  <si>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</si>
  <si>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</si>
  <si>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</si>
  <si>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</si>
  <si>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</si>
  <si>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</si>
  <si>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</si>
  <si>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</si>
  <si>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</si>
  <si>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</si>
  <si>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</si>
  <si>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</si>
  <si>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</si>
  <si>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</si>
  <si>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</si>
  <si>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</si>
  <si>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</si>
  <si>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</si>
  <si>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</si>
  <si>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</si>
  <si>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</si>
  <si>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</si>
  <si>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</si>
  <si>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</si>
  <si>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</si>
  <si>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</si>
  <si>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</si>
  <si>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</si>
  <si>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</si>
  <si>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</si>
  <si>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</si>
  <si>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</si>
  <si>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</si>
  <si>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</si>
  <si>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</si>
  <si>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</si>
  <si>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</si>
  <si>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</si>
  <si>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</si>
  <si>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</si>
  <si>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</si>
  <si>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</si>
  <si>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</si>
  <si>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</si>
  <si>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</si>
  <si>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</si>
  <si>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</si>
  <si>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</si>
  <si>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</si>
  <si>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</si>
  <si>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</si>
  <si>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</si>
  <si>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</si>
  <si>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</si>
  <si>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</si>
  <si>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</si>
  <si>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</si>
  <si>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</si>
  <si>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</si>
  <si>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</si>
  <si>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</si>
  <si>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</si>
  <si>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</si>
  <si>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</si>
  <si>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</si>
  <si>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</si>
  <si>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</si>
  <si>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</si>
  <si>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</si>
  <si>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</si>
  <si>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</si>
  <si>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</si>
  <si>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</si>
  <si>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</si>
  <si>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</si>
  <si>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</si>
  <si>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</si>
  <si>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</si>
  <si>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</si>
  <si>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</si>
  <si>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</si>
  <si>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</si>
  <si>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</si>
  <si>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</si>
  <si>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</si>
  <si>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</si>
  <si>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</si>
  <si>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</si>
  <si>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</si>
  <si>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</si>
  <si>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</si>
  <si>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</si>
  <si>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</si>
  <si>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</si>
  <si>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</si>
  <si>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</si>
  <si>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</si>
  <si>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</si>
  <si>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</si>
  <si>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</si>
  <si>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</si>
  <si>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</si>
  <si>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</si>
  <si>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</si>
  <si>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</si>
  <si>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</si>
  <si>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</si>
  <si>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</si>
  <si>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</si>
  <si>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</si>
  <si>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</si>
  <si>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</si>
  <si>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</si>
  <si>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</si>
  <si>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</si>
  <si>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</si>
  <si>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</si>
  <si>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</si>
  <si>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</si>
  <si>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</si>
  <si>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</si>
  <si>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</si>
  <si>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</si>
  <si>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</si>
  <si>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</si>
  <si>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</si>
  <si>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</si>
  <si>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</si>
  <si>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</si>
  <si>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</si>
  <si>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</si>
  <si>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</si>
  <si>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</si>
  <si>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</si>
  <si>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</si>
  <si>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</si>
  <si>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</si>
  <si>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</si>
  <si>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</si>
  <si>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</si>
  <si>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</si>
  <si>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</si>
  <si>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</si>
  <si>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</si>
  <si>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</si>
  <si>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</si>
  <si>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</si>
  <si>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</si>
  <si>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</si>
  <si>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</si>
  <si>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</si>
  <si>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</si>
  <si>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</si>
  <si>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</si>
  <si>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</si>
  <si>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</si>
  <si>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</si>
  <si>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</si>
  <si>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</si>
  <si>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</si>
  <si>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</si>
  <si>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</si>
  <si>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</si>
  <si>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</si>
  <si>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</si>
  <si>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</si>
  <si>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</si>
  <si>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</si>
  <si>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</si>
  <si>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</si>
  <si>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</si>
  <si>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</si>
  <si>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</si>
  <si>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</si>
  <si>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</si>
  <si>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</si>
  <si>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</si>
  <si>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</si>
  <si>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</si>
  <si>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</si>
  <si>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</si>
  <si>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</si>
  <si>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</si>
  <si>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</si>
  <si>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</si>
  <si>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</si>
  <si>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</si>
  <si>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</si>
  <si>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</si>
  <si>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</si>
  <si>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</si>
  <si>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</si>
  <si>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</si>
  <si>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</si>
  <si>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</si>
  <si>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</si>
  <si>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</si>
  <si>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</si>
  <si>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</si>
  <si>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</si>
  <si>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</si>
  <si>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</si>
  <si>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</si>
  <si>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</si>
  <si>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</si>
  <si>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</si>
  <si>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</si>
  <si>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</si>
  <si>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</si>
  <si>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</si>
  <si>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</si>
  <si>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</si>
  <si>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</si>
  <si>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</si>
  <si>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</si>
  <si>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</si>
  <si>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</si>
  <si>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</si>
  <si>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</si>
  <si>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</si>
  <si>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</si>
  <si>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</si>
  <si>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</si>
  <si>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</si>
  <si>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</si>
  <si>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</si>
  <si>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</si>
  <si>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</si>
  <si>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</si>
  <si>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</si>
  <si>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</si>
  <si>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</si>
  <si>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</si>
  <si>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</si>
  <si>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</si>
  <si>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</si>
  <si>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</si>
  <si>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</si>
  <si>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</si>
  <si>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</si>
  <si>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</si>
  <si>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</si>
  <si>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</si>
  <si>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</si>
  <si>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</si>
  <si>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</si>
  <si>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</si>
  <si>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</si>
  <si>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</si>
  <si>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</si>
  <si>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</si>
  <si>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</si>
  <si>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</si>
  <si>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</si>
  <si>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</si>
  <si>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</si>
  <si>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</si>
  <si>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</si>
  <si>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</si>
  <si>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</si>
  <si>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</si>
  <si>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</si>
  <si>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</si>
  <si>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</si>
  <si>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</si>
  <si>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</si>
  <si>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</si>
  <si>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</si>
  <si>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</si>
  <si>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</si>
  <si>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</si>
  <si>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</si>
  <si>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</si>
  <si>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</si>
  <si>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</si>
  <si>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</si>
  <si>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</si>
  <si>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</si>
  <si>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</si>
  <si>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</si>
  <si>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</si>
  <si>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</si>
  <si>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</si>
  <si>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</si>
  <si>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</si>
  <si>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</si>
  <si>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</si>
  <si>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</si>
  <si>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</si>
  <si>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</si>
  <si>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</si>
  <si>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</si>
  <si>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</si>
  <si>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</si>
  <si>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</si>
  <si>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</si>
  <si>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</si>
  <si>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</si>
  <si>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</si>
  <si>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</si>
  <si>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</si>
  <si>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</si>
  <si>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</si>
  <si>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</si>
  <si>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</si>
  <si>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</si>
  <si>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</si>
  <si>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</si>
  <si>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</si>
  <si>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</si>
  <si>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</si>
  <si>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</si>
  <si>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</si>
  <si>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</si>
  <si>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</si>
  <si>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</si>
  <si>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</si>
  <si>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</si>
  <si>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</si>
  <si>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</si>
  <si>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</si>
  <si>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</si>
  <si>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</si>
  <si>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</si>
  <si>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</si>
  <si>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</si>
  <si>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</si>
  <si>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</si>
  <si>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</si>
  <si>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</si>
  <si>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</si>
  <si>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</si>
  <si>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</si>
  <si>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</si>
  <si>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</si>
  <si>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</si>
  <si>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</si>
  <si>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</si>
  <si>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</si>
  <si>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</si>
  <si>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</si>
  <si>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</si>
  <si>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</si>
  <si>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</si>
  <si>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</si>
  <si>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</si>
  <si>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</si>
  <si>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</si>
  <si>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</si>
  <si>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</si>
  <si>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</si>
  <si>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</si>
  <si>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</si>
  <si>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</si>
  <si>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</si>
  <si>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</si>
  <si>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</si>
  <si>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</si>
  <si>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</si>
  <si>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</si>
  <si>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</si>
  <si>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</si>
  <si>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</si>
  <si>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</si>
  <si>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</si>
  <si>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</si>
  <si>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</si>
  <si>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</si>
  <si>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</si>
  <si>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</si>
  <si>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</si>
  <si>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</si>
  <si>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</si>
  <si>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</si>
  <si>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</si>
  <si>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</si>
  <si>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</si>
  <si>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</si>
  <si>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</si>
  <si>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</si>
  <si>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</si>
  <si>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</si>
  <si>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</si>
  <si>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</si>
  <si>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</si>
  <si>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</si>
  <si>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</si>
  <si>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</si>
  <si>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</si>
  <si>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</si>
  <si>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</si>
  <si>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</si>
  <si>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</si>
  <si>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</si>
  <si>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</si>
  <si>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</si>
  <si>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</si>
  <si>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</si>
  <si>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</si>
  <si>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</si>
  <si>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</si>
  <si>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</si>
  <si>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</si>
  <si>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</si>
  <si>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</si>
  <si>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</si>
  <si>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</si>
  <si>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</si>
  <si>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</si>
  <si>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</si>
  <si>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</si>
  <si>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</si>
  <si>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</si>
  <si>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</si>
  <si>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</si>
  <si>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</si>
  <si>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</si>
  <si>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</si>
  <si>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</si>
  <si>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</si>
  <si>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</si>
  <si>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</si>
  <si>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</si>
  <si>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</si>
  <si>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</si>
  <si>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</si>
  <si>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</si>
  <si>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</si>
  <si>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</si>
  <si>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</si>
  <si>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</si>
  <si>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</si>
  <si>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</si>
  <si>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</si>
  <si>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</si>
  <si>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</si>
  <si>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</si>
  <si>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</si>
  <si>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</si>
  <si>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</si>
  <si>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</si>
  <si>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</si>
  <si>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</si>
  <si>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</si>
  <si>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</si>
  <si>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</si>
  <si>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</si>
  <si>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</si>
  <si>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</si>
  <si>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</si>
  <si>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</si>
  <si>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</si>
  <si>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</si>
  <si>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</si>
  <si>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</si>
  <si>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</si>
  <si>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</si>
  <si>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</si>
  <si>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</si>
  <si>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</si>
  <si>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</si>
  <si>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</si>
  <si>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</si>
  <si>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</si>
  <si>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</si>
  <si>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</si>
  <si>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</si>
  <si>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</si>
  <si>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</si>
  <si>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</si>
  <si>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</si>
  <si>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</si>
  <si>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</si>
  <si>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</si>
  <si>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</si>
  <si>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</si>
  <si>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</si>
  <si>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</si>
  <si>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</si>
  <si>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</si>
  <si>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</si>
  <si>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</si>
  <si>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</si>
  <si>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</si>
  <si>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</si>
  <si>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</si>
  <si>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</si>
  <si>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</si>
  <si>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</si>
  <si>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</si>
  <si>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</si>
  <si>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</si>
  <si>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</si>
  <si>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</si>
  <si>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</si>
  <si>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</si>
  <si>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</si>
  <si>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</si>
  <si>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</si>
  <si>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</si>
  <si>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</si>
  <si>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</si>
  <si>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</si>
  <si>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</si>
  <si>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</si>
  <si>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</si>
  <si>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</si>
  <si>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</si>
  <si>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</si>
  <si>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</si>
  <si>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</si>
  <si>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</si>
  <si>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</si>
  <si>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</si>
  <si>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</si>
  <si>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</si>
  <si>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</si>
  <si>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</si>
  <si>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</si>
  <si>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</si>
  <si>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</si>
  <si>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</si>
  <si>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</si>
  <si>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</si>
  <si>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</si>
  <si>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</si>
  <si>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</si>
  <si>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</si>
  <si>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</si>
  <si>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</si>
  <si>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</si>
  <si>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</si>
  <si>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</si>
  <si>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</si>
  <si>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</si>
  <si>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</si>
  <si>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</si>
  <si>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</si>
  <si>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</si>
  <si>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</si>
  <si>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</si>
  <si>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</si>
  <si>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</si>
  <si>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</si>
  <si>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</si>
  <si>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</si>
  <si>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</si>
  <si>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</si>
  <si>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</si>
  <si>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</si>
  <si>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</si>
  <si>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</si>
  <si>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</si>
  <si>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</si>
  <si>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</si>
  <si>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</si>
  <si>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</si>
  <si>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</si>
  <si>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</si>
  <si>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</si>
  <si>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</si>
  <si>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</si>
  <si>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</si>
  <si>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</si>
  <si>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</si>
  <si>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</si>
  <si>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</si>
  <si>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</si>
  <si>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</si>
  <si>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</si>
  <si>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</si>
  <si>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</si>
  <si>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</si>
  <si>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</si>
  <si>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</si>
  <si>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</si>
  <si>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</si>
  <si>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</si>
  <si>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</si>
  <si>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</si>
  <si>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</si>
  <si>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</si>
  <si>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</si>
  <si>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</si>
  <si>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</si>
  <si>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</si>
  <si>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</si>
  <si>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</si>
  <si>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</si>
  <si>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</si>
  <si>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</si>
  <si>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</si>
  <si>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</si>
  <si>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</si>
  <si>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</si>
  <si>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</si>
  <si>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</si>
  <si>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</si>
  <si>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</si>
  <si>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</si>
  <si>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</si>
  <si>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</si>
  <si>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</si>
  <si>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</si>
  <si>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</si>
  <si>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</si>
  <si>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</si>
  <si>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</si>
  <si>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</si>
  <si>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</si>
  <si>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</si>
  <si>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</si>
  <si>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</si>
  <si>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</si>
  <si>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</si>
  <si>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</si>
  <si>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</si>
  <si>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</si>
  <si>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</si>
  <si>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</si>
  <si>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</si>
  <si>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</si>
  <si>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</si>
  <si>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</si>
  <si>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</si>
  <si>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</si>
  <si>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</si>
  <si>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</si>
  <si>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</si>
  <si>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</si>
  <si>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</si>
  <si>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</si>
  <si>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</si>
  <si>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</si>
  <si>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</si>
  <si>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</si>
  <si>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</si>
  <si>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</si>
  <si>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</si>
  <si>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</si>
  <si>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</si>
  <si>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</si>
  <si>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</si>
  <si>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</si>
  <si>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</si>
  <si>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</si>
  <si>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</si>
  <si>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</si>
  <si>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</si>
  <si>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</si>
  <si>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</si>
  <si>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</si>
  <si>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</si>
  <si>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</si>
  <si>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</si>
  <si>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</si>
  <si>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</si>
  <si>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</si>
  <si>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</si>
  <si>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</si>
  <si>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</si>
  <si>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</si>
  <si>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</si>
  <si>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</si>
  <si>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</si>
  <si>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</si>
  <si>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</si>
  <si>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</si>
  <si>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</si>
  <si>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</si>
  <si>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</si>
  <si>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</si>
  <si>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</si>
  <si>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</si>
  <si>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</si>
  <si>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</si>
  <si>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</si>
  <si>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</si>
  <si>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</si>
  <si>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</si>
  <si>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</si>
  <si>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</si>
  <si>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</si>
  <si>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</si>
  <si>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</si>
  <si>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</si>
  <si>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</si>
  <si>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</si>
  <si>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</si>
  <si>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</si>
  <si>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</si>
  <si>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</si>
  <si>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</si>
  <si>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</si>
  <si>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</si>
  <si>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</si>
  <si>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</si>
  <si>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</si>
  <si>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</si>
  <si>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</si>
  <si>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</si>
  <si>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</si>
  <si>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</si>
  <si>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</si>
  <si>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</si>
  <si>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</si>
  <si>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</si>
  <si>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</si>
  <si>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</si>
  <si>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</si>
  <si>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</si>
  <si>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</si>
  <si>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</si>
  <si>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</si>
  <si>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</si>
  <si>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</si>
  <si>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</si>
  <si>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</si>
  <si>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</si>
  <si>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</si>
  <si>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</si>
  <si>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</si>
  <si>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</si>
  <si>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</si>
  <si>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</si>
  <si>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</si>
  <si>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</si>
  <si>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</si>
  <si>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</si>
  <si>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</si>
  <si>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</si>
  <si>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</si>
  <si>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</si>
  <si>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</si>
  <si>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</si>
  <si>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</si>
  <si>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</si>
  <si>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</si>
  <si>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</si>
  <si>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</si>
  <si>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</si>
  <si>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</si>
  <si>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</si>
  <si>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</si>
  <si>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</si>
  <si>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</si>
  <si>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</si>
  <si>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</si>
  <si>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</si>
  <si>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</si>
  <si>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</si>
  <si>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</si>
  <si>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</si>
  <si>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</si>
  <si>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</si>
  <si>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</si>
  <si>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</si>
  <si>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</si>
  <si>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</si>
  <si>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</si>
  <si>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</si>
  <si>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</si>
  <si>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</si>
  <si>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</si>
  <si>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</si>
  <si>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</si>
  <si>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</si>
  <si>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</si>
  <si>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</si>
  <si>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</si>
  <si>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</si>
  <si>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</si>
  <si>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</si>
  <si>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</si>
  <si>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</si>
  <si>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</si>
  <si>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</si>
  <si>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</si>
  <si>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</si>
  <si>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</si>
  <si>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</si>
  <si>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</si>
  <si>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</si>
  <si>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</si>
  <si>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</si>
  <si>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</si>
  <si>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</si>
  <si>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</si>
  <si>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</si>
  <si>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</si>
  <si>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</si>
  <si>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</si>
  <si>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</si>
  <si>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</si>
  <si>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</si>
  <si>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</si>
  <si>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</si>
  <si>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</si>
  <si>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</si>
  <si>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</si>
  <si>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</si>
  <si>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</si>
  <si>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</si>
  <si>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</si>
  <si>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</si>
  <si>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</si>
  <si>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</si>
  <si>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</si>
  <si>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</si>
  <si>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</si>
  <si>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</si>
  <si>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</si>
  <si>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</si>
  <si>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</si>
  <si>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</si>
  <si>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</si>
  <si>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</si>
  <si>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</si>
  <si>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</si>
  <si>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</si>
  <si>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</si>
  <si>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</si>
  <si>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</si>
  <si>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</si>
  <si>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</si>
  <si>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</si>
  <si>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</si>
  <si>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</si>
  <si>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</si>
  <si>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</si>
  <si>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</si>
  <si>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</si>
  <si>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</si>
  <si>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</si>
  <si>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</si>
  <si>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</si>
  <si>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</si>
  <si>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</si>
  <si>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</si>
  <si>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</si>
  <si>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</si>
  <si>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</si>
  <si>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</si>
  <si>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</si>
  <si>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</si>
  <si>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</si>
  <si>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</si>
  <si>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</si>
  <si>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</si>
  <si>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</si>
  <si>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</si>
  <si>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</si>
  <si>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</si>
  <si>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</si>
  <si>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</si>
  <si>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</si>
  <si>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</si>
  <si>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</si>
  <si>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</si>
  <si>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</si>
  <si>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</si>
  <si>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</si>
  <si>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</si>
  <si>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</si>
  <si>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</si>
  <si>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</si>
  <si>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</si>
  <si>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</si>
  <si>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</si>
  <si>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</si>
  <si>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</si>
  <si>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</si>
  <si>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</si>
  <si>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</si>
  <si>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</si>
  <si>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</si>
  <si>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</si>
  <si>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</si>
  <si>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</si>
  <si>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</si>
  <si>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</si>
  <si>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</si>
  <si>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</si>
  <si>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</si>
  <si>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</si>
  <si>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</si>
  <si>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</si>
  <si>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</si>
  <si>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</si>
  <si>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</si>
  <si>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</si>
  <si>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</si>
  <si>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</si>
  <si>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</si>
  <si>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</si>
  <si>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</si>
  <si>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</si>
  <si>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</si>
  <si>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</si>
  <si>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</si>
  <si>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</si>
  <si>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</si>
  <si>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</si>
  <si>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</si>
  <si>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</si>
  <si>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</si>
  <si>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</si>
  <si>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</si>
  <si>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</si>
  <si>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</si>
  <si>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</si>
  <si>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</si>
  <si>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</si>
  <si>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</si>
  <si>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</si>
  <si>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</si>
  <si>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</si>
  <si>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</si>
  <si>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</si>
  <si>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</si>
  <si>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</si>
  <si>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</si>
  <si>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</si>
  <si>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</si>
  <si>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</si>
  <si>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</si>
  <si>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</si>
  <si>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</si>
  <si>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</si>
  <si>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</si>
  <si>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</si>
  <si>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</si>
  <si>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</si>
  <si>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</si>
  <si>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</si>
  <si>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</si>
  <si>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</si>
  <si>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</si>
  <si>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</si>
  <si>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</si>
  <si>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</si>
  <si>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</si>
  <si>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</si>
  <si>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</si>
  <si>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</si>
  <si>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</si>
  <si>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</si>
  <si>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</si>
  <si>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</si>
  <si>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</si>
  <si>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</si>
  <si>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</si>
  <si>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</si>
  <si>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</si>
  <si>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</si>
  <si>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</si>
  <si>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</si>
  <si>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</si>
  <si>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</si>
  <si>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</si>
  <si>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</si>
  <si>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</si>
  <si>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</si>
  <si>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</si>
  <si>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</si>
  <si>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</si>
  <si>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</si>
  <si>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</si>
  <si>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</si>
  <si>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</si>
  <si>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</si>
  <si>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</si>
  <si>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</si>
  <si>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</si>
  <si>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</si>
  <si>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</si>
  <si>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</si>
  <si>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</si>
  <si>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</si>
  <si>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</si>
  <si>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</si>
  <si>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</si>
  <si>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</si>
  <si>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</si>
  <si>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</si>
  <si>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</si>
  <si>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</si>
  <si>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</si>
  <si>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</si>
  <si>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</si>
  <si>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</si>
  <si>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</si>
  <si>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</si>
  <si>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</si>
  <si>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</si>
  <si>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</si>
  <si>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</si>
  <si>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</si>
  <si>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</si>
  <si>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</si>
  <si>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</si>
  <si>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</si>
  <si>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</si>
  <si>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</si>
  <si>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</si>
  <si>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</si>
  <si>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</si>
  <si>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</si>
  <si>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</si>
  <si>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</si>
  <si>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</si>
  <si>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</si>
  <si>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</si>
  <si>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</si>
  <si>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</si>
  <si>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</si>
  <si>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</si>
  <si>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</si>
  <si>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</si>
  <si>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</si>
  <si>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</si>
  <si>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</si>
  <si>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</si>
  <si>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</si>
  <si>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</si>
  <si>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</si>
  <si>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</si>
  <si>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</si>
  <si>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</si>
  <si>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</si>
  <si>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</si>
  <si>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</si>
  <si>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</si>
  <si>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</si>
  <si>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</si>
  <si>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</si>
  <si>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</si>
  <si>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</si>
  <si>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</si>
  <si>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</si>
  <si>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</si>
  <si>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</si>
  <si>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</si>
  <si>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</si>
  <si>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</si>
  <si>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</si>
  <si>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</si>
  <si>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</si>
  <si>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</si>
  <si>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</si>
  <si>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</si>
  <si>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</si>
  <si>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</si>
  <si>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</si>
  <si>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</si>
  <si>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</si>
  <si>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</si>
  <si>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</si>
  <si>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</si>
  <si>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</si>
  <si>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</si>
  <si>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</si>
  <si>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</si>
  <si>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</si>
  <si>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</si>
  <si>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</si>
  <si>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</si>
  <si>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</si>
  <si>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</si>
  <si>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</si>
  <si>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</si>
  <si>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</si>
  <si>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</si>
  <si>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</si>
  <si>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</si>
  <si>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</si>
  <si>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</si>
  <si>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</si>
  <si>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</si>
  <si>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</si>
  <si>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</si>
  <si>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</si>
  <si>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</si>
  <si>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</si>
  <si>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</si>
  <si>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</si>
  <si>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</si>
  <si>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</si>
  <si>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</si>
  <si>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</si>
  <si>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</si>
  <si>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</si>
  <si>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</si>
  <si>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</si>
  <si>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</si>
  <si>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</si>
  <si>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</si>
  <si>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</si>
  <si>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</si>
  <si>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</si>
  <si>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</si>
  <si>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</si>
  <si>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</si>
  <si>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</si>
  <si>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</si>
  <si>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</si>
  <si>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</si>
  <si>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</si>
  <si>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</si>
  <si>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</si>
  <si>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</si>
  <si>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</si>
  <si>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</si>
  <si>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</si>
  <si>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</si>
  <si>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</si>
  <si>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</si>
  <si>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</si>
  <si>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</si>
  <si>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</si>
  <si>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</si>
  <si>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</si>
  <si>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</si>
  <si>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</si>
  <si>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</si>
  <si>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</si>
  <si>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</si>
  <si>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</si>
  <si>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</si>
  <si>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</si>
  <si>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</si>
  <si>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</si>
  <si>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</si>
  <si>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</si>
  <si>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</si>
  <si>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</si>
  <si>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</si>
  <si>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</si>
  <si>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</si>
  <si>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</si>
  <si>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</si>
  <si>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</si>
  <si>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</si>
  <si>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</si>
  <si>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</si>
  <si>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</si>
  <si>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</si>
  <si>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</si>
  <si>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</si>
  <si>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</si>
  <si>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</si>
  <si>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</si>
  <si>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</si>
  <si>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</si>
  <si>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</si>
  <si>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</si>
  <si>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</si>
  <si>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</si>
  <si>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</si>
  <si>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</si>
  <si>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</si>
  <si>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</si>
  <si>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</si>
  <si>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</si>
  <si>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</si>
  <si>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</si>
  <si>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</si>
  <si>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</si>
  <si>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</si>
  <si>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</si>
  <si>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</si>
  <si>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</si>
  <si>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</si>
  <si>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</si>
  <si>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</si>
  <si>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</si>
  <si>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</si>
  <si>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</si>
  <si>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</si>
  <si>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</si>
  <si>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</si>
  <si>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</si>
  <si>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</si>
  <si>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</si>
  <si>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</si>
  <si>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</si>
  <si>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</si>
  <si>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</si>
  <si>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</si>
  <si>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</si>
  <si>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</si>
  <si>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</si>
  <si>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</si>
  <si>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</si>
  <si>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</si>
  <si>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</si>
  <si>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</si>
  <si>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</si>
  <si>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</si>
  <si>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</si>
  <si>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</si>
  <si>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</si>
  <si>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</si>
  <si>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</si>
  <si>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</si>
  <si>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</si>
  <si>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</si>
  <si>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</si>
  <si>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</si>
  <si>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</si>
  <si>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</si>
  <si>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</si>
  <si>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</si>
  <si>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</si>
  <si>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</si>
  <si>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</si>
  <si>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</si>
  <si>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</si>
  <si>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</si>
  <si>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</si>
  <si>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</si>
  <si>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</si>
  <si>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</si>
  <si>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</si>
  <si>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</si>
  <si>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</si>
  <si>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</si>
  <si>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</si>
  <si>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</si>
  <si>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</si>
  <si>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</si>
  <si>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</si>
  <si>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</si>
  <si>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</si>
  <si>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</si>
  <si>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</si>
  <si>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</si>
  <si>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</si>
  <si>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</si>
  <si>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</si>
  <si>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</si>
  <si>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</si>
  <si>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</si>
  <si>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</si>
  <si>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</si>
  <si>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</si>
  <si>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</si>
  <si>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</si>
  <si>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</si>
  <si>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</si>
  <si>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</si>
  <si>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</si>
  <si>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</si>
  <si>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</si>
  <si>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</si>
  <si>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</si>
  <si>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</si>
  <si>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</si>
  <si>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</si>
  <si>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</si>
  <si>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</si>
  <si>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</si>
  <si>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</si>
  <si>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</si>
  <si>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</si>
  <si>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</si>
  <si>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</si>
  <si>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</si>
  <si>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</si>
  <si>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</si>
  <si>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</si>
  <si>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</si>
  <si>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</si>
  <si>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</si>
  <si>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</si>
  <si>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</si>
  <si>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</si>
  <si>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</si>
  <si>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</si>
  <si>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</si>
  <si>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</si>
  <si>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</si>
  <si>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</si>
  <si>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</si>
  <si>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</si>
  <si>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</si>
  <si>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</si>
  <si>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</si>
  <si>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</si>
  <si>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</si>
  <si>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</si>
  <si>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</si>
  <si>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</si>
  <si>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</si>
  <si>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</si>
  <si>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</si>
  <si>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</si>
  <si>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</si>
  <si>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</si>
  <si>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</si>
  <si>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</si>
  <si>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</si>
  <si>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</si>
  <si>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</si>
  <si>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</si>
  <si>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</si>
  <si>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</si>
  <si>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</si>
  <si>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</si>
  <si>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</si>
  <si>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</si>
  <si>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</si>
  <si>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</si>
  <si>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</si>
  <si>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</si>
  <si>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</si>
  <si>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</si>
  <si>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</si>
  <si>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</si>
  <si>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</si>
  <si>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</si>
  <si>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</si>
  <si>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</si>
  <si>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</si>
  <si>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</si>
  <si>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</si>
  <si>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</si>
  <si>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</si>
  <si>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</si>
  <si>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</si>
  <si>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</si>
  <si>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</si>
  <si>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</si>
  <si>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</si>
  <si>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</si>
  <si>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</si>
  <si>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</si>
  <si>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</si>
  <si>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</si>
  <si>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</si>
  <si>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</si>
  <si>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</si>
  <si>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</si>
  <si>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</si>
  <si>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</si>
  <si>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</si>
  <si>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</si>
  <si>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</si>
  <si>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</si>
  <si>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</si>
  <si>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</si>
  <si>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</si>
  <si>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</si>
  <si>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</si>
  <si>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</si>
  <si>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</si>
  <si>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</si>
  <si>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</si>
  <si>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</si>
  <si>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</si>
  <si>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</si>
  <si>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</si>
  <si>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</si>
  <si>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</si>
  <si>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</si>
  <si>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</si>
  <si>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</si>
  <si>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</si>
  <si>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</si>
  <si>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</si>
  <si>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</si>
  <si>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</si>
  <si>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</si>
  <si>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</si>
  <si>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</si>
  <si>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</si>
  <si>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</si>
  <si>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</si>
  <si>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</si>
  <si>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</si>
  <si>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</si>
  <si>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</si>
  <si>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</si>
  <si>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</si>
  <si>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</si>
  <si>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</si>
  <si>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</si>
  <si>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</si>
  <si>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</si>
  <si>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</si>
  <si>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</si>
  <si>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</si>
  <si>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</si>
  <si>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</si>
  <si>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</si>
  <si>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</si>
  <si>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</si>
  <si>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</si>
  <si>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</si>
  <si>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</si>
  <si>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</si>
  <si>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</si>
  <si>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</si>
  <si>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</si>
  <si>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</si>
  <si>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</si>
  <si>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</si>
  <si>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</si>
  <si>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</si>
  <si>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</si>
  <si>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</si>
  <si>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</si>
  <si>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</si>
  <si>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</si>
  <si>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</si>
  <si>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</si>
  <si>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</si>
  <si>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</si>
  <si>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</si>
  <si>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</si>
  <si>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</si>
  <si>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</si>
  <si>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</si>
  <si>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</si>
  <si>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</si>
  <si>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</si>
  <si>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</si>
  <si>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</si>
  <si>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</si>
  <si>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</si>
  <si>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</si>
  <si>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</si>
  <si>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</si>
  <si>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</si>
  <si>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</si>
  <si>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</si>
  <si>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</si>
  <si>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</si>
  <si>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</si>
  <si>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</si>
  <si>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</si>
  <si>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</si>
  <si>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</si>
  <si>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</si>
  <si>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</si>
  <si>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</si>
  <si>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</si>
  <si>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</si>
  <si>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</si>
  <si>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</si>
  <si>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</si>
  <si>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</si>
  <si>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</si>
  <si>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</si>
  <si>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</si>
  <si>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</si>
  <si>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</si>
  <si>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</si>
  <si>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</si>
  <si>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</si>
  <si>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</si>
  <si>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</si>
  <si>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</si>
  <si>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</si>
  <si>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</si>
  <si>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</si>
  <si>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</si>
  <si>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</si>
  <si>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</si>
  <si>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</si>
  <si>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</si>
  <si>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</si>
  <si>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</si>
  <si>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</si>
  <si>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</si>
  <si>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</si>
  <si>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</si>
  <si>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</si>
  <si>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</si>
  <si>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</si>
  <si>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</si>
  <si>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</si>
  <si>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</si>
  <si>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</si>
  <si>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</si>
  <si>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</si>
  <si>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</si>
  <si>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</si>
  <si>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</si>
  <si>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</si>
  <si>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</si>
  <si>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</si>
  <si>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</si>
  <si>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</si>
  <si>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</si>
  <si>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</si>
  <si>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</si>
  <si>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</si>
  <si>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</si>
  <si>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</si>
  <si>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</si>
  <si>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</si>
  <si>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</si>
  <si>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</si>
  <si>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</si>
  <si>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</si>
  <si>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</si>
  <si>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</si>
  <si>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</si>
  <si>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</si>
  <si>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</si>
  <si>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</si>
  <si>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</si>
  <si>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</si>
  <si>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</si>
  <si>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</si>
  <si>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</si>
  <si>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</si>
  <si>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</si>
  <si>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</si>
  <si>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</si>
  <si>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</si>
  <si>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</si>
  <si>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</si>
  <si>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</si>
  <si>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</si>
  <si>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</si>
  <si>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</si>
  <si>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</si>
  <si>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</si>
  <si>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</si>
  <si>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</si>
  <si>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</si>
  <si>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</si>
  <si>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</si>
  <si>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</si>
  <si>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</si>
  <si>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</si>
  <si>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</si>
  <si>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</si>
  <si>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</si>
  <si>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</si>
  <si>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</si>
  <si>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</si>
  <si>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</si>
  <si>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</si>
  <si>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</si>
  <si>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</si>
  <si>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</si>
  <si>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</si>
  <si>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</si>
  <si>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</si>
  <si>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</si>
  <si>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</si>
  <si>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</si>
  <si>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</si>
  <si>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</si>
  <si>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</si>
  <si>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</si>
  <si>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</si>
  <si>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</si>
  <si>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</si>
  <si>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</si>
  <si>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</si>
  <si>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</si>
  <si>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</si>
  <si>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</si>
  <si>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</si>
  <si>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</si>
  <si>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</si>
  <si>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</si>
  <si>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</si>
  <si>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</si>
  <si>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</si>
  <si>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</si>
  <si>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</si>
  <si>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</si>
  <si>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</si>
  <si>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</si>
  <si>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</si>
  <si>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</si>
  <si>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</si>
  <si>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</si>
  <si>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</si>
  <si>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</si>
  <si>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</si>
  <si>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</si>
  <si>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</si>
  <si>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</si>
  <si>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</si>
  <si>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</si>
  <si>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</si>
  <si>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</si>
  <si>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</si>
  <si>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</si>
  <si>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</si>
  <si>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</si>
  <si>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</si>
  <si>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</si>
  <si>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</si>
  <si>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</si>
  <si>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</si>
  <si>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</si>
  <si>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</si>
  <si>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</si>
  <si>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</si>
  <si>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</si>
  <si>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</si>
  <si>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</si>
  <si>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</si>
  <si>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</si>
  <si>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</si>
  <si>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</si>
  <si>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</si>
  <si>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</si>
  <si>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</si>
  <si>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</si>
  <si>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</si>
  <si>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</si>
  <si>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</si>
  <si>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</si>
  <si>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</si>
  <si>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</si>
  <si>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</si>
  <si>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</si>
  <si>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</si>
  <si>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</si>
  <si>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</si>
  <si>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</si>
  <si>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</si>
  <si>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</si>
  <si>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</si>
  <si>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</si>
  <si>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</si>
  <si>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</si>
  <si>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</si>
  <si>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</si>
  <si>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</si>
  <si>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</si>
  <si>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</si>
  <si>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</si>
  <si>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</si>
  <si>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</si>
  <si>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</si>
  <si>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</si>
  <si>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</si>
  <si>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</si>
  <si>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</si>
  <si>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</si>
  <si>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</si>
  <si>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</si>
  <si>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</si>
  <si>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</si>
  <si>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</si>
  <si>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</si>
  <si>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</si>
  <si>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</si>
  <si>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</si>
  <si>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</si>
  <si>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</si>
  <si>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</si>
  <si>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</si>
  <si>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</si>
  <si>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</si>
  <si>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</si>
  <si>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</si>
  <si>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</si>
  <si>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</si>
  <si>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</si>
  <si>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</si>
  <si>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</si>
  <si>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</si>
  <si>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</si>
  <si>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</si>
  <si>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</si>
  <si>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</si>
  <si>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</si>
  <si>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</si>
  <si>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</si>
  <si>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</si>
  <si>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</si>
  <si>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</si>
  <si>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</si>
  <si>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</si>
  <si>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</si>
  <si>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</si>
  <si>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</si>
  <si>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</si>
  <si>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</si>
  <si>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</si>
  <si>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</si>
  <si>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</si>
  <si>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</si>
  <si>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</si>
  <si>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</si>
  <si>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</si>
  <si>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</si>
  <si>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</si>
  <si>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</si>
  <si>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</si>
  <si>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</si>
  <si>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</si>
  <si>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</si>
  <si>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</si>
  <si>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</si>
  <si>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</si>
  <si>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</si>
  <si>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</si>
  <si>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</si>
  <si>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</si>
  <si>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</si>
  <si>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</si>
  <si>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</si>
  <si>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</si>
  <si>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</si>
  <si>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</si>
  <si>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</si>
  <si>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</si>
  <si>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</si>
  <si>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</si>
  <si>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</si>
  <si>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</si>
  <si>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</si>
  <si>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</si>
  <si>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</si>
  <si>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</si>
  <si>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</si>
  <si>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</si>
  <si>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</si>
  <si>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</si>
  <si>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</si>
  <si>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</si>
  <si>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</si>
  <si>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</si>
  <si>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</si>
  <si>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</si>
  <si>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</si>
  <si>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</si>
  <si>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</si>
  <si>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</si>
  <si>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</si>
  <si>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</si>
  <si>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</si>
  <si>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</si>
  <si>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</si>
  <si>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</si>
  <si>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</si>
  <si>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</si>
  <si>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</si>
  <si>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</si>
  <si>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</si>
  <si>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</si>
  <si>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</si>
  <si>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</si>
  <si>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</si>
  <si>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</si>
  <si>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</si>
  <si>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</si>
  <si>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</si>
  <si>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</si>
  <si>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</si>
  <si>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</si>
  <si>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</si>
  <si>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</si>
  <si>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</si>
  <si>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</si>
  <si>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</si>
  <si>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</si>
  <si>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</si>
  <si>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</si>
  <si>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</si>
  <si>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</si>
  <si>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</si>
  <si>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</si>
  <si>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</si>
  <si>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</si>
  <si>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</si>
  <si>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</si>
  <si>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</si>
  <si>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</si>
  <si>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</si>
  <si>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</si>
  <si>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</si>
  <si>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</si>
  <si>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</si>
  <si>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</si>
  <si>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</si>
  <si>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</si>
  <si>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</si>
  <si>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</si>
  <si>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</si>
  <si>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</si>
  <si>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</si>
  <si>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</si>
  <si>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</si>
  <si>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</si>
  <si>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</si>
  <si>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</si>
  <si>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</si>
  <si>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</si>
  <si>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</si>
  <si>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</si>
  <si>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</si>
  <si>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</si>
  <si>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</si>
  <si>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</si>
  <si>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</si>
  <si>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</si>
  <si>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</si>
  <si>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</si>
  <si>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</si>
  <si>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</si>
  <si>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</si>
  <si>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</si>
  <si>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</si>
  <si>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</si>
  <si>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</si>
  <si>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</si>
  <si>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</si>
  <si>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</si>
  <si>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</si>
  <si>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</si>
  <si>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</si>
  <si>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</si>
  <si>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</si>
  <si>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</si>
  <si>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</si>
  <si>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</si>
  <si>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</si>
  <si>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</si>
  <si>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</si>
  <si>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</si>
  <si>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</si>
  <si>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</si>
  <si>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</si>
  <si>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</si>
  <si>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</si>
  <si>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</si>
  <si>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</si>
  <si>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</si>
  <si>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</si>
  <si>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</si>
  <si>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</si>
  <si>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</si>
  <si>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</si>
  <si>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</si>
  <si>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</si>
  <si>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</si>
  <si>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</si>
  <si>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</si>
  <si>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</si>
  <si>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</si>
  <si>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</si>
  <si>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</si>
  <si>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</si>
  <si>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</si>
  <si>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</si>
  <si>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</si>
  <si>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</si>
  <si>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</si>
  <si>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</si>
  <si>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</si>
  <si>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</si>
  <si>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</si>
  <si>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</si>
  <si>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</si>
  <si>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</si>
  <si>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</si>
  <si>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</si>
  <si>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</si>
  <si>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</si>
  <si>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</si>
  <si>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</si>
  <si>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</si>
  <si>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</si>
  <si>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</si>
  <si>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</si>
  <si>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</si>
  <si>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</si>
  <si>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</si>
  <si>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</si>
  <si>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</si>
  <si>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</si>
  <si>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</si>
  <si>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</si>
  <si>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</si>
  <si>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</si>
  <si>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</si>
  <si>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</si>
  <si>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</si>
  <si>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</si>
  <si>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</si>
  <si>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</si>
  <si>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</si>
  <si>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</si>
  <si>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</si>
  <si>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</si>
  <si>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</si>
  <si>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</si>
  <si>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</si>
  <si>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</si>
  <si>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</si>
  <si>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</si>
  <si>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</si>
  <si>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</si>
  <si>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</si>
  <si>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</si>
  <si>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</si>
  <si>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</si>
  <si>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</si>
  <si>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</si>
  <si>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</si>
  <si>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</si>
  <si>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</si>
  <si>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</si>
  <si>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</si>
  <si>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</si>
  <si>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</si>
  <si>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</si>
  <si>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</si>
  <si>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</si>
  <si>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</si>
  <si>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</si>
  <si>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</si>
  <si>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</si>
  <si>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</si>
  <si>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</si>
  <si>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</si>
  <si>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</si>
  <si>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</si>
  <si>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</si>
  <si>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</si>
  <si>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</si>
  <si>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</si>
  <si>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</si>
  <si>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</si>
  <si>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</si>
  <si>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</si>
  <si>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</si>
  <si>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</si>
  <si>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</si>
  <si>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</si>
  <si>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</si>
  <si>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</si>
  <si>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</si>
  <si>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</si>
  <si>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</si>
  <si>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</si>
  <si>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</si>
  <si>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</si>
  <si>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</si>
  <si>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</si>
  <si>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</si>
  <si>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</si>
  <si>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</si>
  <si>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</si>
  <si>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</si>
  <si>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</si>
  <si>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</si>
  <si>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</si>
  <si>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</si>
  <si>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</si>
  <si>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</si>
  <si>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</si>
  <si>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</si>
  <si>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</si>
  <si>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</si>
  <si>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</si>
  <si>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</si>
  <si>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</si>
  <si>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</si>
  <si>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</si>
  <si>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</si>
  <si>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</si>
  <si>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</si>
  <si>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</si>
  <si>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</si>
  <si>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</si>
  <si>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</si>
  <si>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</si>
  <si>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</si>
  <si>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</si>
  <si>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</si>
  <si>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</si>
  <si>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</si>
  <si>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</si>
  <si>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</si>
  <si>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</si>
  <si>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</si>
  <si>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</si>
  <si>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</si>
  <si>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</si>
  <si>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</si>
  <si>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</si>
  <si>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</si>
  <si>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</si>
  <si>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</si>
  <si>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</si>
  <si>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</si>
  <si>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</si>
  <si>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</si>
  <si>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</si>
  <si>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</si>
  <si>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</si>
  <si>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</si>
  <si>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</si>
  <si>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</si>
  <si>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</si>
  <si>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</si>
  <si>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</si>
  <si>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</si>
  <si>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</si>
  <si>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</si>
  <si>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</si>
  <si>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</si>
  <si>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</si>
  <si>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</si>
  <si>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</si>
  <si>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</si>
  <si>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</si>
  <si>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</si>
  <si>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</si>
  <si>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</si>
  <si>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</si>
  <si>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</si>
  <si>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</si>
  <si>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</si>
  <si>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</si>
  <si>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</si>
  <si>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</si>
  <si>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</si>
  <si>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</si>
  <si>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</si>
  <si>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</si>
  <si>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</si>
  <si>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</si>
  <si>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</si>
  <si>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</si>
  <si>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</si>
  <si>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</si>
  <si>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</si>
  <si>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</si>
  <si>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</si>
  <si>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</si>
  <si>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</si>
  <si>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</si>
  <si>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</si>
  <si>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</si>
  <si>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</si>
  <si>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</si>
  <si>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</si>
  <si>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</si>
  <si>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</si>
  <si>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</si>
  <si>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</si>
  <si>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</si>
  <si>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</si>
  <si>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</si>
  <si>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</si>
  <si>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</si>
  <si>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</si>
  <si>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</si>
  <si>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</si>
  <si>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</si>
  <si>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</si>
  <si>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</si>
  <si>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</si>
  <si>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</si>
  <si>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</si>
  <si>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</si>
  <si>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</si>
  <si>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</si>
  <si>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</si>
  <si>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</si>
  <si>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</si>
  <si>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</si>
  <si>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</si>
  <si>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</si>
  <si>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</si>
  <si>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</si>
  <si>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</si>
  <si>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</si>
  <si>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</si>
  <si>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</si>
  <si>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</si>
  <si>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</si>
  <si>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</si>
  <si>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</si>
  <si>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</si>
  <si>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</si>
  <si>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</si>
  <si>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</si>
  <si>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</si>
  <si>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</si>
  <si>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</si>
  <si>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</si>
  <si>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</si>
  <si>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</si>
  <si>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</si>
  <si>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</si>
  <si>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</si>
  <si>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</si>
  <si>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</si>
  <si>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</si>
  <si>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</si>
  <si>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</si>
  <si>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</si>
  <si>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</si>
  <si>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</si>
  <si>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</si>
  <si>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</si>
  <si>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</si>
  <si>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</si>
  <si>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</si>
  <si>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</si>
  <si>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</si>
  <si>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</si>
  <si>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</si>
  <si>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</si>
  <si>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</si>
  <si>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</si>
  <si>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</si>
  <si>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</si>
  <si>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</si>
  <si>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</si>
  <si>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</si>
  <si>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</si>
  <si>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</si>
  <si>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</si>
  <si>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</si>
  <si>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</si>
  <si>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</si>
  <si>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</si>
  <si>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</si>
  <si>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</si>
  <si>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</si>
  <si>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</si>
  <si>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</si>
  <si>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</si>
  <si>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</si>
  <si>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</si>
  <si>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</si>
  <si>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</si>
  <si>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</si>
  <si>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</si>
  <si>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</si>
  <si>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</si>
  <si>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</si>
  <si>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</si>
  <si>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</si>
  <si>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</si>
  <si>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</si>
  <si>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</si>
  <si>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</si>
  <si>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</si>
  <si>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</si>
  <si>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</si>
  <si>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</si>
  <si>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</si>
  <si>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</si>
  <si>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</si>
  <si>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</si>
  <si>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</si>
  <si>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</si>
  <si>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</si>
  <si>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</si>
  <si>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</si>
  <si>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</si>
  <si>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</si>
  <si>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</si>
  <si>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</si>
  <si>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</si>
  <si>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</si>
  <si>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</si>
  <si>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</si>
  <si>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</si>
  <si>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</si>
  <si>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</si>
  <si>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</si>
  <si>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</si>
  <si>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</si>
  <si>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</si>
  <si>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</si>
  <si>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</si>
  <si>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</si>
  <si>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</si>
  <si>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</si>
  <si>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</si>
  <si>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</si>
  <si>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</si>
  <si>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</si>
  <si>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</si>
  <si>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</si>
  <si>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</si>
  <si>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</si>
  <si>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</si>
  <si>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</si>
  <si>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</si>
  <si>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</si>
  <si>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</si>
  <si>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</si>
  <si>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</si>
  <si>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</si>
  <si>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</si>
  <si>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</si>
  <si>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</si>
  <si>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</si>
  <si>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</si>
  <si>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</si>
  <si>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</si>
  <si>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</si>
  <si>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</si>
  <si>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</si>
  <si>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</si>
  <si>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</si>
  <si>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</si>
  <si>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</si>
  <si>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</si>
  <si>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</si>
  <si>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</si>
  <si>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</si>
  <si>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</si>
  <si>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</si>
  <si>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</si>
  <si>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</si>
  <si>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</si>
  <si>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</si>
  <si>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</si>
  <si>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</si>
  <si>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</si>
  <si>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</si>
  <si>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</si>
  <si>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</si>
  <si>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</si>
  <si>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</si>
  <si>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</si>
  <si>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</si>
  <si>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</si>
  <si>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</si>
  <si>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</si>
  <si>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</si>
  <si>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</si>
  <si>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</si>
  <si>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</si>
  <si>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</si>
  <si>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</si>
  <si>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</si>
  <si>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</si>
  <si>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</si>
  <si>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</si>
  <si>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</si>
  <si>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</si>
  <si>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</si>
  <si>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</si>
  <si>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</si>
  <si>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</si>
  <si>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</si>
  <si>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</si>
  <si>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</si>
  <si>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</si>
  <si>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</si>
  <si>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</si>
  <si>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</si>
  <si>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</si>
  <si>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</si>
  <si>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</si>
  <si>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</si>
  <si>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</si>
  <si>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</si>
  <si>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</si>
  <si>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</si>
  <si>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</si>
  <si>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</si>
  <si>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</si>
  <si>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</si>
  <si>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</si>
  <si>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</si>
  <si>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</si>
  <si>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</si>
  <si>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</si>
  <si>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</si>
  <si>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</si>
  <si>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</si>
  <si>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</si>
  <si>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</si>
  <si>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</si>
  <si>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</si>
  <si>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</si>
  <si>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</si>
  <si>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</si>
  <si>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</si>
  <si>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</si>
  <si>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</si>
  <si>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</si>
  <si>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</si>
  <si>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</si>
  <si>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</si>
  <si>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</si>
  <si>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</si>
  <si>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</si>
  <si>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</si>
  <si>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</si>
  <si>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</si>
  <si>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</si>
  <si>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</si>
  <si>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</si>
  <si>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</si>
  <si>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</si>
  <si>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</si>
  <si>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</si>
  <si>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</si>
  <si>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</si>
  <si>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</si>
  <si>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</si>
  <si>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</si>
  <si>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</si>
  <si>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</si>
  <si>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</si>
  <si>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</si>
  <si>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</si>
  <si>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</si>
  <si>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</si>
  <si>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</si>
  <si>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</si>
  <si>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</si>
  <si>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</si>
  <si>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</si>
  <si>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</si>
  <si>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</si>
  <si>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</si>
  <si>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</si>
  <si>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</si>
  <si>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</si>
  <si>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</si>
  <si>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</si>
  <si>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</si>
  <si>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</si>
  <si>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</si>
  <si>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</si>
  <si>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</si>
  <si>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</si>
  <si>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</si>
  <si>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</si>
  <si>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</si>
  <si>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</si>
  <si>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</si>
  <si>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</si>
  <si>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</si>
  <si>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</si>
  <si>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</si>
  <si>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</si>
  <si>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</si>
  <si>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</si>
  <si>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</si>
  <si>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</si>
  <si>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</si>
  <si>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</si>
  <si>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</si>
  <si>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</si>
  <si>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</si>
  <si>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</si>
  <si>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</si>
  <si>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</si>
  <si>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</si>
  <si>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</si>
  <si>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</si>
  <si>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</si>
  <si>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</si>
  <si>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</si>
  <si>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</si>
  <si>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</si>
  <si>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</si>
  <si>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</si>
  <si>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</si>
  <si>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</si>
  <si>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</si>
  <si>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</si>
  <si>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</si>
  <si>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</si>
  <si>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</si>
  <si>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</si>
  <si>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</si>
  <si>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</si>
  <si>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</si>
  <si>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</si>
  <si>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</si>
  <si>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</si>
  <si>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</si>
  <si>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</si>
  <si>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</si>
  <si>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</si>
  <si>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</si>
  <si>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</si>
  <si>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</si>
  <si>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</si>
  <si>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</si>
  <si>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</si>
  <si>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</si>
  <si>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</si>
  <si>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</si>
  <si>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</si>
  <si>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</si>
  <si>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</si>
  <si>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</si>
  <si>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</si>
  <si>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</si>
  <si>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</si>
  <si>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</si>
  <si>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</si>
  <si>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</si>
  <si>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</si>
  <si>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</si>
  <si>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</si>
  <si>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</si>
  <si>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</si>
  <si>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</si>
  <si>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</si>
  <si>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</si>
  <si>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</si>
  <si>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</si>
  <si>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</si>
  <si>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</si>
  <si>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</si>
  <si>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</si>
  <si>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</si>
  <si>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</si>
  <si>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</si>
  <si>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</si>
  <si>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</si>
  <si>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</si>
  <si>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</si>
  <si>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</si>
  <si>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</si>
  <si>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</si>
  <si>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</si>
  <si>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</si>
  <si>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</si>
  <si>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</si>
  <si>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</si>
  <si>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</si>
  <si>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</si>
  <si>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</si>
  <si>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</si>
  <si>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</si>
  <si>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</si>
  <si>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</si>
  <si>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</si>
  <si>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</si>
  <si>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</si>
  <si>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</si>
  <si>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</si>
  <si>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</si>
  <si>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</si>
  <si>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</si>
  <si>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</si>
  <si>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</si>
  <si>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</si>
  <si>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</si>
  <si>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</si>
  <si>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</si>
  <si>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</si>
  <si>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</si>
  <si>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</si>
  <si>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</si>
  <si>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</si>
  <si>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</si>
  <si>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</si>
  <si>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</si>
  <si>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</si>
  <si>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</si>
  <si>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</si>
  <si>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</si>
  <si>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</si>
  <si>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</si>
  <si>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</si>
  <si>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</si>
  <si>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</si>
  <si>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</si>
  <si>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</si>
  <si>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</si>
  <si>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</si>
  <si>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</si>
  <si>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</si>
  <si>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</si>
  <si>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</si>
  <si>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</si>
  <si>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</si>
  <si>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</si>
  <si>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</si>
  <si>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</si>
  <si>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</si>
  <si>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</si>
  <si>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</si>
  <si>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</si>
  <si>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</si>
  <si>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</si>
  <si>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</si>
  <si>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</si>
  <si>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</si>
  <si>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</si>
  <si>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</si>
  <si>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</si>
  <si>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</si>
  <si>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</si>
  <si>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</si>
  <si>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</si>
  <si>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</si>
  <si>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</si>
  <si>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</si>
  <si>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</si>
  <si>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</si>
  <si>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</si>
  <si>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</si>
  <si>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</si>
  <si>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</si>
  <si>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</si>
  <si>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</si>
  <si>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</si>
  <si>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</si>
  <si>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</si>
  <si>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</si>
  <si>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</si>
  <si>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</si>
  <si>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</si>
  <si>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</si>
  <si>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</si>
  <si>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</si>
  <si>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</si>
  <si>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</si>
  <si>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</si>
  <si>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</si>
  <si>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</si>
  <si>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</si>
  <si>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</si>
  <si>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</si>
  <si>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</si>
  <si>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</si>
  <si>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</si>
  <si>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</si>
  <si>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</si>
  <si>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</si>
  <si>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</si>
  <si>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</si>
  <si>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</si>
  <si>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</si>
  <si>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</si>
  <si>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</si>
  <si>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</si>
  <si>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</si>
  <si>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</si>
  <si>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</si>
  <si>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</si>
  <si>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</si>
  <si>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</si>
  <si>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</si>
  <si>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</si>
  <si>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</si>
  <si>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</si>
  <si>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</si>
  <si>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</si>
  <si>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</si>
  <si>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</si>
  <si>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</si>
  <si>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</si>
  <si>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</si>
  <si>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</si>
  <si>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</si>
  <si>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</si>
  <si>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</si>
  <si>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</si>
  <si>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</si>
  <si>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</si>
  <si>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</si>
  <si>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</si>
  <si>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</si>
  <si>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</si>
  <si>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</si>
  <si>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</si>
  <si>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</si>
  <si>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</si>
  <si>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</si>
  <si>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</si>
  <si>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</si>
  <si>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</si>
  <si>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</si>
  <si>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</si>
  <si>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</si>
  <si>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</si>
  <si>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</si>
  <si>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</si>
  <si>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</si>
  <si>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</si>
  <si>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</si>
  <si>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</si>
  <si>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</si>
  <si>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</si>
  <si>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</si>
  <si>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</si>
  <si>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</si>
  <si>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</si>
  <si>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</si>
  <si>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</si>
  <si>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</si>
  <si>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</si>
  <si>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</si>
  <si>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</si>
  <si>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</si>
  <si>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</si>
  <si>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</si>
  <si>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</si>
  <si>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</si>
  <si>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</si>
  <si>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</si>
  <si>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</si>
  <si>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</si>
  <si>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</si>
  <si>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</si>
  <si>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</si>
  <si>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</si>
  <si>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</si>
  <si>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</si>
  <si>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</si>
  <si>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</si>
  <si>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</si>
  <si>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</si>
  <si>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</si>
  <si>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</si>
  <si>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</si>
  <si>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</si>
  <si>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</si>
  <si>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</si>
  <si>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</si>
  <si>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</si>
  <si>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</si>
  <si>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</si>
  <si>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</si>
  <si>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</si>
  <si>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</si>
  <si>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</si>
  <si>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</si>
  <si>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</si>
  <si>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</si>
  <si>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</si>
  <si>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</si>
  <si>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</si>
  <si>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</si>
  <si>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</si>
  <si>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</si>
  <si>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</si>
  <si>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</si>
  <si>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</si>
  <si>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</si>
  <si>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</si>
  <si>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</si>
  <si>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</si>
  <si>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</si>
  <si>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</si>
  <si>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</si>
  <si>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</si>
  <si>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</si>
  <si>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</si>
  <si>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</si>
  <si>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</si>
  <si>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</si>
  <si>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</si>
  <si>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</si>
  <si>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</si>
  <si>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</si>
  <si>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</si>
  <si>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</si>
  <si>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</si>
  <si>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</si>
  <si>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</si>
  <si>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</si>
  <si>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</si>
  <si>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</si>
  <si>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</si>
  <si>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</si>
  <si>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</si>
  <si>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</si>
  <si>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</si>
  <si>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</si>
  <si>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</si>
  <si>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</si>
  <si>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</si>
  <si>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</si>
  <si>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</si>
  <si>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</si>
  <si>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</si>
  <si>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</si>
  <si>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</si>
  <si>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</si>
  <si>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</si>
  <si>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</si>
  <si>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</si>
  <si>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</si>
  <si>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</si>
  <si>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</si>
  <si>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</si>
  <si>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</si>
  <si>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</si>
  <si>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</si>
  <si>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</si>
  <si>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</si>
  <si>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</si>
  <si>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</si>
  <si>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</si>
  <si>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</si>
  <si>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</si>
  <si>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</si>
  <si>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</si>
  <si>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</si>
  <si>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</si>
  <si>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</si>
  <si>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</si>
  <si>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</si>
  <si>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</si>
  <si>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</si>
  <si>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</si>
  <si>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</si>
  <si>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</si>
  <si>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</si>
  <si>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</si>
  <si>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</si>
  <si>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</si>
  <si>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</si>
  <si>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</si>
  <si>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</si>
  <si>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</si>
  <si>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</si>
  <si>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</si>
  <si>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</si>
  <si>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</si>
  <si>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</si>
  <si>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</si>
  <si>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</si>
  <si>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</si>
  <si>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</si>
  <si>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</si>
  <si>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</si>
  <si>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</si>
  <si>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</si>
  <si>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</si>
  <si>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</si>
  <si>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</si>
  <si>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</si>
  <si>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</si>
  <si>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</si>
  <si>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</si>
  <si>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</si>
  <si>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</si>
  <si>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</si>
  <si>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</si>
  <si>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</si>
  <si>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</si>
  <si>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</si>
  <si>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</si>
  <si>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</si>
  <si>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</si>
  <si>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</si>
  <si>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</si>
  <si>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</si>
  <si>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</si>
  <si>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</si>
  <si>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</si>
  <si>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</si>
  <si>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</si>
  <si>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</si>
  <si>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</si>
  <si>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</si>
  <si>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</si>
  <si>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</si>
  <si>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</si>
  <si>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</si>
  <si>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</si>
  <si>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</si>
  <si>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</si>
  <si>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</si>
  <si>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</si>
  <si>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</si>
  <si>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</si>
  <si>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</si>
  <si>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</si>
  <si>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</si>
  <si>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</si>
  <si>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</si>
  <si>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</si>
  <si>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</si>
  <si>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</si>
  <si>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</si>
  <si>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</si>
  <si>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</si>
  <si>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</si>
  <si>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</si>
  <si>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</si>
  <si>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</si>
  <si>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</si>
  <si>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</si>
  <si>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</si>
  <si>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</si>
  <si>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</si>
  <si>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</si>
  <si>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</si>
  <si>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</si>
  <si>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</si>
  <si>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</si>
  <si>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</si>
  <si>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</si>
  <si>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</si>
  <si>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</si>
  <si>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</si>
  <si>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</si>
  <si>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</si>
  <si>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</si>
  <si>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</si>
  <si>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</si>
  <si>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</si>
  <si>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</si>
  <si>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</si>
  <si>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</si>
  <si>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</si>
  <si>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</si>
  <si>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</si>
  <si>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</si>
  <si>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</si>
  <si>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</si>
  <si>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</si>
  <si>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</si>
  <si>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</si>
  <si>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</si>
  <si>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</si>
  <si>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</si>
  <si>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</si>
  <si>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</si>
  <si>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</si>
  <si>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</si>
  <si>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</si>
  <si>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</si>
  <si>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</si>
  <si>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</si>
  <si>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</si>
  <si>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</si>
  <si>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</si>
  <si>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</si>
  <si>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</si>
  <si>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</si>
  <si>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</si>
  <si>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</si>
  <si>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</si>
  <si>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</si>
  <si>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</si>
  <si>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</si>
  <si>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</si>
  <si>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</si>
  <si>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</si>
  <si>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</si>
  <si>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</si>
  <si>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</si>
  <si>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</si>
  <si>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</si>
  <si>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</si>
  <si>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</si>
  <si>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</si>
  <si>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</si>
  <si>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</si>
  <si>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</si>
  <si>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</si>
  <si>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</si>
  <si>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</si>
  <si>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</si>
  <si>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</si>
  <si>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</si>
  <si>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</si>
  <si>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</si>
  <si>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</si>
  <si>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</si>
  <si>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</si>
  <si>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</si>
  <si>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</si>
  <si>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</si>
  <si>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</si>
  <si>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</si>
  <si>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</si>
  <si>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</si>
  <si>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</si>
  <si>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</si>
  <si>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</si>
  <si>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</si>
  <si>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</si>
  <si>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</si>
  <si>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</si>
  <si>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</si>
  <si>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</si>
  <si>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</si>
  <si>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</si>
  <si>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</si>
  <si>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</si>
  <si>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</si>
  <si>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</si>
  <si>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</si>
  <si>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</si>
  <si>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</si>
  <si>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</si>
  <si>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</si>
  <si>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</si>
  <si>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</si>
  <si>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</si>
  <si>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</si>
  <si>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</si>
  <si>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</si>
  <si>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</si>
  <si>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</si>
  <si>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</si>
  <si>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</si>
  <si>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</si>
  <si>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</si>
  <si>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</si>
  <si>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</si>
  <si>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</si>
  <si>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</si>
  <si>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</si>
  <si>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</si>
  <si>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</si>
  <si>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</si>
  <si>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</si>
  <si>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</si>
  <si>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</si>
  <si>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</si>
  <si>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</si>
  <si>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</si>
  <si>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</si>
  <si>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</si>
  <si>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</si>
  <si>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</si>
  <si>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</si>
  <si>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</si>
  <si>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</si>
  <si>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</si>
  <si>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</si>
  <si>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</si>
  <si>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</si>
  <si>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</si>
  <si>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</si>
  <si>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</si>
  <si>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</si>
  <si>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</si>
  <si>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</si>
  <si>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</si>
  <si>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</si>
  <si>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</si>
  <si>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</si>
  <si>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</si>
  <si>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</si>
  <si>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</si>
  <si>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</si>
  <si>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</si>
  <si>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</si>
  <si>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</si>
  <si>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</si>
  <si>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</si>
  <si>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</si>
  <si>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</si>
  <si>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</si>
  <si>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</si>
  <si>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</si>
  <si>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</si>
  <si>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</si>
  <si>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</si>
  <si>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</si>
  <si>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</si>
  <si>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</si>
  <si>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</si>
  <si>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</si>
  <si>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</si>
  <si>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</si>
  <si>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</si>
  <si>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</si>
  <si>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</si>
  <si>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</si>
  <si>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</si>
  <si>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</si>
  <si>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</si>
  <si>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</si>
  <si>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</si>
  <si>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</si>
  <si>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</si>
  <si>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</si>
  <si>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</si>
  <si>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</si>
  <si>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</si>
  <si>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</si>
  <si>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</si>
  <si>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</si>
  <si>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</si>
  <si>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</si>
  <si>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</si>
  <si>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</si>
  <si>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</si>
  <si>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</si>
  <si>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</si>
  <si>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</si>
  <si>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</si>
  <si>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</si>
  <si>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</si>
  <si>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</si>
  <si>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</si>
  <si>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</si>
  <si>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</si>
  <si>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</si>
  <si>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</si>
  <si>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</si>
  <si>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</si>
  <si>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</si>
  <si>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</si>
  <si>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</si>
  <si>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</si>
  <si>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</si>
  <si>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</si>
  <si>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</si>
  <si>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</si>
  <si>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</si>
  <si>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</si>
  <si>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</si>
  <si>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</si>
  <si>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</si>
  <si>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</si>
  <si>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</si>
  <si>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</si>
  <si>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</si>
  <si>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</si>
  <si>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</si>
  <si>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</si>
  <si>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</si>
  <si>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</si>
  <si>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</si>
  <si>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</si>
  <si>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</si>
  <si>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</si>
  <si>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</si>
  <si>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</si>
  <si>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</si>
  <si>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</si>
  <si>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</si>
  <si>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</si>
  <si>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</si>
  <si>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</si>
  <si>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</si>
  <si>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</si>
  <si>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</si>
  <si>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</si>
  <si>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</si>
  <si>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</si>
  <si>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</si>
  <si>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</si>
  <si>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</si>
  <si>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</si>
  <si>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</si>
  <si>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</si>
  <si>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</si>
  <si>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</si>
  <si>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</si>
  <si>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</si>
  <si>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</si>
  <si>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</si>
  <si>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</si>
  <si>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</si>
  <si>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</si>
  <si>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</si>
  <si>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</si>
  <si>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</si>
  <si>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</si>
  <si>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</si>
  <si>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</si>
  <si>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</si>
  <si>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</si>
  <si>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</si>
  <si>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</si>
  <si>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</si>
  <si>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</si>
  <si>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</si>
  <si>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</si>
  <si>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</si>
  <si>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</si>
  <si>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</si>
  <si>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</si>
  <si>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</si>
  <si>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</si>
  <si>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</si>
  <si>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</si>
  <si>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</si>
  <si>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</si>
  <si>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</si>
  <si>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</si>
  <si>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</si>
  <si>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</si>
  <si>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</si>
  <si>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</si>
  <si>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</si>
  <si>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</si>
  <si>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</si>
  <si>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</si>
  <si>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</si>
  <si>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</si>
  <si>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</si>
  <si>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</si>
  <si>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</si>
  <si>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</si>
  <si>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</si>
  <si>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</si>
  <si>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</si>
  <si>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</si>
  <si>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</si>
  <si>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</si>
  <si>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</si>
  <si>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</si>
  <si>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</si>
  <si>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</si>
  <si>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</si>
  <si>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</si>
  <si>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</si>
  <si>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</si>
  <si>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</si>
  <si>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</si>
  <si>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</si>
  <si>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</si>
  <si>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</si>
  <si>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</si>
  <si>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</si>
  <si>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</si>
  <si>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</si>
  <si>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</si>
  <si>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</si>
  <si>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</si>
  <si>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</si>
  <si>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</si>
  <si>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</si>
  <si>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</si>
  <si>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</si>
  <si>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</si>
  <si>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</si>
  <si>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</si>
  <si>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</si>
  <si>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</si>
  <si>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</si>
  <si>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</si>
  <si>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</si>
  <si>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</si>
  <si>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</si>
  <si>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</si>
  <si>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</si>
  <si>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</si>
  <si>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</si>
  <si>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</si>
  <si>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</si>
  <si>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</si>
  <si>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</si>
  <si>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</si>
  <si>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</si>
  <si>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</si>
  <si>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</si>
  <si>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</si>
  <si>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</si>
  <si>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</si>
  <si>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</si>
  <si>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</si>
  <si>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</si>
  <si>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</si>
  <si>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</si>
  <si>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</si>
  <si>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</si>
  <si>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</si>
  <si>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</si>
  <si>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</si>
  <si>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</si>
  <si>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</si>
  <si>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</si>
  <si>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</si>
  <si>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</si>
  <si>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</si>
  <si>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</si>
  <si>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</si>
  <si>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</si>
  <si>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</si>
  <si>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</si>
  <si>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</si>
  <si>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</si>
  <si>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</si>
  <si>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</si>
  <si>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</si>
  <si>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</si>
  <si>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</si>
  <si>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</si>
  <si>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</si>
  <si>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</si>
  <si>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</si>
  <si>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</si>
  <si>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</si>
  <si>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</si>
  <si>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</si>
  <si>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</si>
  <si>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</si>
  <si>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</si>
  <si>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</si>
  <si>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</si>
  <si>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</si>
  <si>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</si>
  <si>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</si>
  <si>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</si>
  <si>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</si>
  <si>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</si>
  <si>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</si>
  <si>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</si>
  <si>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</si>
  <si>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</si>
  <si>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</si>
  <si>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</si>
  <si>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</si>
  <si>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</si>
  <si>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</si>
  <si>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</si>
  <si>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</si>
  <si>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</si>
  <si>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</si>
  <si>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</si>
  <si>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</si>
  <si>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</si>
  <si>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</si>
  <si>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</si>
  <si>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</si>
  <si>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</si>
  <si>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</si>
  <si>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</si>
  <si>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</si>
  <si>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</si>
  <si>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</si>
  <si>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</si>
  <si>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</si>
  <si>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</si>
  <si>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</si>
  <si>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</si>
  <si>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</si>
  <si>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</si>
  <si>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</si>
  <si>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</si>
  <si>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</si>
  <si>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</si>
  <si>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</si>
  <si>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</si>
  <si>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</si>
  <si>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</si>
  <si>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</si>
  <si>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</si>
  <si>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</si>
  <si>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</si>
  <si>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</si>
  <si>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</si>
  <si>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</si>
  <si>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</si>
  <si>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</si>
  <si>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</si>
  <si>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</si>
  <si>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</si>
  <si>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</si>
  <si>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</si>
  <si>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</si>
  <si>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</si>
  <si>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</si>
  <si>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</si>
  <si>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</si>
  <si>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</si>
  <si>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</si>
  <si>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</si>
  <si>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</si>
  <si>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</si>
  <si>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</si>
  <si>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</si>
  <si>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</si>
  <si>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</si>
  <si>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</si>
  <si>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</si>
  <si>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</si>
  <si>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</si>
  <si>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</si>
  <si>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</si>
  <si>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</si>
  <si>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</si>
  <si>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</si>
  <si>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</si>
  <si>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</si>
  <si>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</si>
  <si>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</si>
  <si>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</si>
  <si>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</si>
  <si>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</si>
  <si>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</si>
  <si>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</si>
  <si>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</si>
  <si>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</si>
  <si>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</si>
  <si>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</si>
  <si>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</si>
  <si>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</si>
  <si>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</si>
  <si>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</si>
  <si>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</si>
  <si>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</si>
  <si>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</si>
  <si>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</si>
  <si>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</si>
  <si>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</si>
  <si>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</si>
  <si>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</si>
  <si>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</si>
  <si>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</si>
  <si>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</si>
  <si>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</si>
  <si>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</si>
  <si>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</si>
  <si>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</si>
  <si>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</si>
  <si>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</si>
  <si>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</si>
  <si>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</si>
  <si>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</si>
  <si>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</si>
  <si>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</si>
  <si>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</si>
  <si>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</si>
  <si>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</si>
  <si>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</si>
  <si>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</si>
  <si>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</si>
  <si>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</si>
  <si>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</si>
  <si>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</si>
  <si>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</si>
  <si>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</si>
  <si>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</si>
  <si>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</si>
  <si>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</si>
  <si>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</si>
  <si>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</si>
  <si>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</si>
  <si>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</si>
  <si>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</si>
  <si>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</si>
  <si>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</si>
  <si>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</si>
  <si>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</si>
  <si>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</si>
  <si>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</si>
  <si>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</si>
  <si>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</si>
  <si>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</si>
  <si>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</si>
  <si>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</si>
  <si>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</si>
  <si>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</si>
  <si>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</si>
  <si>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</si>
  <si>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</si>
  <si>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</si>
  <si>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</si>
  <si>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</si>
  <si>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</si>
  <si>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</si>
  <si>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</si>
  <si>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</si>
  <si>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</si>
  <si>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</si>
  <si>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</si>
  <si>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</si>
  <si>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</si>
  <si>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</si>
  <si>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</si>
  <si>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</si>
  <si>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</si>
  <si>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</si>
  <si>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</si>
  <si>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</si>
  <si>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</si>
  <si>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</si>
  <si>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</si>
  <si>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</si>
  <si>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</si>
  <si>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</si>
  <si>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</si>
  <si>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</si>
  <si>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</si>
  <si>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</si>
  <si>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</si>
  <si>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</si>
  <si>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</si>
  <si>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</si>
  <si>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</si>
  <si>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</si>
  <si>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</si>
  <si>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</si>
  <si>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</si>
  <si>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</si>
  <si>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</si>
  <si>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</si>
  <si>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</si>
  <si>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</si>
  <si>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</si>
  <si>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</si>
  <si>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</si>
  <si>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</si>
  <si>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</si>
  <si>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</si>
  <si>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</si>
  <si>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</si>
  <si>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</si>
  <si>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</si>
  <si>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</si>
  <si>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</si>
  <si>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</si>
  <si>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</si>
  <si>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</si>
  <si>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</si>
  <si>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</si>
  <si>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</si>
  <si>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</si>
  <si>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</si>
  <si>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</si>
  <si>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</si>
  <si>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</si>
  <si>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</si>
  <si>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</si>
  <si>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</si>
  <si>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</si>
  <si>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</si>
  <si>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</si>
  <si>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</si>
  <si>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</si>
  <si>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</si>
  <si>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</si>
  <si>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</si>
  <si>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</si>
  <si>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</si>
  <si>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</si>
  <si>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</si>
  <si>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</si>
  <si>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</si>
  <si>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</si>
  <si>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</si>
  <si>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</si>
  <si>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</si>
  <si>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</si>
  <si>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</si>
  <si>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</si>
  <si>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</si>
  <si>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</si>
  <si>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</si>
  <si>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</si>
  <si>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</si>
  <si>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</si>
  <si>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</si>
  <si>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</si>
  <si>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</si>
  <si>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</si>
  <si>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</si>
  <si>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</si>
  <si>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</si>
  <si>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</si>
  <si>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</si>
  <si>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</si>
  <si>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</si>
  <si>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</si>
  <si>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</si>
  <si>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</si>
  <si>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</si>
  <si>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</si>
  <si>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</si>
  <si>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</si>
  <si>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</si>
  <si>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</si>
  <si>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</si>
  <si>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</si>
  <si>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</si>
  <si>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</si>
  <si>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</si>
  <si>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</si>
  <si>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</si>
  <si>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</si>
  <si>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</si>
  <si>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</si>
  <si>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</si>
  <si>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</si>
  <si>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</si>
  <si>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</si>
  <si>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</si>
  <si>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</si>
  <si>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</si>
  <si>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</si>
  <si>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</si>
  <si>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</si>
  <si>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</si>
  <si>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</si>
  <si>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</si>
  <si>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</si>
  <si>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</si>
  <si>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</si>
  <si>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</si>
  <si>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</si>
  <si>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</si>
  <si>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</si>
  <si>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</si>
  <si>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</si>
  <si>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</si>
  <si>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</si>
  <si>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</si>
  <si>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</si>
  <si>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</si>
  <si>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</si>
  <si>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</si>
  <si>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</si>
  <si>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</si>
  <si>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</si>
  <si>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</si>
  <si>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</si>
  <si>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</si>
  <si>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</si>
  <si>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</si>
  <si>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</si>
  <si>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</si>
  <si>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</si>
  <si>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</si>
  <si>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</si>
  <si>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</si>
  <si>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</si>
  <si>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</si>
  <si>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</si>
  <si>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</si>
  <si>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</si>
  <si>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</si>
  <si>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</si>
  <si>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</si>
  <si>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</si>
  <si>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</si>
  <si>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</si>
  <si>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</si>
  <si>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</si>
  <si>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</si>
  <si>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</si>
  <si>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</si>
  <si>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</si>
  <si>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</si>
  <si>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</si>
  <si>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</si>
  <si>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</si>
  <si>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</si>
  <si>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</si>
  <si>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</si>
  <si>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</si>
  <si>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</si>
  <si>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</si>
  <si>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</si>
  <si>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</si>
  <si>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</si>
  <si>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</si>
  <si>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</si>
  <si>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</si>
  <si>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</si>
  <si>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</si>
  <si>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</si>
  <si>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</si>
  <si>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</si>
  <si>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</si>
  <si>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</si>
  <si>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</si>
  <si>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</si>
  <si>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</si>
  <si>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</si>
  <si>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</si>
  <si>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</si>
  <si>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</si>
  <si>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</si>
  <si>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</si>
  <si>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</si>
  <si>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</si>
  <si>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</si>
  <si>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</si>
  <si>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</si>
  <si>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</si>
  <si>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</si>
  <si>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</si>
  <si>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</si>
  <si>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</si>
  <si>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</si>
  <si>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</si>
  <si>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</si>
  <si>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</si>
  <si>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</si>
  <si>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</si>
  <si>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</si>
  <si>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</si>
  <si>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</si>
  <si>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</si>
  <si>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</si>
  <si>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</si>
  <si>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</si>
  <si>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</si>
  <si>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</si>
  <si>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</si>
  <si>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</si>
  <si>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</si>
  <si>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</si>
  <si>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</si>
  <si>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</si>
  <si>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</si>
  <si>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</si>
  <si>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</si>
  <si>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</si>
  <si>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</si>
  <si>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</si>
  <si>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</si>
  <si>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</si>
  <si>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</si>
  <si>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</si>
  <si>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</si>
  <si>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</si>
  <si>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</si>
  <si>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</si>
  <si>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</si>
  <si>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</si>
  <si>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</si>
  <si>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</si>
  <si>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</si>
  <si>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</si>
  <si>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</si>
  <si>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</si>
  <si>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</si>
  <si>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</si>
  <si>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</si>
  <si>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</si>
  <si>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</si>
  <si>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</si>
  <si>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</si>
  <si>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</si>
  <si>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</si>
  <si>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</si>
  <si>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</si>
  <si>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</si>
  <si>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</si>
  <si>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</si>
  <si>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</si>
  <si>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</si>
  <si>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</si>
  <si>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</si>
  <si>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</si>
  <si>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</si>
  <si>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</si>
  <si>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</si>
  <si>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</si>
  <si>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</si>
  <si>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</si>
  <si>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</si>
  <si>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</si>
  <si>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</si>
  <si>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</si>
  <si>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</si>
  <si>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</si>
  <si>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</si>
  <si>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</si>
  <si>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</si>
  <si>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</si>
  <si>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</si>
  <si>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</si>
  <si>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</si>
  <si>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</si>
  <si>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</si>
  <si>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</si>
  <si>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</si>
  <si>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</si>
  <si>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</si>
  <si>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</si>
  <si>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</si>
  <si>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</si>
  <si>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</si>
  <si>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</si>
  <si>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</si>
  <si>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</si>
  <si>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</si>
  <si>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</si>
  <si>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</si>
  <si>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</si>
  <si>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</si>
  <si>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</si>
  <si>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</si>
  <si>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</si>
  <si>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</si>
  <si>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</si>
  <si>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</si>
  <si>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</si>
  <si>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</si>
  <si>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</si>
  <si>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</si>
  <si>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</si>
  <si>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</si>
  <si>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</si>
  <si>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</si>
  <si>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</si>
  <si>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</si>
  <si>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</si>
  <si>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</si>
  <si>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</si>
  <si>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</si>
  <si>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</si>
  <si>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</si>
  <si>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</si>
  <si>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</si>
  <si>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</si>
  <si>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</si>
  <si>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</si>
  <si>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</si>
  <si>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</si>
  <si>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</si>
  <si>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</si>
  <si>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</si>
  <si>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</si>
  <si>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</si>
  <si>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</si>
  <si>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</si>
  <si>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</si>
  <si>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</si>
  <si>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</si>
  <si>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</si>
  <si>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</si>
  <si>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</si>
  <si>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</si>
  <si>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</si>
  <si>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</si>
  <si>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</si>
  <si>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</si>
  <si>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</si>
  <si>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</si>
  <si>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</si>
  <si>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</si>
  <si>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</si>
  <si>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</si>
  <si>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</si>
  <si>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</si>
  <si>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</si>
  <si>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</si>
  <si>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</si>
  <si>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</si>
  <si>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</si>
  <si>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</si>
  <si>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</si>
  <si>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</si>
  <si>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</si>
  <si>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</si>
  <si>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</si>
  <si>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</si>
  <si>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</si>
  <si>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</si>
  <si>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</si>
  <si>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</si>
  <si>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</si>
  <si>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</si>
  <si>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</si>
  <si>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</si>
  <si>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</si>
  <si>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</si>
  <si>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</si>
  <si>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</si>
  <si>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</si>
  <si>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</si>
  <si>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</si>
  <si>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</si>
  <si>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</si>
  <si>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</si>
  <si>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</si>
  <si>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</si>
  <si>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</si>
  <si>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</si>
  <si>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</si>
  <si>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</si>
  <si>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</si>
  <si>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</si>
  <si>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</si>
  <si>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</si>
  <si>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</si>
  <si>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</si>
  <si>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</si>
  <si>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</si>
  <si>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</si>
  <si>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</si>
  <si>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</si>
  <si>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</si>
  <si>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</si>
  <si>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</si>
  <si>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</si>
  <si>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</si>
  <si>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</si>
  <si>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</si>
  <si>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</si>
  <si>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</si>
  <si>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</si>
  <si>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</si>
  <si>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</si>
  <si>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</si>
  <si>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</si>
  <si>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</si>
  <si>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</si>
  <si>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</si>
  <si>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</si>
  <si>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</si>
  <si>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</si>
  <si>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</si>
  <si>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</si>
  <si>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</si>
  <si>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</si>
  <si>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</si>
  <si>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</si>
  <si>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</si>
  <si>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</si>
  <si>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</si>
  <si>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</si>
  <si>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</si>
  <si>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</si>
  <si>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</si>
  <si>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</si>
  <si>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</si>
  <si>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</si>
  <si>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</si>
  <si>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</si>
  <si>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</si>
  <si>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</si>
  <si>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</si>
  <si>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</si>
  <si>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</si>
  <si>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</si>
  <si>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</si>
  <si>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</si>
  <si>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</si>
  <si>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</si>
  <si>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</si>
  <si>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</si>
  <si>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</si>
  <si>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</si>
  <si>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</si>
  <si>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</si>
  <si>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</si>
  <si>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</si>
  <si>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</si>
  <si>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</si>
  <si>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</si>
  <si>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</si>
  <si>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</si>
  <si>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</si>
  <si>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</si>
  <si>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</si>
  <si>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</si>
  <si>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</si>
  <si>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</si>
  <si>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</si>
  <si>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</si>
  <si>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</si>
  <si>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</si>
  <si>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</si>
  <si>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</si>
  <si>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</si>
  <si>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</si>
  <si>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</si>
  <si>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</si>
  <si>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</si>
  <si>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</si>
  <si>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</si>
  <si>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</si>
  <si>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</si>
  <si>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</si>
  <si>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</si>
  <si>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</si>
  <si>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</si>
  <si>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</si>
  <si>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</si>
  <si>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</si>
  <si>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</si>
  <si>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</si>
  <si>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</si>
  <si>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</si>
  <si>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</si>
  <si>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</si>
  <si>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</si>
  <si>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</si>
  <si>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</si>
  <si>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</si>
  <si>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</si>
  <si>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</si>
  <si>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</si>
  <si>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</si>
  <si>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</si>
  <si>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</si>
  <si>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</si>
  <si>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</si>
  <si>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</si>
  <si>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</si>
  <si>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</si>
  <si>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</si>
  <si>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</si>
  <si>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</si>
  <si>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</si>
  <si>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</si>
  <si>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</si>
  <si>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</si>
  <si>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</si>
  <si>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</si>
  <si>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</si>
  <si>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</si>
  <si>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</si>
  <si>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</si>
  <si>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</si>
  <si>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</si>
  <si>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</si>
  <si>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</si>
  <si>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</si>
  <si>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</si>
  <si>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</si>
  <si>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</si>
  <si>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</si>
  <si>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</si>
  <si>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</si>
  <si>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</si>
  <si>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</si>
  <si>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</si>
  <si>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</si>
  <si>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</si>
  <si>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</si>
  <si>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</si>
  <si>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</si>
  <si>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</si>
  <si>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</si>
  <si>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</si>
  <si>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</si>
  <si>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</si>
  <si>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</si>
  <si>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</si>
  <si>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</si>
  <si>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</si>
  <si>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</si>
  <si>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</si>
  <si>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</si>
  <si>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</si>
  <si>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</si>
  <si>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</si>
  <si>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</si>
  <si>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</si>
  <si>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</si>
  <si>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</si>
  <si>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</si>
  <si>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</si>
  <si>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</si>
  <si>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</si>
  <si>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</si>
  <si>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</si>
  <si>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</si>
  <si>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</si>
  <si>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</si>
  <si>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</si>
  <si>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</si>
  <si>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</si>
  <si>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</si>
  <si>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</si>
  <si>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</si>
  <si>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</si>
  <si>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</si>
  <si>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</si>
  <si>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</si>
  <si>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</si>
  <si>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</si>
  <si>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</si>
  <si>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</si>
  <si>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</si>
  <si>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</si>
  <si>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</si>
  <si>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</si>
  <si>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</si>
  <si>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</si>
  <si>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</si>
  <si>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</si>
  <si>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</si>
  <si>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</si>
  <si>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</si>
  <si>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</si>
  <si>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</si>
  <si>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</si>
  <si>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</si>
  <si>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</si>
  <si>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</si>
  <si>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</si>
  <si>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</si>
  <si>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</si>
  <si>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</si>
  <si>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</si>
  <si>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</si>
  <si>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</si>
  <si>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</si>
  <si>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</si>
  <si>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</si>
  <si>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</si>
  <si>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</si>
  <si>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</si>
  <si>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</si>
  <si>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</si>
  <si>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</si>
  <si>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</si>
  <si>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</si>
  <si>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</si>
  <si>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</si>
  <si>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</si>
  <si>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</si>
  <si>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</si>
  <si>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</si>
  <si>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</si>
  <si>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</si>
  <si>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</si>
  <si>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</si>
  <si>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</si>
  <si>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</si>
  <si>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</si>
  <si>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</si>
  <si>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</si>
  <si>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</si>
  <si>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</si>
  <si>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</si>
  <si>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</si>
  <si>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</si>
  <si>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</si>
  <si>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</si>
  <si>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</si>
  <si>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</si>
  <si>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</si>
  <si>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</si>
  <si>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</si>
  <si>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</si>
  <si>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</si>
  <si>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</si>
  <si>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</si>
  <si>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</si>
  <si>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</si>
  <si>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</si>
  <si>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</si>
  <si>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</si>
  <si>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</si>
  <si>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</si>
  <si>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</si>
  <si>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</si>
  <si>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</si>
  <si>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</si>
  <si>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</si>
  <si>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</si>
  <si>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</si>
  <si>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</si>
  <si>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</si>
  <si>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</si>
  <si>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</si>
  <si>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</si>
  <si>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</si>
  <si>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</si>
  <si>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</si>
  <si>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</si>
  <si>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</si>
  <si>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</si>
  <si>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</si>
  <si>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</si>
  <si>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</si>
  <si>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</si>
  <si>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</si>
  <si>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</si>
  <si>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</si>
  <si>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</si>
  <si>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</si>
  <si>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</si>
  <si>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</si>
  <si>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</si>
  <si>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</si>
  <si>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</si>
  <si>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</si>
  <si>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</si>
  <si>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</si>
  <si>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</si>
  <si>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</si>
  <si>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</si>
  <si>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</si>
  <si>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</si>
  <si>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</si>
  <si>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</si>
  <si>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</si>
  <si>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</si>
  <si>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</si>
  <si>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</si>
  <si>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</si>
  <si>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</si>
  <si>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</si>
  <si>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</si>
  <si>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</si>
  <si>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</si>
  <si>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</si>
  <si>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</si>
  <si>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</si>
  <si>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</si>
  <si>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</si>
  <si>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</si>
  <si>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</si>
  <si>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</si>
  <si>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</si>
  <si>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</si>
  <si>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</si>
  <si>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</si>
  <si>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</si>
  <si>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</si>
  <si>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</si>
  <si>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</si>
  <si>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</si>
  <si>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</si>
  <si>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</si>
  <si>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</si>
  <si>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</si>
  <si>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</si>
  <si>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</si>
  <si>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</si>
  <si>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</si>
  <si>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</si>
  <si>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</si>
  <si>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</si>
  <si>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</si>
  <si>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</si>
  <si>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</si>
  <si>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</si>
  <si>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</si>
  <si>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</si>
  <si>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</si>
  <si>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</si>
  <si>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</si>
  <si>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</si>
  <si>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</si>
  <si>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</si>
  <si>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</si>
  <si>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</si>
  <si>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</si>
  <si>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</si>
  <si>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</si>
  <si>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</si>
  <si>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</si>
  <si>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</si>
  <si>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</si>
  <si>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</si>
  <si>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</si>
  <si>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</si>
  <si>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</si>
  <si>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</si>
  <si>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</si>
  <si>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</si>
  <si>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</si>
  <si>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</si>
  <si>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</si>
  <si>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</si>
  <si>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</si>
  <si>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</si>
  <si>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</si>
  <si>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</si>
  <si>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</si>
  <si>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</si>
  <si>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</si>
  <si>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</si>
  <si>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</si>
  <si>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</si>
  <si>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</si>
  <si>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</si>
  <si>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</si>
  <si>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</si>
  <si>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</si>
  <si>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</si>
  <si>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</si>
  <si>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</si>
  <si>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</si>
  <si>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</si>
  <si>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</si>
  <si>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</si>
  <si>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</si>
  <si>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</si>
  <si>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</si>
  <si>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</si>
  <si>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</si>
  <si>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</si>
  <si>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</si>
  <si>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</si>
  <si>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</si>
  <si>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</si>
  <si>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</si>
  <si>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</si>
  <si>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</si>
  <si>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</si>
  <si>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</si>
  <si>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</si>
  <si>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</si>
  <si>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</si>
  <si>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</si>
  <si>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</si>
  <si>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</si>
  <si>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</si>
  <si>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</si>
  <si>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</si>
  <si>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</si>
  <si>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</si>
  <si>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</si>
  <si>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</si>
  <si>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</si>
  <si>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</si>
  <si>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</si>
  <si>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</si>
  <si>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</si>
  <si>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</si>
  <si>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</si>
  <si>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</si>
  <si>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</si>
  <si>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</si>
  <si>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</si>
  <si>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</si>
  <si>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</si>
  <si>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</si>
  <si>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</si>
  <si>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</si>
  <si>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</si>
  <si>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</si>
  <si>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</si>
  <si>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</si>
  <si>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</si>
  <si>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</si>
  <si>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</si>
  <si>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</si>
  <si>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</si>
  <si>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</si>
  <si>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</si>
  <si>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</si>
  <si>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</si>
  <si>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</si>
  <si>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</si>
  <si>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</si>
  <si>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</si>
  <si>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</si>
  <si>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</si>
  <si>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</si>
  <si>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</si>
  <si>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</si>
  <si>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</si>
  <si>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</si>
  <si>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</si>
  <si>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</si>
  <si>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</si>
  <si>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</si>
  <si>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</si>
  <si>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</si>
  <si>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</si>
  <si>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</si>
  <si>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</si>
  <si>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</si>
  <si>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</si>
  <si>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</si>
  <si>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</si>
  <si>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</si>
  <si>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</si>
  <si>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</si>
  <si>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</si>
  <si>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</si>
  <si>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</si>
  <si>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</si>
  <si>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</si>
  <si>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</si>
  <si>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</si>
  <si>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</si>
  <si>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</si>
  <si>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</si>
  <si>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</si>
  <si>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</si>
  <si>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</si>
  <si>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</si>
  <si>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</si>
  <si>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</si>
  <si>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</si>
  <si>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</si>
  <si>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</si>
  <si>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</si>
  <si>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</si>
  <si>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</si>
  <si>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</si>
  <si>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</si>
  <si>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</si>
  <si>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</si>
  <si>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</si>
  <si>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</si>
  <si>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</si>
  <si>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</si>
  <si>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</si>
  <si>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</si>
  <si>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</si>
  <si>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</si>
  <si>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</si>
  <si>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</si>
  <si>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</si>
  <si>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</si>
  <si>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</si>
  <si>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</si>
  <si>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</si>
  <si>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</si>
  <si>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</si>
  <si>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</si>
  <si>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</si>
  <si>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</si>
  <si>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</si>
  <si>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</si>
  <si>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</si>
  <si>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</si>
  <si>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</si>
  <si>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</si>
  <si>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</si>
  <si>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</si>
  <si>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</si>
  <si>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</si>
  <si>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</si>
  <si>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</si>
  <si>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</si>
  <si>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</si>
  <si>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</si>
  <si>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</si>
  <si>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</si>
  <si>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</si>
  <si>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</si>
  <si>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</si>
  <si>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</si>
  <si>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</si>
  <si>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</si>
  <si>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</si>
  <si>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</si>
  <si>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</si>
  <si>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</si>
  <si>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</si>
  <si>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</si>
  <si>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</si>
  <si>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</si>
  <si>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</si>
  <si>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</si>
  <si>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</si>
  <si>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</si>
  <si>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</si>
  <si>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</si>
  <si>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</si>
  <si>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</si>
  <si>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</si>
  <si>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</si>
  <si>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</si>
  <si>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</si>
  <si>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</si>
  <si>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</si>
  <si>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</si>
  <si>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</si>
  <si>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</si>
  <si>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</si>
  <si>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</si>
  <si>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</si>
  <si>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</si>
  <si>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</si>
  <si>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</si>
  <si>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</si>
  <si>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</si>
  <si>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</si>
  <si>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</si>
  <si>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</si>
  <si>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</si>
  <si>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</si>
  <si>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</si>
  <si>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</si>
  <si>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</si>
  <si>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</si>
  <si>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</si>
  <si>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</si>
  <si>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</si>
  <si>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</si>
  <si>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</si>
  <si>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</si>
  <si>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</si>
  <si>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</si>
  <si>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</si>
  <si>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</si>
  <si>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</si>
  <si>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</si>
  <si>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</si>
  <si>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</si>
  <si>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</si>
  <si>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</si>
  <si>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</si>
  <si>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</si>
  <si>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</si>
  <si>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</si>
  <si>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</si>
  <si>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</si>
  <si>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</si>
  <si>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</si>
  <si>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</si>
  <si>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</si>
  <si>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</si>
  <si>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</si>
  <si>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</si>
  <si>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</si>
  <si>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</si>
  <si>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</si>
  <si>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</si>
  <si>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</si>
  <si>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</si>
  <si>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</si>
  <si>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</si>
  <si>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</si>
  <si>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</si>
  <si>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</si>
  <si>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</si>
  <si>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</si>
  <si>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</si>
  <si>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</si>
  <si>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</si>
  <si>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</si>
  <si>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</si>
  <si>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</si>
  <si>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</si>
  <si>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</si>
  <si>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</si>
  <si>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</si>
  <si>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</si>
  <si>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</si>
  <si>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</si>
  <si>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</si>
  <si>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</si>
  <si>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</si>
  <si>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</si>
  <si>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</si>
  <si>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</si>
  <si>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</si>
  <si>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</si>
  <si>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</si>
  <si>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</si>
  <si>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</si>
  <si>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</si>
  <si>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</si>
  <si>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</si>
  <si>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</si>
  <si>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</si>
  <si>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</si>
  <si>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</si>
  <si>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</si>
  <si>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</si>
  <si>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</si>
  <si>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</si>
  <si>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</si>
  <si>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</si>
  <si>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</si>
  <si>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</si>
  <si>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</si>
  <si>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</si>
  <si>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</si>
  <si>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</si>
  <si>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</si>
  <si>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</si>
  <si>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</si>
  <si>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</si>
  <si>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</si>
  <si>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</si>
  <si>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</si>
  <si>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</si>
  <si>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</si>
  <si>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</si>
  <si>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</si>
  <si>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</si>
  <si>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</si>
  <si>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</si>
  <si>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</si>
  <si>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</si>
  <si>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</si>
  <si>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</si>
  <si>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</si>
  <si>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</si>
  <si>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</si>
  <si>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</si>
  <si>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</si>
  <si>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</si>
  <si>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</si>
  <si>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</si>
  <si>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</si>
  <si>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</si>
  <si>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</si>
  <si>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</si>
  <si>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</si>
  <si>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</si>
  <si>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</si>
  <si>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</si>
  <si>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</si>
  <si>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</si>
  <si>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</si>
  <si>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</si>
  <si>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</si>
  <si>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</si>
  <si>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</si>
  <si>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</si>
  <si>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</si>
  <si>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</si>
  <si>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</si>
  <si>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</si>
  <si>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</si>
  <si>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</si>
  <si>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</si>
  <si>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</si>
  <si>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</si>
  <si>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</si>
  <si>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</si>
  <si>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</si>
  <si>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</si>
  <si>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</si>
  <si>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</si>
  <si>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</si>
  <si>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</si>
  <si>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</si>
  <si>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</si>
  <si>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</si>
  <si>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</si>
  <si>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</si>
  <si>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</si>
  <si>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</si>
  <si>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</si>
  <si>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</si>
  <si>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</si>
  <si>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</si>
  <si>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</si>
  <si>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</si>
  <si>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</si>
  <si>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</si>
  <si>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</si>
  <si>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</si>
  <si>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</si>
  <si>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</si>
  <si>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</si>
  <si>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</si>
  <si>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</si>
  <si>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</si>
  <si>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</si>
  <si>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</si>
  <si>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</si>
  <si>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</si>
  <si>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</si>
  <si>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</si>
  <si>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</si>
  <si>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</si>
  <si>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</si>
  <si>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</si>
  <si>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</si>
  <si>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</si>
  <si>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</si>
  <si>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</si>
  <si>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</si>
  <si>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</si>
  <si>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</si>
  <si>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</si>
  <si>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</si>
  <si>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</si>
  <si>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</si>
  <si>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</si>
  <si>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</si>
  <si>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</si>
  <si>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</si>
  <si>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</si>
  <si>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</si>
  <si>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</si>
  <si>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</si>
  <si>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</si>
  <si>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</si>
  <si>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</si>
  <si>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</si>
  <si>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</si>
  <si>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</si>
  <si>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</si>
  <si>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</si>
  <si>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</si>
  <si>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</si>
  <si>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</si>
  <si>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</si>
  <si>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</si>
  <si>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</si>
  <si>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</si>
  <si>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</si>
  <si>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</si>
  <si>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</si>
  <si>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</si>
  <si>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</si>
  <si>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</si>
  <si>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</si>
  <si>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</si>
  <si>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</si>
  <si>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</si>
  <si>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</si>
  <si>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</si>
  <si>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</si>
  <si>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</si>
  <si>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</si>
  <si>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</si>
  <si>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</si>
  <si>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</si>
  <si>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</si>
  <si>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</si>
  <si>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</si>
  <si>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</si>
  <si>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</si>
  <si>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</si>
  <si>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</si>
  <si>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</si>
  <si>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</si>
  <si>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</si>
  <si>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</si>
  <si>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</si>
  <si>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</si>
  <si>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</si>
  <si>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</si>
  <si>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</si>
  <si>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</si>
  <si>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</si>
  <si>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</si>
  <si>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</si>
  <si>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</si>
  <si>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</si>
  <si>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</si>
  <si>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</si>
  <si>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</si>
  <si>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</si>
  <si>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</si>
  <si>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</si>
  <si>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</si>
  <si>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</si>
  <si>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</si>
  <si>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</si>
  <si>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</si>
  <si>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</si>
  <si>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</si>
  <si>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</si>
  <si>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</si>
  <si>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</si>
  <si>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</si>
  <si>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</si>
  <si>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</si>
  <si>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</si>
  <si>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</si>
  <si>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</si>
  <si>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</si>
  <si>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</si>
  <si>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</si>
  <si>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</si>
  <si>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</si>
  <si>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</si>
  <si>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</si>
  <si>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</si>
  <si>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</si>
  <si>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</si>
  <si>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</si>
  <si>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</si>
  <si>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</si>
  <si>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</si>
  <si>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</si>
  <si>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</si>
  <si>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</si>
  <si>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</si>
  <si>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</si>
  <si>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</si>
  <si>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</si>
  <si>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</si>
  <si>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</si>
  <si>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</si>
  <si>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</si>
  <si>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</si>
  <si>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</si>
  <si>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</si>
  <si>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</si>
  <si>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</si>
  <si>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</si>
  <si>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</si>
  <si>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</si>
  <si>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</si>
  <si>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</si>
  <si>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</si>
  <si>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</si>
  <si>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</si>
  <si>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</si>
  <si>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</si>
  <si>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</si>
  <si>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</si>
  <si>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</si>
  <si>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</si>
  <si>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</si>
  <si>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</si>
  <si>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</si>
  <si>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</si>
  <si>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</si>
  <si>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</si>
  <si>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</si>
  <si>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</si>
  <si>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</si>
  <si>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</si>
  <si>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</si>
  <si>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</si>
  <si>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</si>
  <si>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</si>
  <si>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</si>
  <si>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</si>
  <si>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</si>
  <si>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</si>
  <si>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</si>
  <si>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</si>
  <si>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</si>
  <si>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</si>
  <si>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</si>
  <si>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</si>
  <si>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</si>
  <si>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</si>
  <si>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</si>
  <si>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</si>
  <si>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</si>
  <si>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</si>
  <si>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</si>
  <si>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</si>
  <si>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</si>
  <si>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</si>
  <si>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</si>
  <si>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</si>
  <si>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</si>
  <si>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</si>
  <si>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</si>
  <si>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</si>
  <si>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</si>
  <si>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</si>
  <si>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</si>
  <si>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</si>
  <si>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</si>
  <si>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</si>
  <si>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</si>
  <si>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</si>
  <si>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</si>
  <si>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</si>
  <si>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</si>
  <si>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</si>
  <si>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</si>
  <si>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</si>
  <si>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</si>
  <si>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</si>
  <si>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</si>
  <si>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</si>
  <si>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</si>
  <si>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</si>
  <si>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</si>
  <si>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</si>
  <si>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</si>
  <si>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</si>
  <si>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</si>
  <si>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</si>
  <si>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</si>
  <si>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</si>
  <si>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</si>
  <si>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</si>
  <si>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</si>
  <si>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</si>
  <si>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</si>
  <si>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</si>
  <si>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</si>
  <si>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</si>
  <si>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</si>
  <si>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</si>
  <si>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</si>
  <si>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</si>
  <si>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</si>
  <si>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</si>
  <si>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</si>
  <si>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</si>
  <si>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</si>
  <si>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</si>
  <si>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</si>
  <si>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</si>
  <si>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</si>
  <si>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</si>
  <si>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</si>
  <si>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</si>
  <si>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</si>
  <si>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</si>
  <si>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</si>
  <si>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</si>
  <si>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</si>
  <si>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</si>
  <si>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</si>
  <si>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</si>
  <si>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</si>
  <si>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</si>
  <si>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</si>
  <si>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</si>
  <si>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</si>
  <si>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</si>
  <si>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</si>
  <si>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</si>
  <si>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</si>
  <si>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</si>
  <si>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</si>
  <si>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</si>
  <si>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</si>
  <si>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</si>
  <si>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</si>
  <si>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</si>
  <si>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</si>
  <si>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</si>
  <si>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</si>
  <si>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</si>
  <si>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</si>
  <si>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</si>
  <si>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</si>
  <si>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</si>
  <si>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</si>
  <si>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</si>
  <si>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</si>
  <si>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</si>
  <si>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</si>
  <si>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</si>
  <si>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</si>
  <si>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</si>
  <si>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</si>
  <si>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</si>
  <si>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</si>
  <si>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</si>
  <si>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</si>
  <si>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</si>
  <si>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</si>
  <si>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</si>
  <si>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</si>
  <si>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</si>
  <si>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</si>
  <si>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</si>
  <si>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</si>
  <si>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</si>
  <si>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</si>
  <si>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</si>
  <si>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</si>
  <si>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</si>
  <si>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</si>
  <si>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</si>
  <si>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</si>
  <si>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</si>
  <si>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</si>
  <si>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</si>
  <si>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</si>
  <si>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</si>
  <si>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</si>
  <si>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</si>
  <si>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</si>
  <si>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</si>
  <si>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</si>
  <si>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</si>
  <si>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</si>
  <si>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</si>
  <si>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</si>
  <si>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</si>
  <si>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</si>
  <si>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</si>
  <si>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</si>
  <si>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</si>
  <si>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</si>
  <si>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</si>
  <si>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</si>
  <si>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</si>
  <si>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</si>
  <si>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</si>
  <si>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</si>
  <si>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</si>
  <si>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</si>
  <si>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</si>
  <si>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</si>
  <si>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</si>
  <si>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</si>
  <si>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</si>
  <si>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</si>
  <si>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</si>
  <si>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</si>
  <si>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</si>
  <si>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</si>
  <si>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</si>
  <si>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</si>
  <si>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</si>
  <si>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</si>
  <si>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</si>
  <si>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</si>
  <si>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</si>
  <si>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</si>
  <si>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</si>
  <si>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</si>
  <si>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</si>
  <si>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</si>
  <si>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</si>
  <si>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</si>
  <si>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</si>
  <si>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</si>
  <si>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</si>
  <si>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</si>
  <si>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</si>
  <si>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</si>
  <si>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</si>
  <si>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</si>
  <si>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</si>
  <si>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</si>
  <si>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</si>
  <si>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</si>
  <si>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</si>
  <si>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</si>
  <si>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</si>
  <si>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</si>
  <si>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</si>
  <si>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</si>
  <si>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</si>
  <si>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</si>
  <si>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</si>
  <si>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</si>
  <si>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</si>
  <si>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</si>
  <si>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</si>
  <si>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</si>
  <si>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</si>
  <si>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</si>
  <si>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</si>
  <si>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</si>
  <si>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</si>
  <si>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</si>
  <si>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</si>
  <si>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</si>
  <si>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</si>
  <si>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</si>
  <si>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</si>
  <si>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</si>
  <si>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</si>
  <si>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</si>
  <si>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</si>
  <si>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</si>
  <si>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</si>
  <si>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</si>
  <si>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</si>
  <si>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</si>
  <si>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</si>
  <si>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</si>
  <si>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</si>
  <si>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</si>
  <si>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</si>
  <si>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</si>
  <si>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</si>
  <si>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</si>
  <si>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</si>
  <si>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</si>
  <si>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</si>
  <si>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</si>
  <si>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</si>
  <si>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</si>
  <si>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</si>
  <si>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</si>
  <si>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</si>
  <si>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</si>
  <si>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</si>
  <si>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</si>
  <si>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</si>
  <si>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</si>
  <si>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</si>
  <si>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</si>
  <si>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</si>
  <si>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</si>
  <si>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</si>
  <si>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</si>
  <si>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</si>
  <si>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</si>
  <si>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</si>
  <si>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</si>
  <si>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</si>
  <si>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</si>
  <si>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</si>
  <si>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</si>
  <si>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</si>
  <si>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</si>
  <si>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</si>
  <si>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</si>
  <si>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</si>
  <si>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</si>
  <si>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</si>
  <si>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</si>
  <si>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</si>
  <si>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</si>
  <si>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</si>
  <si>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</si>
  <si>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</si>
  <si>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</si>
  <si>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</si>
  <si>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</si>
  <si>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</si>
  <si>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</si>
  <si>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</si>
  <si>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</si>
  <si>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</si>
  <si>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</si>
  <si>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</si>
  <si>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</si>
  <si>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</si>
  <si>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</si>
  <si>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</si>
  <si>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</si>
  <si>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</si>
  <si>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</si>
  <si>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</si>
  <si>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</si>
  <si>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</si>
  <si>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</si>
  <si>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</si>
  <si>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</si>
  <si>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</si>
  <si>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</si>
  <si>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</si>
  <si>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</si>
  <si>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</si>
  <si>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</si>
  <si>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</si>
  <si>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</si>
  <si>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</si>
  <si>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</si>
  <si>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</si>
  <si>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</si>
  <si>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</si>
  <si>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</si>
  <si>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</si>
  <si>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</si>
  <si>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</si>
  <si>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</si>
  <si>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</si>
  <si>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</si>
  <si>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</si>
  <si>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</si>
  <si>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</si>
  <si>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</si>
  <si>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</si>
  <si>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</si>
  <si>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</si>
  <si>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</si>
  <si>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</si>
  <si>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</si>
  <si>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</si>
  <si>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</si>
  <si>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</si>
  <si>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</si>
  <si>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</si>
  <si>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</si>
  <si>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</si>
  <si>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</si>
  <si>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</si>
  <si>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</si>
  <si>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</si>
  <si>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</si>
  <si>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</si>
  <si>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</si>
  <si>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</si>
  <si>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</si>
  <si>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</si>
  <si>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</si>
  <si>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</si>
  <si>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</si>
  <si>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</si>
  <si>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</si>
  <si>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</si>
  <si>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</si>
  <si>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</si>
  <si>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</si>
  <si>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</si>
  <si>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</si>
  <si>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</si>
  <si>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</si>
  <si>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</si>
  <si>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</si>
  <si>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</si>
  <si>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</si>
  <si>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</si>
  <si>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</si>
  <si>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</si>
  <si>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</si>
  <si>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</si>
  <si>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</si>
  <si>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</si>
  <si>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</si>
  <si>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</si>
  <si>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</si>
  <si>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</si>
  <si>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</si>
  <si>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</si>
  <si>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</si>
  <si>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</si>
  <si>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</si>
  <si>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</si>
  <si>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</si>
  <si>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</si>
  <si>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</si>
  <si>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</si>
  <si>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</si>
  <si>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</si>
  <si>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</si>
  <si>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</si>
  <si>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</si>
  <si>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</si>
  <si>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</si>
  <si>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</si>
  <si>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</si>
  <si>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</si>
  <si>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</si>
  <si>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</si>
  <si>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</si>
  <si>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</si>
  <si>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</si>
  <si>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</si>
  <si>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</si>
  <si>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</si>
  <si>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</si>
  <si>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</si>
  <si>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</si>
  <si>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</si>
  <si>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</si>
  <si>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</si>
  <si>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</si>
  <si>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</si>
  <si>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</si>
  <si>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</si>
  <si>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</si>
  <si>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</si>
  <si>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</si>
  <si>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</si>
  <si>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</si>
  <si>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</si>
  <si>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</si>
  <si>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</si>
  <si>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</si>
  <si>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</si>
  <si>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</si>
  <si>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</si>
  <si>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</si>
  <si>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</si>
  <si>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</si>
  <si>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</si>
  <si>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</si>
  <si>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</si>
  <si>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</si>
  <si>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</si>
  <si>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</si>
  <si>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</si>
  <si>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</si>
  <si>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</si>
  <si>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</si>
  <si>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</si>
  <si>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</si>
  <si>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</si>
  <si>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</si>
  <si>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</si>
  <si>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</si>
  <si>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</si>
  <si>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</si>
  <si>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</si>
  <si>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</si>
  <si>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</si>
  <si>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</si>
  <si>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</si>
  <si>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</si>
  <si>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</si>
  <si>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</si>
  <si>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</si>
  <si>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</si>
  <si>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</si>
  <si>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</si>
  <si>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</si>
  <si>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</si>
  <si>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</si>
  <si>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</si>
  <si>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</si>
  <si>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</si>
  <si>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</si>
  <si>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</si>
  <si>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</si>
  <si>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</si>
  <si>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</si>
  <si>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</si>
  <si>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</si>
  <si>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</si>
  <si>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</si>
  <si>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</si>
  <si>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</si>
  <si>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</si>
  <si>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</si>
  <si>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</si>
  <si>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</si>
  <si>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</si>
  <si>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</si>
  <si>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</si>
  <si>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</si>
  <si>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</si>
  <si>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</si>
  <si>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</si>
  <si>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</si>
  <si>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</si>
  <si>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</si>
  <si>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</si>
  <si>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</si>
  <si>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</si>
  <si>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</si>
  <si>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</si>
  <si>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</si>
  <si>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</si>
  <si>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</si>
  <si>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</si>
  <si>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</si>
  <si>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</si>
  <si>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</si>
  <si>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</si>
  <si>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</si>
  <si>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</si>
  <si>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</si>
  <si>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</si>
  <si>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</si>
  <si>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</si>
  <si>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</si>
  <si>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</si>
  <si>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</si>
  <si>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</si>
  <si>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</si>
  <si>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</si>
  <si>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</si>
  <si>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</si>
  <si>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</si>
  <si>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</si>
  <si>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</si>
  <si>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</si>
  <si>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</si>
  <si>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</si>
  <si>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</si>
  <si>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</si>
  <si>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</si>
  <si>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</si>
  <si>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</si>
  <si>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</si>
  <si>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</si>
  <si>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</si>
  <si>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</si>
  <si>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</si>
  <si>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</si>
  <si>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</si>
  <si>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</si>
  <si>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</si>
  <si>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</si>
  <si>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</si>
  <si>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</si>
  <si>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</si>
  <si>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</si>
  <si>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</si>
  <si>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</si>
  <si>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</si>
  <si>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</si>
  <si>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</si>
  <si>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</si>
  <si>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</si>
  <si>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</si>
  <si>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</si>
  <si>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</si>
  <si>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</si>
  <si>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</si>
  <si>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</si>
  <si>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</si>
  <si>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</si>
  <si>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</si>
  <si>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</si>
  <si>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</si>
  <si>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</si>
  <si>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</si>
  <si>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</si>
  <si>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</si>
  <si>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</si>
  <si>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</si>
  <si>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</si>
  <si>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</si>
  <si>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</si>
  <si>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</si>
  <si>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</si>
  <si>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</si>
  <si>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</si>
  <si>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</si>
  <si>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</si>
  <si>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</si>
  <si>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</si>
  <si>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</si>
  <si>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</si>
  <si>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</si>
  <si>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</si>
  <si>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</si>
  <si>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</si>
  <si>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</si>
  <si>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</si>
  <si>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</si>
  <si>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</si>
  <si>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</si>
  <si>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</si>
  <si>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</si>
  <si>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</si>
  <si>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</si>
  <si>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</si>
  <si>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</si>
  <si>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</si>
  <si>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</si>
  <si>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</si>
  <si>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</si>
  <si>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</si>
  <si>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</si>
  <si>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</si>
  <si>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</si>
  <si>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</si>
  <si>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</si>
  <si>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</si>
  <si>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</si>
  <si>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</si>
  <si>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</si>
  <si>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</si>
  <si>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</si>
  <si>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</si>
  <si>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</si>
  <si>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</si>
  <si>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</si>
  <si>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</si>
  <si>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</si>
  <si>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</si>
  <si>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</si>
  <si>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</si>
  <si>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</si>
  <si>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</si>
  <si>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</si>
  <si>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</si>
  <si>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</si>
  <si>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</si>
  <si>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</si>
  <si>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</si>
  <si>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</si>
  <si>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</si>
  <si>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</si>
  <si>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</si>
  <si>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</si>
  <si>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</si>
  <si>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</si>
  <si>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</si>
  <si>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</si>
  <si>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</si>
  <si>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</si>
  <si>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</si>
  <si>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</si>
  <si>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</si>
  <si>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</si>
  <si>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</si>
  <si>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</si>
  <si>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</si>
  <si>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</si>
  <si>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</si>
  <si>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</si>
  <si>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</si>
  <si>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</si>
  <si>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</si>
  <si>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</si>
  <si>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</si>
  <si>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</si>
  <si>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</si>
  <si>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</si>
  <si>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</si>
  <si>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</si>
  <si>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</si>
  <si>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</si>
  <si>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</si>
  <si>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</si>
  <si>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</si>
  <si>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</si>
  <si>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</si>
  <si>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</si>
  <si>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</si>
  <si>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</si>
  <si>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</si>
  <si>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</si>
  <si>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</si>
  <si>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</si>
  <si>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</si>
  <si>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</si>
  <si>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</si>
  <si>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</si>
  <si>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</si>
  <si>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</si>
  <si>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</si>
  <si>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</si>
  <si>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</si>
  <si>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</si>
  <si>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</si>
  <si>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</si>
  <si>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</si>
  <si>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</si>
  <si>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</si>
  <si>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</si>
  <si>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</si>
  <si>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</si>
  <si>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</si>
  <si>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</si>
  <si>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</si>
  <si>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</si>
  <si>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</si>
  <si>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</si>
  <si>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</si>
  <si>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</si>
  <si>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</si>
  <si>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</si>
  <si>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</si>
  <si>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</si>
  <si>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</si>
  <si>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</si>
  <si>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</si>
  <si>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</si>
  <si>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</si>
  <si>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</si>
  <si>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</si>
  <si>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</si>
  <si>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</si>
  <si>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</si>
  <si>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</si>
  <si>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</si>
  <si>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</si>
  <si>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</si>
  <si>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</si>
  <si>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</si>
  <si>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</si>
  <si>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</si>
  <si>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</si>
  <si>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</si>
  <si>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</si>
  <si>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</si>
  <si>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</si>
  <si>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</si>
  <si>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</si>
  <si>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</si>
  <si>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</si>
  <si>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</si>
  <si>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</si>
  <si>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</si>
  <si>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</si>
  <si>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</si>
  <si>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</si>
  <si>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</si>
  <si>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</si>
  <si>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</si>
  <si>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</si>
  <si>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</si>
  <si>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</si>
  <si>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</si>
  <si>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</si>
  <si>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</si>
  <si>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</si>
  <si>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</si>
  <si>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</si>
  <si>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</si>
  <si>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</si>
  <si>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</si>
  <si>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</si>
  <si>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</si>
  <si>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</si>
  <si>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</si>
  <si>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</si>
  <si>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</si>
  <si>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</si>
  <si>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</si>
  <si>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</si>
  <si>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</si>
  <si>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</si>
  <si>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</si>
  <si>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</si>
  <si>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</si>
  <si>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</si>
  <si>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</si>
  <si>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</si>
  <si>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</si>
  <si>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</si>
  <si>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</si>
  <si>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</si>
  <si>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</si>
  <si>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</si>
  <si>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</si>
  <si>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</si>
  <si>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</si>
  <si>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</si>
  <si>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</si>
  <si>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</si>
  <si>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</si>
  <si>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</si>
  <si>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</si>
  <si>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</si>
  <si>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</si>
  <si>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</si>
  <si>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</si>
  <si>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</si>
  <si>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</si>
  <si>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</si>
  <si>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</si>
  <si>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</si>
  <si>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</si>
  <si>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</si>
  <si>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</si>
  <si>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</si>
  <si>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</si>
  <si>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</si>
  <si>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</si>
  <si>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</si>
  <si>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</si>
  <si>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</si>
  <si>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</si>
  <si>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</si>
  <si>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</si>
  <si>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</si>
  <si>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</si>
  <si>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</si>
  <si>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</si>
  <si>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</si>
  <si>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</si>
  <si>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</si>
  <si>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</si>
  <si>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</si>
  <si>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</si>
  <si>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</si>
  <si>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</si>
  <si>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</si>
  <si>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</si>
  <si>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</si>
  <si>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</si>
  <si>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</si>
  <si>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</si>
  <si>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</si>
  <si>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</si>
  <si>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</si>
  <si>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</si>
  <si>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</si>
  <si>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</si>
  <si>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</si>
  <si>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</si>
  <si>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</si>
  <si>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</si>
  <si>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</si>
  <si>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</si>
  <si>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</si>
  <si>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</si>
  <si>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</si>
  <si>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</si>
  <si>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</si>
  <si>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</si>
  <si>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</si>
  <si>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</si>
  <si>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</si>
  <si>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</si>
  <si>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</si>
  <si>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</si>
  <si>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</si>
  <si>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</si>
  <si>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</si>
  <si>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</si>
  <si>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</si>
  <si>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</si>
  <si>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</si>
  <si>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</si>
  <si>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</si>
  <si>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</si>
  <si>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</si>
  <si>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</si>
  <si>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</si>
  <si>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</si>
  <si>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</si>
  <si>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</si>
  <si>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</si>
  <si>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</si>
  <si>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</si>
  <si>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</si>
  <si>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</si>
  <si>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</si>
  <si>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</si>
  <si>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</si>
  <si>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</si>
  <si>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</si>
  <si>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</si>
  <si>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</si>
  <si>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</si>
  <si>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</si>
  <si>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</si>
  <si>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</si>
  <si>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</si>
  <si>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</si>
  <si>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</si>
  <si>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</si>
  <si>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</si>
  <si>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</si>
  <si>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</si>
  <si>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</si>
  <si>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</si>
  <si>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</si>
  <si>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</si>
  <si>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</si>
  <si>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</si>
  <si>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</si>
  <si>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</si>
  <si>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</si>
  <si>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</si>
  <si>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</si>
  <si>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</si>
  <si>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</si>
  <si>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</si>
  <si>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</si>
  <si>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</si>
  <si>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</si>
  <si>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</si>
  <si>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</si>
  <si>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</si>
  <si>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</si>
  <si>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</si>
  <si>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</si>
  <si>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</si>
  <si>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</si>
  <si>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</si>
  <si>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</si>
  <si>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</si>
  <si>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</si>
  <si>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</si>
  <si>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</si>
  <si>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</si>
  <si>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</si>
  <si>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</si>
  <si>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</si>
  <si>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</si>
  <si>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</si>
  <si>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</si>
  <si>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</si>
  <si>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</si>
  <si>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</si>
  <si>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</si>
  <si>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</si>
  <si>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</si>
  <si>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</si>
  <si>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</si>
  <si>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</si>
  <si>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</si>
  <si>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</si>
  <si>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</si>
  <si>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</si>
  <si>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</si>
  <si>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</si>
  <si>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</si>
  <si>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</si>
  <si>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</si>
  <si>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</si>
  <si>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</si>
  <si>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</si>
  <si>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</si>
  <si>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</si>
  <si>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</si>
  <si>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</si>
  <si>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</si>
  <si>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</si>
  <si>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</si>
  <si>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</si>
  <si>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</si>
  <si>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</si>
  <si>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</si>
  <si>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</si>
  <si>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</si>
  <si>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</si>
  <si>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</si>
  <si>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</si>
  <si>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</si>
  <si>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</si>
  <si>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</si>
  <si>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</si>
  <si>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</si>
  <si>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</si>
  <si>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</si>
  <si>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</si>
  <si>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</si>
  <si>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</si>
  <si>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</si>
  <si>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</si>
  <si>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</si>
  <si>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</si>
  <si>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</si>
  <si>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</si>
  <si>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</si>
  <si>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</si>
  <si>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</si>
  <si>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</si>
  <si>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</si>
  <si>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</si>
  <si>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</si>
  <si>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</si>
  <si>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</si>
  <si>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</si>
  <si>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</si>
  <si>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</si>
  <si>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</si>
  <si>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</si>
  <si>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</si>
  <si>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</si>
  <si>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</si>
  <si>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</si>
  <si>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</si>
  <si>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</si>
  <si>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</si>
  <si>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</si>
  <si>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</si>
  <si>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</si>
  <si>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</si>
  <si>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</si>
  <si>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</si>
  <si>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</si>
  <si>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</si>
  <si>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</si>
  <si>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</si>
  <si>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</si>
  <si>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</si>
  <si>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</si>
  <si>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</si>
  <si>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</si>
  <si>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</si>
  <si>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</si>
  <si>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</si>
  <si>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</si>
  <si>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</si>
  <si>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</si>
  <si>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</si>
  <si>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</si>
  <si>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</si>
  <si>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</si>
  <si>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</si>
  <si>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</si>
  <si>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</si>
  <si>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</si>
  <si>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</si>
  <si>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</si>
  <si>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</si>
  <si>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</si>
  <si>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</si>
  <si>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</si>
  <si>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</si>
  <si>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</si>
  <si>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</si>
  <si>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</si>
  <si>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</si>
  <si>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</si>
  <si>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</si>
  <si>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</si>
  <si>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</si>
  <si>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</si>
  <si>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</si>
  <si>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</si>
  <si>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</si>
  <si>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</si>
  <si>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</si>
  <si>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</si>
  <si>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</si>
  <si>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</si>
  <si>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</si>
  <si>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</si>
  <si>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</si>
  <si>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</si>
  <si>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</si>
  <si>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</si>
  <si>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</si>
  <si>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</si>
  <si>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</si>
  <si>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</si>
  <si>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</si>
  <si>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</si>
  <si>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</si>
  <si>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</si>
  <si>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</si>
  <si>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</si>
  <si>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</si>
  <si>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</si>
  <si>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</si>
  <si>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</si>
  <si>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</si>
  <si>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</si>
  <si>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</si>
  <si>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</si>
  <si>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</si>
  <si>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</si>
  <si>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</si>
  <si>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</si>
  <si>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</si>
  <si>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</si>
  <si>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</si>
  <si>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</si>
  <si>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</si>
  <si>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</si>
  <si>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</si>
  <si>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</si>
  <si>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</si>
  <si>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</si>
  <si>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</si>
  <si>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</si>
  <si>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</si>
  <si>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</si>
  <si>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</si>
  <si>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</si>
  <si>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</si>
  <si>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</si>
  <si>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</si>
  <si>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</si>
  <si>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</si>
  <si>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</si>
  <si>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</si>
  <si>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</si>
  <si>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</si>
  <si>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</si>
  <si>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</si>
  <si>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</si>
  <si>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</si>
  <si>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</si>
  <si>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</si>
  <si>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</si>
  <si>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</si>
  <si>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</si>
  <si>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</si>
  <si>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</si>
  <si>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</si>
  <si>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</si>
  <si>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</si>
  <si>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</si>
  <si>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</si>
  <si>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</si>
  <si>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</si>
  <si>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</si>
  <si>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</si>
  <si>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</si>
  <si>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</si>
  <si>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</si>
  <si>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</si>
  <si>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</si>
  <si>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</si>
  <si>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</si>
  <si>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</si>
  <si>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</si>
  <si>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</si>
  <si>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</si>
  <si>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</si>
  <si>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</si>
  <si>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</si>
  <si>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</si>
  <si>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</si>
  <si>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</si>
  <si>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</si>
  <si>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</si>
  <si>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</si>
  <si>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</si>
  <si>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</si>
  <si>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</si>
  <si>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</si>
  <si>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</si>
  <si>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</si>
  <si>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</si>
  <si>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</si>
  <si>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</si>
  <si>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</si>
  <si>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</si>
  <si>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</si>
  <si>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</si>
  <si>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</si>
  <si>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</si>
  <si>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</si>
  <si>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</si>
  <si>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</si>
  <si>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</si>
  <si>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</si>
  <si>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</si>
  <si>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</si>
  <si>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</si>
  <si>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</si>
  <si>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</si>
  <si>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</si>
  <si>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</si>
  <si>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</si>
  <si>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</si>
  <si>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</si>
  <si>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</si>
  <si>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</si>
  <si>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</si>
  <si>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</si>
  <si>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</si>
  <si>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</si>
  <si>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</si>
  <si>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</si>
  <si>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</si>
  <si>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</si>
  <si>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</si>
  <si>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</si>
  <si>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</si>
  <si>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</si>
  <si>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</si>
  <si>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</si>
  <si>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</si>
  <si>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</si>
  <si>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</si>
  <si>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</si>
  <si>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</si>
  <si>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</si>
  <si>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</si>
  <si>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</si>
  <si>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</si>
  <si>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</si>
  <si>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</si>
  <si>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</si>
  <si>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</si>
  <si>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</si>
  <si>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</si>
  <si>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</si>
  <si>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</si>
  <si>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</si>
  <si>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</si>
  <si>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</si>
  <si>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</si>
  <si>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</si>
  <si>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</si>
  <si>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</si>
  <si>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</si>
  <si>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</si>
  <si>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</si>
  <si>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</si>
  <si>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</si>
  <si>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</si>
  <si>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</si>
  <si>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</si>
  <si>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</si>
  <si>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</si>
  <si>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</si>
  <si>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</si>
  <si>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</si>
  <si>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</si>
  <si>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</si>
  <si>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</si>
  <si>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</si>
  <si>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</si>
  <si>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</si>
  <si>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</si>
  <si>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</si>
  <si>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</si>
  <si>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</si>
  <si>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</si>
  <si>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</si>
  <si>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</si>
  <si>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</si>
  <si>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</si>
  <si>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</si>
  <si>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</si>
  <si>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</si>
  <si>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</si>
  <si>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</si>
  <si>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</si>
  <si>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</si>
  <si>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</si>
  <si>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</si>
  <si>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</si>
  <si>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</si>
  <si>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</si>
  <si>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</si>
  <si>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</si>
  <si>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</si>
  <si>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</si>
  <si>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</si>
  <si>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</si>
  <si>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</si>
  <si>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</si>
  <si>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</si>
  <si>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</si>
  <si>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</si>
  <si>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</si>
  <si>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</si>
  <si>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</si>
  <si>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</si>
  <si>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</si>
  <si>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</si>
  <si>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</si>
  <si>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</si>
  <si>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</si>
  <si>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</si>
  <si>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</si>
  <si>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</si>
  <si>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</si>
  <si>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</si>
  <si>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</si>
  <si>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</si>
  <si>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</si>
  <si>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</si>
  <si>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</si>
  <si>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</si>
  <si>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</si>
  <si>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</si>
  <si>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</si>
  <si>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</si>
  <si>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</si>
  <si>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</si>
  <si>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</si>
  <si>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</si>
  <si>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</si>
  <si>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</si>
  <si>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</si>
  <si>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</si>
  <si>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</si>
  <si>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</si>
  <si>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</si>
  <si>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</si>
  <si>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</si>
  <si>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</si>
  <si>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</si>
  <si>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</si>
  <si>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</si>
  <si>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</si>
  <si>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</si>
  <si>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</si>
  <si>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</si>
  <si>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</si>
  <si>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</si>
  <si>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</si>
  <si>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</si>
  <si>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</si>
  <si>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</si>
  <si>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</si>
  <si>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</si>
  <si>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</si>
  <si>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</si>
  <si>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</si>
  <si>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</si>
  <si>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</si>
  <si>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</si>
  <si>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</si>
  <si>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</si>
  <si>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</si>
  <si>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</si>
  <si>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</si>
  <si>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</si>
  <si>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</si>
  <si>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</si>
  <si>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</si>
  <si>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</si>
  <si>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</si>
  <si>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</si>
  <si>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</si>
  <si>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</si>
  <si>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</si>
  <si>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</si>
  <si>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</si>
  <si>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</si>
  <si>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</si>
  <si>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</si>
  <si>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</si>
  <si>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</si>
  <si>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</si>
  <si>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</si>
  <si>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</si>
  <si>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</si>
  <si>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</si>
  <si>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</si>
  <si>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</si>
  <si>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</si>
  <si>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</si>
  <si>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</si>
  <si>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</si>
  <si>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</si>
  <si>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</si>
  <si>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</si>
  <si>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</si>
  <si>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</si>
  <si>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</si>
  <si>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</si>
  <si>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</si>
  <si>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</si>
  <si>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</si>
  <si>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</si>
  <si>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</si>
  <si>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</si>
  <si>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</si>
  <si>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</si>
  <si>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</si>
  <si>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</si>
  <si>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</si>
  <si>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</si>
  <si>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</si>
  <si>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</si>
  <si>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</si>
  <si>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</si>
  <si>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</si>
  <si>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</si>
  <si>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</si>
  <si>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</si>
  <si>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</si>
  <si>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</si>
  <si>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</si>
  <si>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</si>
  <si>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</si>
  <si>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</si>
  <si>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</si>
  <si>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</si>
  <si>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</si>
  <si>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</si>
  <si>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</si>
  <si>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</si>
  <si>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</si>
  <si>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</si>
  <si>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</si>
  <si>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</si>
  <si>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</si>
  <si>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</si>
  <si>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</si>
  <si>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</si>
  <si>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</si>
  <si>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</si>
  <si>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</si>
  <si>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</si>
  <si>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</si>
  <si>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</si>
  <si>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</si>
  <si>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</si>
  <si>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</si>
  <si>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</si>
  <si>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</si>
  <si>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</si>
  <si>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</si>
  <si>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</si>
  <si>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</si>
  <si>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</si>
  <si>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</si>
  <si>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</si>
  <si>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</si>
  <si>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</si>
  <si>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</si>
  <si>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</si>
  <si>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</si>
  <si>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</si>
  <si>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</si>
  <si>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</si>
  <si>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</si>
  <si>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</si>
  <si>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</si>
  <si>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</si>
  <si>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</si>
  <si>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</si>
  <si>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</si>
  <si>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</si>
  <si>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</si>
  <si>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</si>
  <si>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</si>
  <si>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</si>
  <si>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</si>
  <si>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</si>
  <si>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</si>
  <si>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</si>
  <si>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</si>
  <si>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</si>
  <si>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</si>
  <si>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</si>
  <si>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</si>
  <si>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</si>
  <si>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</si>
  <si>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</si>
  <si>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</si>
  <si>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</si>
  <si>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</si>
  <si>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</si>
  <si>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</si>
  <si>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</si>
  <si>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</si>
  <si>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</si>
  <si>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</si>
  <si>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</si>
  <si>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</si>
  <si>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</si>
  <si>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</si>
  <si>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</si>
  <si>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</si>
  <si>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</si>
  <si>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</si>
  <si>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</si>
  <si>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</si>
  <si>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</si>
  <si>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</si>
  <si>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</si>
  <si>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</si>
  <si>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</si>
  <si>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</si>
  <si>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</si>
  <si>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</si>
  <si>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</si>
  <si>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</si>
  <si>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</si>
  <si>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</si>
  <si>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</si>
  <si>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</si>
  <si>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</si>
  <si>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</si>
  <si>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</si>
  <si>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</si>
  <si>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</si>
  <si>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</si>
  <si>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</si>
  <si>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</si>
  <si>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</si>
  <si>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</si>
  <si>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</si>
  <si>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</si>
  <si>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</si>
  <si>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</si>
  <si>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</si>
  <si>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</si>
  <si>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</si>
  <si>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</si>
  <si>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</si>
  <si>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</si>
  <si>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</si>
  <si>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</si>
  <si>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</si>
  <si>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Cutting off Kate Bush</t>
  </si>
  <si>
    <t>Goal</t>
  </si>
  <si>
    <t>Pledged</t>
  </si>
  <si>
    <t>Backers</t>
  </si>
  <si>
    <t>Avg. Donation</t>
  </si>
  <si>
    <t>Years</t>
  </si>
  <si>
    <t>Count of Years2</t>
  </si>
  <si>
    <t># Successful</t>
  </si>
  <si>
    <t># Failed</t>
  </si>
  <si>
    <t># Canceled</t>
  </si>
  <si>
    <t>Total Projects</t>
  </si>
  <si>
    <t>% Successful</t>
  </si>
  <si>
    <t>% Failed</t>
  </si>
  <si>
    <t>%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</si>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</sst>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  <xf numFmtId="0" fontId="1" fillId="0" borderId="0" xfId="0" applyFont="1"/>
  </cellXfs>
  <cellStyles count="1">
    <cellStyle name="Normal" xfId="0" builtinId="0"/>
  </cellStyles>
  <dxfs count="4"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[kickstarter_challengeFinal.xlsx]Theater Outcomes by Launch 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DC-4E08-8881-1608A0E4F86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DC-4E08-8881-1608A0E4F86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DC-4E08-8881-1608A0E4F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6194175"/>
        <c:axId val="1138440127"/>
      </c:lineChart>
      <c:catAx>
        <c:axId val="556194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440127"/>
        <c:crosses val="autoZero"/>
        <c:auto val="1"/>
        <c:lblAlgn val="ctr"/>
        <c:lblOffset val="100"/>
        <c:noMultiLvlLbl val="0"/>
      </c:catAx>
      <c:valAx>
        <c:axId val="113844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194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43-41E5-83F2-7475553AEA9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43-41E5-83F2-7475553AEA9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43-41E5-83F2-7475553AE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0207599"/>
        <c:axId val="1980205935"/>
      </c:lineChart>
      <c:catAx>
        <c:axId val="1980207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0205935"/>
        <c:crosses val="autoZero"/>
        <c:auto val="1"/>
        <c:lblAlgn val="ctr"/>
        <c:lblOffset val="100"/>
        <c:noMultiLvlLbl val="0"/>
      </c:catAx>
      <c:valAx>
        <c:axId val="1980205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0207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[kickstarter_challengeFinal.xlsx]Category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0650956673894025"/>
          <c:y val="4.3292341266330484E-2"/>
        </c:manualLayout>
      </c:layout>
      <c:overlay val="1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62440564494655"/>
          <c:y val="0.15903978294847976"/>
          <c:w val="0.72267825896762905"/>
          <c:h val="0.518959244677748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035-470D-9CDD-A5F583253C5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035-470D-9CDD-A5F583253C5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035-470D-9CDD-A5F583253C5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035-470D-9CDD-A5F583253C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77682624"/>
        <c:axId val="2077708832"/>
      </c:barChart>
      <c:catAx>
        <c:axId val="207768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708832"/>
        <c:crosses val="autoZero"/>
        <c:auto val="1"/>
        <c:lblAlgn val="ctr"/>
        <c:lblOffset val="100"/>
        <c:noMultiLvlLbl val="0"/>
      </c:catAx>
      <c:valAx>
        <c:axId val="207770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682624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[kickstarter_challengeFinal.xlsx]Subcategory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52-44FB-9A85-CC5A496B8C5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52-44FB-9A85-CC5A496B8C5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52-44FB-9A85-CC5A496B8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7687200"/>
        <c:axId val="2077688032"/>
      </c:barChart>
      <c:catAx>
        <c:axId val="207768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688032"/>
        <c:crosses val="autoZero"/>
        <c:auto val="1"/>
        <c:lblAlgn val="ctr"/>
        <c:lblOffset val="100"/>
        <c:noMultiLvlLbl val="0"/>
      </c:catAx>
      <c:valAx>
        <c:axId val="207768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68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[kickstarter_challengeFinal.xlsx]Outcomes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FB-4461-A821-F660478AE17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FB-4461-A821-F660478AE17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FB-4461-A821-F660478AE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625504"/>
        <c:axId val="92624256"/>
      </c:lineChart>
      <c:catAx>
        <c:axId val="92625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24256"/>
        <c:crosses val="autoZero"/>
        <c:auto val="1"/>
        <c:lblAlgn val="ctr"/>
        <c:lblOffset val="100"/>
        <c:noMultiLvlLbl val="0"/>
      </c:catAx>
      <c:valAx>
        <c:axId val="9262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25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1000125</xdr:colOff>
      <xdr:row>8</xdr:row>
      <xdr:rowOff>76200</xdr:rowOff>
    </xdr:from>
    <xdr:to>
      <xdr:col>9</xdr:col>
      <xdr:colOff>904875</xdr:colOff>
      <xdr:row>24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7C2AA6-4895-4C69-BA66-E458E6E3B3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28575</xdr:colOff>
      <xdr:row>9</xdr:row>
      <xdr:rowOff>142875</xdr:rowOff>
    </xdr:from>
    <xdr:to>
      <xdr:col>17</xdr:col>
      <xdr:colOff>523875</xdr:colOff>
      <xdr:row>24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9106DE-1243-4904-B3A6-88F46CE647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123825</xdr:colOff>
      <xdr:row>4</xdr:row>
      <xdr:rowOff>95250</xdr:rowOff>
    </xdr:from>
    <xdr:to>
      <xdr:col>25</xdr:col>
      <xdr:colOff>171450</xdr:colOff>
      <xdr:row>22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BF4BEA-87A0-46E5-BE5C-38206CEAE6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6</xdr:row>
      <xdr:rowOff>142874</xdr:rowOff>
    </xdr:from>
    <xdr:to>
      <xdr:col>16</xdr:col>
      <xdr:colOff>114299</xdr:colOff>
      <xdr:row>26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EF31CA-74B8-416A-ABE1-72A71A5D0F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476249</xdr:colOff>
      <xdr:row>10</xdr:row>
      <xdr:rowOff>123824</xdr:rowOff>
    </xdr:from>
    <xdr:to>
      <xdr:col>15</xdr:col>
      <xdr:colOff>571500</xdr:colOff>
      <xdr:row>26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35D09E-A921-49AE-9EE1-70FF9DDC28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hian Doy" refreshedDate="44548.678257638887" createdVersion="7" refreshedVersion="7" minRefreshableVersion="3" recordCount="4114" xr:uid="{F1FF6ABB-7BC6-485F-8F50-5CB209BCE4C6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Rhian Doy" refreshedDate="44551.909760995368" createdVersion="7" refreshedVersion="7" minRefreshableVersion="3" recordCount="4114" xr:uid="{F9FEB8E9-5197-4DD8-873C-B1E814B5A4E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Rhian Doy" refreshedDate="44551.909763310185" createdVersion="7" refreshedVersion="7" minRefreshableVersion="3" recordCount="4114" xr:uid="{3851770F-9FD6-4C7F-A857-F8046DAEA4D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x v="1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x v="2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x v="3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x v="4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x v="6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x v="8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x v="12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x v="13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x v="14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x v="15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x v="17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x v="18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x v="19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x v="20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x v="22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x v="24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x v="26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x v="27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x v="28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x v="30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x v="31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x v="32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x v="33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x v="3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x v="36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x v="3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x v="38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x v="39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x v="40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x v="42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x v="41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x v="44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x v="45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x v="48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x v="49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x v="50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x v="52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x v="55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x v="57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x v="59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x v="60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x v="61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x v="62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x v="63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x v="64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x v="65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x v="66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x v="67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x v="68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x v="69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x v="71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x v="74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x v="75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x v="76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x v="78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x v="79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x v="82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x v="83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x v="84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x v="86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x v="88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x v="89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x v="9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x v="93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x v="95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x v="96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x v="97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x v="99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x v="100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x v="49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x v="101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x v="102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x v="29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x v="105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x v="106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x v="107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x v="108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x v="109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x v="110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x v="111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x v="113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x v="117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x v="117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x v="121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x v="122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x v="117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x v="117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x v="117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x v="117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x v="117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x v="83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x v="117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x v="115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x v="12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x v="117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x v="13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x v="13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x v="134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x v="135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x v="13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x v="137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x v="13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x v="139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x v="140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x v="141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x v="117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x v="142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x v="143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x v="144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x v="145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x v="116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x v="117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x v="117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x v="117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x v="117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x v="147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x v="117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x v="148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x v="149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x v="150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x v="151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x v="153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x v="117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x v="25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x v="117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x v="155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x v="156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x v="159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x v="161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x v="162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x v="163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x v="117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x v="164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x v="117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x v="167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x v="117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x v="168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x v="116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x v="17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x v="115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x v="172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x v="174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x v="175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x v="117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x v="117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x v="117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x v="156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x v="117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x v="117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x v="177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x v="178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x v="117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x v="117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x v="155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x v="117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x v="156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x v="181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x v="182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x v="183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x v="185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x v="186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x v="189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x v="193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x v="194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x v="20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x v="44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x v="205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x v="206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x v="209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x v="213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x v="21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x v="215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x v="216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x v="217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x v="21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x v="220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x v="221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x v="222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x v="22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x v="22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x v="230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x v="233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x v="234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x v="235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x v="237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x v="238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x v="240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x v="241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x v="242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x v="243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x v="244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x v="247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x v="248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x v="251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x v="253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x v="254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x v="255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x v="258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x v="259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x v="261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x v="264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x v="265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x v="267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x v="269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x v="275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x v="276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x v="277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x v="278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x v="279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x v="282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x v="286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x v="289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x v="292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x v="2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x v="295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x v="297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x v="48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x v="301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x v="302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x v="305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x v="307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x v="308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x v="309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x v="311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x v="312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x v="31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x v="314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x v="315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x v="316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x v="317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x v="319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x v="320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x v="32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x v="322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x v="323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x v="324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x v="326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x v="328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x v="331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x v="338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x v="339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x v="340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x v="341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x v="342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x v="343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x v="34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x v="348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x v="351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x v="352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x v="354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x v="356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x v="35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x v="361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x v="362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x v="117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x v="364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x v="365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x v="158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x v="117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x v="367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x v="117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x v="139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x v="117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x v="368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x v="115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x v="155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x v="370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x v="37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x v="372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x v="373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x v="117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x v="374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x v="375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x v="376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x v="372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x v="117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x v="378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x v="379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x v="117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x v="38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x v="116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x v="381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x v="382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x v="117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x v="384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x v="116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x v="387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x v="117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x v="388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x v="389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x v="39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x v="115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x v="393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x v="117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x v="394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x v="117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x v="117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x v="117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x v="395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x v="117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x v="116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x v="134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x v="117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x v="398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x v="156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x v="115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x v="117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x v="403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x v="143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x v="404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x v="155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x v="405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x v="117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x v="117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x v="409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x v="411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x v="412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x v="414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x v="416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x v="418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x v="20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x v="42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x v="116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x v="379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x v="117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x v="117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x v="430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x v="148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x v="434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x v="116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x v="117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x v="17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x v="436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x v="437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x v="116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x v="115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x v="441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x v="442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x v="116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x v="117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x v="116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x v="115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x v="117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x v="443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x v="444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x v="116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x v="156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x v="375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x v="44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x v="360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x v="17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x v="447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x v="395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x v="173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x v="449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x v="139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x v="117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x v="117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x v="117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x v="116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x v="117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x v="115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x v="458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x v="117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x v="116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x v="369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x v="460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x v="461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x v="116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x v="465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x v="467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x v="470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x v="471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x v="472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x v="47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x v="477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x v="481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x v="483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x v="484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x v="486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x v="13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x v="489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x v="493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x v="498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x v="500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x v="502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x v="117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x v="507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x v="509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x v="51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x v="116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x v="517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x v="518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x v="117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x v="377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x v="117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x v="52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x v="524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x v="525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x v="526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x v="527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x v="456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x v="531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x v="532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x v="534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x v="537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x v="539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x v="54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x v="543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x v="547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x v="550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x v="553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x v="555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x v="556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x v="558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x v="560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x v="567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x v="568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x v="569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x v="117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x v="117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x v="570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x v="115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x v="573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x v="575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x v="576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x v="369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x v="578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x v="579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x v="485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x v="582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x v="583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x v="584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x v="58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x v="589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x v="591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x v="593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x v="594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x v="595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x v="597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x v="5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x v="603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x v="604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x v="606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x v="578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x v="609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x v="611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x v="612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x v="140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x v="615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x v="617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x v="618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x v="620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x v="621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x v="624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x v="625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x v="98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x v="627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x v="628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x v="630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x v="631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x v="63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x v="634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x v="639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x v="640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x v="115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x v="452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x v="642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x v="643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x v="64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x v="452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x v="645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x v="646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x v="647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x v="649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x v="456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x v="141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x v="372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x v="65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x v="77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x v="654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x v="660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x v="17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x v="66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x v="92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x v="148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x v="667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x v="117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x v="119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x v="668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x v="577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x v="456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x v="669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x v="118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x v="670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x v="117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x v="117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x v="117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x v="134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x v="117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x v="173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x v="117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x v="674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x v="117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x v="607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x v="117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x v="677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x v="679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x v="155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x v="117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x v="379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x v="683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x v="684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x v="685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x v="6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x v="117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x v="374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x v="687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x v="688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x v="689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x v="690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x v="386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x v="694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x v="698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x v="700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x v="703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x v="704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x v="668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x v="712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x v="158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x v="717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x v="718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x v="720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x v="654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x v="654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x v="724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x v="729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x v="730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x v="732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x v="738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x v="739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x v="742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x v="743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x v="745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x v="746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x v="747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x v="748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x v="749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x v="753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x v="754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x v="755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x v="756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x v="759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x v="117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x v="115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x v="763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x v="764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x v="116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x v="117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x v="117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x v="117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x v="117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x v="117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x v="155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x v="117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x v="121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x v="766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x v="372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x v="447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x v="117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x v="115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x v="76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x v="372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x v="768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x v="769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x v="77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x v="433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x v="443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x v="117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x v="772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x v="493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x v="117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x v="773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x v="7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x v="139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x v="776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x v="777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x v="779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x v="780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x v="379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x v="173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x v="78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x v="94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x v="782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x v="784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x v="78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x v="786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x v="787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x v="116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x v="139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x v="115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x v="789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x v="790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x v="117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x v="792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x v="143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x v="117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x v="115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x v="793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x v="116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x v="577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x v="117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x v="794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x v="17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x v="116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x v="155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x v="139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x v="117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x v="117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x v="797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x v="117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x v="173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x v="798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x v="117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x v="799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x v="73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x v="800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x v="117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x v="608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x v="155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x v="144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x v="117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x v="117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x v="428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x v="117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x v="805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x v="806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x v="173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x v="379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x v="117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x v="807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x v="793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x v="115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x v="667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x v="808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x v="460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x v="173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x v="810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x v="811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x v="728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x v="814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x v="81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x v="816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x v="817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x v="821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x v="825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x v="826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x v="832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x v="833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x v="835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x v="836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x v="839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x v="840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x v="842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x v="843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x v="844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x v="846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x v="84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x v="848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x v="117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x v="117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x v="854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x v="860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x v="86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x v="86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x v="864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x v="866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x v="867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x v="871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x v="872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x v="874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x v="137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x v="878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x v="704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x v="881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x v="884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x v="887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x v="891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x v="894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x v="896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x v="897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x v="367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x v="9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x v="902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x v="903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x v="904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x v="907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x v="908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x v="909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x v="910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x v="911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x v="912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x v="916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x v="917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x v="918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x v="109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x v="920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x v="923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x v="116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x v="925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x v="938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x v="939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x v="943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x v="117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x v="947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x v="952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x v="953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x v="954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x v="958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x v="959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x v="961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x v="963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x v="966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x v="967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x v="970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x v="972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x v="973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x v="975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x v="976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x v="977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x v="437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x v="97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x v="982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x v="983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x v="984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x v="986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x v="987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x v="988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x v="989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x v="990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x v="992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x v="1000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x v="854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x v="522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x v="493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x v="117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x v="1002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x v="360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x v="158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x v="1004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x v="1005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x v="117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x v="124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x v="117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x v="1008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x v="493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x v="117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x v="73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x v="116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x v="369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x v="117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x v="1011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x v="117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x v="117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x v="117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x v="1012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x v="1013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x v="1014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x v="1016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x v="1017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x v="1019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x v="1021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x v="1023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x v="1024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x v="1026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x v="1027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x v="1028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x v="1030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x v="155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x v="117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x v="403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x v="117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x v="175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x v="173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x v="117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x v="117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x v="117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x v="116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x v="139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x v="1035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x v="1036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x v="1038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x v="1040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x v="1043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x v="1045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x v="1047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x v="1048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x v="1049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x v="1052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x v="1053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x v="1054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x v="1057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x v="1058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x v="1061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x v="1062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x v="1063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x v="1066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x v="1067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x v="1071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x v="360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x v="17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x v="115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x v="117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x v="116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x v="117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x v="177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x v="575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x v="117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x v="117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x v="117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x v="1076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x v="173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x v="428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x v="155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x v="1077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x v="1080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x v="117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x v="685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x v="1084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x v="920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x v="139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x v="1085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x v="117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x v="117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x v="117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x v="117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x v="806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x v="117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x v="158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x v="82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x v="73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x v="117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x v="116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x v="117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x v="1088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x v="1089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x v="1090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x v="1091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x v="1095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x v="1098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x v="1099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x v="110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x v="1101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x v="1104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x v="95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x v="1105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x v="932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x v="1106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x v="1109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x v="111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x v="1111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x v="1112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x v="1113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x v="1116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x v="1117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x v="1118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x v="1121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x v="1123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x v="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x v="647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x v="1124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x v="1125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x v="1127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x v="1129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x v="1130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x v="11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x v="1136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x v="1139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x v="1140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x v="1141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x v="1142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x v="1144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x v="1145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x v="1149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x v="1150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x v="1151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x v="1153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x v="1154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x v="1155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x v="702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x v="1156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x v="117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x v="1158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x v="1159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x v="175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x v="1161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x v="1162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x v="1163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x v="1165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x v="139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x v="1168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x v="116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x v="152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x v="1170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x v="117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x v="117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x v="117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x v="1079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x v="1172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x v="117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x v="155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x v="143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x v="1174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x v="73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x v="117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x v="117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x v="116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x v="145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x v="117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x v="1177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x v="117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x v="117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x v="116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x v="178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x v="1178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x v="447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x v="17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x v="117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x v="414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x v="11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x v="1180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x v="118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x v="118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x v="1187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x v="1188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x v="1191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x v="1192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x v="1194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x v="1195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x v="1196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x v="1197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x v="117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x v="1201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x v="1202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x v="1203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x v="1032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x v="1205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x v="1207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x v="1210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x v="1211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x v="1214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x v="1217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x v="1218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x v="382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x v="13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x v="1219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x v="1220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x v="122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x v="1222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x v="1223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x v="1224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x v="1227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x v="1229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x v="1230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x v="1231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x v="1234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x v="50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x v="1235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x v="163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x v="493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x v="13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x v="117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x v="1237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x v="117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x v="1238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x v="123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x v="117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x v="1241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x v="452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x v="1243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x v="895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x v="1247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x v="1249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x v="83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x v="1250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x v="624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x v="1251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x v="1255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x v="1256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x v="356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x v="1263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x v="1268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x v="874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x v="142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x v="1270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x v="1099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x v="115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x v="460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x v="115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x v="117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x v="719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x v="1275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x v="152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x v="117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x v="117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x v="117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x v="360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x v="1276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x v="1277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x v="15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x v="1286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x v="1288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x v="128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x v="1291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x v="433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x v="1294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x v="155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x v="1079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x v="115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x v="1300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x v="13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x v="1301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x v="1302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x v="1304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x v="1305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x v="1306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x v="356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x v="1308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x v="972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x v="131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x v="1311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x v="1312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x v="1313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x v="1317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x v="1318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x v="1319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x v="1322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x v="13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x v="1327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x v="1330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x v="1331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x v="1332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x v="1334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x v="1335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x v="1336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x v="1339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x v="1341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x v="134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x v="1343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x v="1350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x v="1352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x v="135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x v="1358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x v="1359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x v="136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x v="1362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x v="117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x v="136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x v="379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x v="155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x v="1238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x v="133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x v="369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x v="1367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x v="1368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x v="1369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x v="1370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x v="13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x v="1373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x v="1375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x v="1380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x v="1383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x v="1385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x v="1386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x v="1396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x v="1398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x v="1399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x v="1401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x v="1405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x v="1406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x v="1408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x v="1409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x v="1410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x v="1414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x v="1419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x v="1424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x v="1427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x v="1431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x v="143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x v="1436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x v="1443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x v="1444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x v="1445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x v="145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x v="447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x v="1452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x v="1454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x v="1457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x v="1461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x v="904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x v="142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x v="1463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x v="1464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x v="1468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x v="147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x v="1473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x v="1474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x v="452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x v="1475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x v="1477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x v="1480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x v="1132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x v="1481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x v="1482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x v="622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x v="129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x v="1483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x v="115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x v="1484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x v="379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x v="1369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x v="1079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x v="379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x v="1485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x v="1487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x v="148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x v="148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x v="1491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x v="1492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x v="117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x v="1493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x v="116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x v="1495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x v="369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x v="1496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x v="1497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x v="155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x v="1172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x v="369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x v="129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x v="1498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x v="1499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x v="1500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x v="1079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x v="1501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x v="150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x v="1503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x v="1504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x v="147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x v="1507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x v="1508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x v="1509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x v="325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x v="1511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x v="1513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x v="1515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x v="1516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x v="1517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x v="1519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x v="1521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x v="1522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x v="1523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x v="1524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x v="1526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x v="1531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x v="968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x v="1532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x v="15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x v="1534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x v="1535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x v="1538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x v="932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x v="41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x v="1543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x v="1547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x v="1548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x v="1101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x v="1551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x v="1557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x v="1562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x v="1563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x v="1564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x v="1566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x v="1567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x v="1568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x v="1569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x v="1570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x v="1572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x v="1573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x v="1575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x v="1576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x v="1577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x v="1579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x v="1580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x v="1581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x v="1584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x v="1585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x v="1586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x v="1588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x v="1589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x v="1590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x v="1592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x v="1593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x v="1596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x v="159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x v="1600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x v="1602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x v="160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x v="1607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x v="1608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x v="1609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x v="1611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x v="1612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x v="1614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x v="1616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x v="1618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x v="1621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x v="1622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x v="162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x v="162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x v="1627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x v="1628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x v="1629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x v="1630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x v="163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x v="1638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x v="164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x v="1641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x v="164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x v="1644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x v="164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x v="165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x v="1079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x v="678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x v="970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x v="439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x v="1652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x v="1654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x v="1656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x v="610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x v="165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x v="1660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x v="1661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x v="1664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x v="117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x v="117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x v="1665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x v="493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x v="1651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x v="379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x v="434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x v="117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x v="117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x v="369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x v="117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x v="678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x v="117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x v="155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x v="115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x v="1668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x v="117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x v="117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x v="434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x v="1669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x v="73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x v="117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x v="379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x v="155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x v="117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x v="115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x v="117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x v="401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x v="117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x v="1673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x v="134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x v="75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x v="118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x v="379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x v="400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x v="139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x v="116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x v="116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x v="13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x v="622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x v="117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x v="116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x v="116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x v="369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x v="369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x v="117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x v="117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x v="155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x v="115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x v="1678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x v="1679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x v="1687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x v="1691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x v="1692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x v="1693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x v="1603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x v="1696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x v="66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x v="580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x v="1698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x v="1699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x v="1700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x v="1705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x v="1706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x v="1707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x v="1709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x v="41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x v="171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x v="1714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x v="1493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x v="661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x v="1718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x v="44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x v="1722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x v="1724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x v="172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x v="117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x v="117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x v="117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x v="134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x v="117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x v="117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x v="117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x v="117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x v="852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x v="117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x v="1728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x v="117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x v="654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x v="1730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x v="1731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x v="1732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x v="1734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x v="1735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x v="1736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x v="1733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x v="1741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x v="1743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x v="1744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x v="1747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x v="1749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x v="1751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x v="1516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x v="1756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x v="1761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x v="1762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x v="1763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x v="117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x v="173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x v="117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x v="1011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x v="156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x v="117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x v="117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x v="117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x v="117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x v="798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x v="116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x v="139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x v="117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x v="139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x v="375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x v="155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x v="1767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x v="1768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x v="1769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x v="456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x v="1505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x v="1770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x v="177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x v="702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x v="1772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x v="1774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x v="1776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x v="1778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x v="1781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x v="1784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x v="1786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x v="1791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x v="1794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x v="179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x v="179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x v="1799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x v="1800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x v="180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x v="1802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x v="1805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x v="1806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x v="1807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x v="1808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x v="493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x v="1811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x v="1814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x v="181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x v="1816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x v="1819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x v="1823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x v="1240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x v="1834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x v="183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x v="849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x v="183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x v="434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x v="1837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x v="25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x v="115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x v="117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x v="1838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x v="428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x v="13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x v="1840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x v="1841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x v="117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x v="119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x v="1845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x v="1288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x v="1846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x v="1847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x v="1849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x v="185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x v="1852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x v="1855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x v="1858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x v="1859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x v="186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x v="1866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x v="1867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x v="1869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x v="1870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x v="187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x v="622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x v="428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x v="188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x v="117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x v="1688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x v="500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x v="178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x v="117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x v="163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x v="117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x v="92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x v="1884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x v="115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x v="1275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x v="379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x v="456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x v="372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x v="117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x v="173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x v="1172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x v="369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x v="1886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x v="116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x v="117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x v="1887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x v="647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x v="1888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x v="1889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x v="42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x v="1891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x v="778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x v="655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x v="189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x v="1897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x v="1898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x v="190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x v="1902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x v="54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x v="1904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x v="1906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x v="1908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x v="1909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x v="898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x v="1911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x v="1912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x v="1158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x v="109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x v="191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x v="1917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x v="142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x v="1918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x v="191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x v="1920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x v="1467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x v="1921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x v="115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x v="117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x v="117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x v="139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x v="483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x v="1926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x v="452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x v="1927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x v="1928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x v="117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x v="428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x v="764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x v="439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x v="434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x v="17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x v="13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x v="117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x v="1929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x v="720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x v="117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x v="1932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x v="1001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x v="792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x v="193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x v="176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x v="1936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x v="577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x v="687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x v="83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x v="379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x v="117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x v="110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x v="1938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x v="117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x v="360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x v="379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x v="73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x v="369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x v="116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x v="1944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x v="369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x v="116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x v="1945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x v="1011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x v="1946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x v="1947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x v="152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x v="194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x v="452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x v="195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x v="1952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x v="325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x v="1954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x v="651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x v="1957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x v="1958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x v="41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x v="1959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x v="116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x v="117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x v="173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x v="117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x v="369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x v="363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x v="898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x v="526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x v="668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x v="117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x v="1971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x v="1972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x v="1973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x v="1975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x v="678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x v="1896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x v="1980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x v="1982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x v="1983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x v="297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x v="1985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x v="325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x v="198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x v="1117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x v="1988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x v="1989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x v="1141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x v="1990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x v="1992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x v="1964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x v="83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x v="1996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x v="1997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x v="1999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x v="1144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x v="2000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x v="200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x v="2002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x v="2005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x v="2008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x v="2013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x v="2017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x v="2018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x v="2019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x v="646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x v="2020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x v="2021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x v="2023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x v="2024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x v="202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x v="2026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x v="2027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x v="2028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x v="1151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x v="2029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x v="2033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x v="2034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x v="69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x v="2035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x v="73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x v="13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x v="116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x v="117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x v="117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x v="400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x v="117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x v="2038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x v="2039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x v="115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x v="204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x v="2042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x v="2044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x v="84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x v="2049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x v="2050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x v="379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x v="155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x v="2054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x v="2057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x v="143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x v="1699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x v="2058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x v="2059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x v="375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x v="115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x v="2061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x v="2062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x v="673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x v="452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x v="357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x v="116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x v="551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x v="1491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x v="115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x v="851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x v="375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x v="117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x v="672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x v="2043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x v="115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x v="2067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x v="155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x v="117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x v="2069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x v="372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x v="207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x v="117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x v="2071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x v="2073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x v="166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x v="2075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x v="2076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x v="2077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x v="2078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x v="74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x v="208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x v="2081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x v="2082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x v="2083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x v="2084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x v="2087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x v="2089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x v="2090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x v="209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x v="2092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x v="2095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x v="2096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x v="2098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x v="2099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x v="2100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x v="614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x v="2101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x v="444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x v="2102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x v="2103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x v="117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x v="118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x v="1301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x v="127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x v="1122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x v="1288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x v="636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x v="116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x v="379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x v="2111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x v="660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x v="201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x v="2116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x v="2117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x v="2119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x v="2120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x v="2121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x v="2123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x v="2124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x v="2128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x v="2132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x v="2136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x v="213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x v="2138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x v="2139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x v="2140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x v="2142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x v="145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x v="2145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x v="2146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x v="2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x v="2148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x v="2150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x v="2151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x v="215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x v="2153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x v="2154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x v="2155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x v="2156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x v="2158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x v="2161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x v="2162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x v="2166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x v="2167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x v="2172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x v="2173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x v="911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x v="683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x v="2179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x v="2180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x v="218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x v="2182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x v="1734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x v="2186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x v="2187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x v="2188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x v="2190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x v="611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x v="2191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x v="2192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x v="1676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x v="2193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x v="472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x v="2196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x v="2197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x v="2065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x v="2198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x v="2200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x v="2201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x v="2203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x v="2205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x v="44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x v="2208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x v="156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x v="2210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x v="2211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x v="2212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x v="2213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x v="959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x v="627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x v="647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x v="1494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x v="22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x v="2218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x v="2219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x v="607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x v="2221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x v="2222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x v="2224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x v="2225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x v="2229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x v="2230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x v="2231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x v="2232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x v="2233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x v="1766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x v="831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x v="2234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x v="142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x v="2235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x v="2236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x v="2237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x v="2238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x v="2243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x v="174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x v="2245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x v="2246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x v="2196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x v="83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x v="2248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x v="2249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x v="1622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x v="41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x v="668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x v="459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x v="225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x v="2255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x v="2256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x v="225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x v="2259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x v="142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x v="2090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x v="148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x v="2265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x v="457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x v="2269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x v="1959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x v="646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x v="2270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x v="2271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x v="2272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x v="128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x v="227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x v="2276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x v="2277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x v="156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x v="41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x v="2280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x v="1158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x v="2283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x v="22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x v="2288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x v="2289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x v="2292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x v="2294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x v="2296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x v="2297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x v="168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x v="672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x v="2300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x v="2302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x v="895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x v="2303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x v="857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x v="2305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x v="2306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x v="2308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x v="2309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x v="2310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x v="948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x v="402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x v="2318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x v="472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x v="2321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x v="17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x v="2323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x v="2324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x v="2326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x v="147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x v="232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x v="325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x v="2329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x v="911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x v="417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x v="2330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x v="40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x v="1132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x v="2332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x v="2333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x v="2334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x v="2338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x v="1958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x v="2339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x v="2340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x v="2341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x v="2342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x v="2344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x v="911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x v="2347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x v="2307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x v="806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x v="2348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x v="2349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x v="2351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x v="2352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x v="2222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x v="2353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x v="1929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x v="202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x v="2361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x v="2362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x v="83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x v="2363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x v="173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x v="1911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x v="2366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x v="581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x v="2367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x v="2259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x v="909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x v="2369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x v="1508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x v="167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x v="2370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x v="2371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x v="1132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x v="2372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x v="1699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x v="1644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x v="1666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x v="2373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x v="31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x v="2374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x v="1904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x v="2377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x v="25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x v="2379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x v="95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x v="238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x v="38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x v="2381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x v="895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x v="932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x v="2384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x v="2385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x v="142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x v="2387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x v="41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x v="116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x v="173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x v="2389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x v="2390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x v="2391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x v="117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x v="179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x v="1168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x v="116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x v="493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x v="117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x v="378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x v="116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x v="517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x v="2392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x v="83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x v="2393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x v="1118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x v="2395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x v="17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x v="2398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x v="983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x v="647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x v="2403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x v="2404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x v="2406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x v="119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x v="2407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x v="42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x v="2409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x v="2412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x v="241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x v="241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x v="1980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x v="504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x v="1122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x v="2417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x v="2343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x v="2419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x v="242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x v="2421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x v="2381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x v="2422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x v="2423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x v="24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x v="2426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x v="586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x v="174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x v="2427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x v="2428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x v="365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x v="2429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x v="990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x v="243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x v="2431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x v="2432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x v="1890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x v="2433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x v="2434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x v="2437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x v="243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x v="2440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x v="972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x v="449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x v="117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x v="2442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x v="17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x v="403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x v="795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x v="117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x v="173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x v="117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x v="117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x v="115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x v="167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x v="379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x v="2443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x v="2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x v="2445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x v="2446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x v="142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x v="2447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x v="317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x v="2450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x v="2451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x v="2452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x v="97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x v="646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x v="2453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x v="2454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x v="245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x v="2457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x v="106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x v="911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x v="570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x v="2460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x v="2463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x v="574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x v="851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x v="117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x v="428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x v="115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x v="2465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x v="44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x v="117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x v="2466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x v="2468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x v="2469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x v="2470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x v="247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x v="365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x v="357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x v="2477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x v="526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x v="2479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x v="2480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x v="117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x v="72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x v="2485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x v="654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x v="2489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x v="2492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x v="1230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x v="2495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x v="1483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x v="375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x v="2496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x v="92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x v="116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x v="173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x v="116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x v="117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x v="177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x v="1084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x v="143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x v="2345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x v="115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x v="2497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x v="13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x v="117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x v="117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x v="379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x v="117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x v="1497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x v="92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x v="2502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x v="155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x v="575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x v="2503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x v="117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x v="158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x v="2373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x v="358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x v="654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x v="2503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x v="2505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x v="116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x v="139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x v="117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x v="115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x v="678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x v="456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x v="493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x v="493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x v="117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x v="117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x v="110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x v="117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x v="2511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x v="2512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x v="139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x v="143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x v="117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x v="666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x v="462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x v="117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x v="117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x v="117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x v="1001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x v="577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x v="691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x v="251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x v="2518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x v="117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x v="1281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x v="483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x v="2524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x v="118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x v="573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x v="173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x v="2526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x v="158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x v="139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x v="117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x v="526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x v="115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x v="1937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x v="167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x v="116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x v="13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x v="139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x v="2529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x v="1820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x v="117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x v="117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x v="116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x v="119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x v="176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x v="792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x v="173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x v="366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x v="2530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x v="117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x v="117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x v="117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x v="402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x v="2534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x v="452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x v="911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x v="577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x v="577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x v="117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x v="116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x v="2536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x v="116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x v="117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x v="195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x v="483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x v="156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x v="117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x v="2539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x v="2540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x v="357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x v="78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x v="117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x v="117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x v="117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x v="117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x v="115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x v="779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x v="117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x v="1168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x v="573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x v="17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x v="25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x v="117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x v="117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x v="254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x v="173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x v="2094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x v="78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x v="117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x v="1077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34B786-A6C7-4E3C-BBC3-AA7FD48AB50D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dataFiel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Years2" fld="22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F6E0C6-E3BC-42E3-AAC6-C5C86EADBD39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42B69B-3729-4EF9-A5D0-84018832335A}" name="PivotTable2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2ABDA3-7BC7-49D8-88D8-F637F67B1D42}" name="PivotTable4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8D986-8B29-4304-95D4-17A2FEC87E72}">
  <dimension ref="A1:E18"/>
  <sheetViews>
    <sheetView workbookViewId="0">
      <selection activeCell="H7" sqref="H7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18" bestFit="1" customWidth="1"/>
    <col min="7" max="7" width="15" bestFit="1" customWidth="1"/>
    <col min="8" max="8" width="23" bestFit="1" customWidth="1"/>
    <col min="9" max="9" width="20" bestFit="1" customWidth="1"/>
    <col min="10" max="2548" width="16.28515625" bestFit="1" customWidth="1"/>
    <col min="2549" max="2549" width="11.285156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8386</v>
      </c>
      <c r="B2" t="s">
        <v>8360</v>
      </c>
    </row>
    <row r="4" spans="1:5" x14ac:dyDescent="0.25">
      <c r="A4" s="12" t="s">
        <v>8387</v>
      </c>
      <c r="B4" s="12" t="s">
        <v>8361</v>
      </c>
    </row>
    <row r="5" spans="1:5" x14ac:dyDescent="0.25">
      <c r="A5" s="12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17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7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7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7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7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7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7" t="s">
        <v>8362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N1" zoomScale="90" zoomScaleNormal="90" workbookViewId="0">
      <selection activeCell="O524" sqref="O524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9.140625" style="5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36.7109375" customWidth="1"/>
    <col min="15" max="15" width="17.85546875" customWidth="1"/>
    <col min="16" max="16" width="20.42578125" style="14" customWidth="1"/>
    <col min="17" max="17" width="21.28515625" customWidth="1"/>
    <col min="18" max="18" width="18.42578125" customWidth="1"/>
    <col min="19" max="19" width="24.7109375" style="16" customWidth="1"/>
    <col min="20" max="20" width="22.85546875" style="16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8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  <c r="U1" s="19" t="s">
        <v>8386</v>
      </c>
    </row>
    <row r="2" spans="1:21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1" t="s">
        <v>8308</v>
      </c>
      <c r="R2" t="s">
        <v>8309</v>
      </c>
      <c r="S2" s="16">
        <f t="shared" ref="S2:S65" si="2">(((J2/60)/60)/24)+DATE(1970,1,1)</f>
        <v>42177.007071759261</v>
      </c>
      <c r="T2" s="16">
        <f t="shared" ref="T2:T65" si="3"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1" t="s">
        <v>8308</v>
      </c>
      <c r="R3" t="s">
        <v>8309</v>
      </c>
      <c r="S3" s="16">
        <f t="shared" si="2"/>
        <v>42766.600497685184</v>
      </c>
      <c r="T3" s="16">
        <f t="shared" si="3"/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1" t="s">
        <v>8308</v>
      </c>
      <c r="R66" t="s">
        <v>8310</v>
      </c>
      <c r="S66" s="16">
        <f t="shared" ref="S66:S129" si="7">(((J66/60)/60)/24)+DATE(1970,1,1)</f>
        <v>41433.01829861111</v>
      </c>
      <c r="T66" s="16">
        <f t="shared" ref="T66:T129" si="8">(((I66/60)/60)/24)+DATE(1970,1,1)</f>
        <v>41463.01829861111</v>
      </c>
      <c r="U66">
        <f t="shared" si="4"/>
        <v>2013</v>
      </c>
    </row>
    <row r="67" spans="1:21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1" t="s">
        <v>8308</v>
      </c>
      <c r="R67" t="s">
        <v>8310</v>
      </c>
      <c r="S67" s="16">
        <f t="shared" si="7"/>
        <v>41835.821226851855</v>
      </c>
      <c r="T67" s="16">
        <f t="shared" si="8"/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1" t="s">
        <v>8308</v>
      </c>
      <c r="R130" t="s">
        <v>8311</v>
      </c>
      <c r="S130" s="16">
        <f t="shared" ref="S130:S193" si="12">(((J130/60)/60)/24)+DATE(1970,1,1)</f>
        <v>42628.22792824074</v>
      </c>
      <c r="T130" s="16">
        <f t="shared" ref="T130:T193" si="13">(((I130/60)/60)/24)+DATE(1970,1,1)</f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1" t="s">
        <v>8308</v>
      </c>
      <c r="R131" t="s">
        <v>8311</v>
      </c>
      <c r="S131" s="16">
        <f t="shared" si="12"/>
        <v>41882.937303240738</v>
      </c>
      <c r="T131" s="16">
        <f t="shared" si="13"/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1" t="s">
        <v>8308</v>
      </c>
      <c r="R194" t="s">
        <v>8312</v>
      </c>
      <c r="S194" s="16">
        <f t="shared" ref="S194:S257" si="17">(((J194/60)/60)/24)+DATE(1970,1,1)</f>
        <v>41899.792037037041</v>
      </c>
      <c r="T194" s="16">
        <f t="shared" ref="T194:T257" si="18">(((I194/60)/60)/24)+DATE(1970,1,1)</f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1" t="s">
        <v>8308</v>
      </c>
      <c r="R195" t="s">
        <v>8312</v>
      </c>
      <c r="S195" s="16">
        <f t="shared" si="17"/>
        <v>41911.934791666667</v>
      </c>
      <c r="T195" s="16">
        <f t="shared" si="18"/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1" t="s">
        <v>8308</v>
      </c>
      <c r="R258" t="s">
        <v>8313</v>
      </c>
      <c r="S258" s="16">
        <f t="shared" ref="S258:S321" si="22">(((J258/60)/60)/24)+DATE(1970,1,1)</f>
        <v>41319.769293981481</v>
      </c>
      <c r="T258" s="16">
        <f t="shared" ref="T258:T321" si="23">(((I258/60)/60)/24)+DATE(1970,1,1)</f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1" t="s">
        <v>8308</v>
      </c>
      <c r="R259" t="s">
        <v>8313</v>
      </c>
      <c r="S259" s="16">
        <f t="shared" si="22"/>
        <v>42479.626875000002</v>
      </c>
      <c r="T259" s="16">
        <f t="shared" si="23"/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1" t="s">
        <v>8308</v>
      </c>
      <c r="R322" t="s">
        <v>8313</v>
      </c>
      <c r="S322" s="16">
        <f t="shared" ref="S322:S385" si="27">(((J322/60)/60)/24)+DATE(1970,1,1)</f>
        <v>42331.551307870366</v>
      </c>
      <c r="T322" s="16">
        <f t="shared" ref="T322:T385" si="28">(((I322/60)/60)/24)+DATE(1970,1,1)</f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1" t="s">
        <v>8308</v>
      </c>
      <c r="R323" t="s">
        <v>8313</v>
      </c>
      <c r="S323" s="16">
        <f t="shared" si="27"/>
        <v>42647.446597222224</v>
      </c>
      <c r="T323" s="16">
        <f t="shared" si="28"/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1" t="s">
        <v>8308</v>
      </c>
      <c r="R386" t="s">
        <v>8313</v>
      </c>
      <c r="S386" s="16">
        <f t="shared" ref="S386:S449" si="32">(((J386/60)/60)/24)+DATE(1970,1,1)</f>
        <v>41980.781793981485</v>
      </c>
      <c r="T386" s="16">
        <f t="shared" ref="T386:T449" si="33">(((I386/60)/60)/24)+DATE(1970,1,1)</f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1" t="s">
        <v>8308</v>
      </c>
      <c r="R387" t="s">
        <v>8313</v>
      </c>
      <c r="S387" s="16">
        <f t="shared" si="32"/>
        <v>41934.584502314814</v>
      </c>
      <c r="T387" s="16">
        <f t="shared" si="33"/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1" t="s">
        <v>8308</v>
      </c>
      <c r="R450" t="s">
        <v>8314</v>
      </c>
      <c r="S450" s="16">
        <f t="shared" ref="S450:S513" si="37">(((J450/60)/60)/24)+DATE(1970,1,1)</f>
        <v>41753.758043981477</v>
      </c>
      <c r="T450" s="16">
        <f t="shared" ref="T450:T513" si="38">(((I450/60)/60)/24)+DATE(1970,1,1)</f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1" t="s">
        <v>8308</v>
      </c>
      <c r="R451" t="s">
        <v>8314</v>
      </c>
      <c r="S451" s="16">
        <f t="shared" si="37"/>
        <v>41534.568113425928</v>
      </c>
      <c r="T451" s="16">
        <f t="shared" si="38"/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1" t="s">
        <v>8308</v>
      </c>
      <c r="R514" t="s">
        <v>8314</v>
      </c>
      <c r="S514" s="16">
        <f t="shared" ref="S514:S577" si="42">(((J514/60)/60)/24)+DATE(1970,1,1)</f>
        <v>42649.742210648154</v>
      </c>
      <c r="T514" s="16">
        <f t="shared" ref="T514:T577" si="43">(((I514/60)/60)/24)+DATE(1970,1,1)</f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1" t="s">
        <v>8308</v>
      </c>
      <c r="R515" t="s">
        <v>8314</v>
      </c>
      <c r="S515" s="16">
        <f t="shared" si="42"/>
        <v>42552.653993055559</v>
      </c>
      <c r="T515" s="16">
        <f t="shared" si="43"/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1" t="s">
        <v>8317</v>
      </c>
      <c r="R578" t="s">
        <v>8318</v>
      </c>
      <c r="S578" s="16">
        <f t="shared" ref="S578:S641" si="47">(((J578/60)/60)/24)+DATE(1970,1,1)</f>
        <v>42031.471666666665</v>
      </c>
      <c r="T578" s="16">
        <f t="shared" ref="T578:T641" si="48">(((I578/60)/60)/24)+DATE(1970,1,1)</f>
        <v>42091.43</v>
      </c>
      <c r="U578">
        <f t="shared" si="44"/>
        <v>2015</v>
      </c>
    </row>
    <row r="579" spans="1:21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1" t="s">
        <v>8317</v>
      </c>
      <c r="R579" t="s">
        <v>8318</v>
      </c>
      <c r="S579" s="16">
        <f t="shared" si="47"/>
        <v>42450.589143518519</v>
      </c>
      <c r="T579" s="16">
        <f t="shared" si="48"/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1" t="s">
        <v>8317</v>
      </c>
      <c r="R642" t="s">
        <v>8319</v>
      </c>
      <c r="S642" s="16">
        <f t="shared" ref="S642:S705" si="52">(((J642/60)/60)/24)+DATE(1970,1,1)</f>
        <v>42683.420312500006</v>
      </c>
      <c r="T642" s="16">
        <f t="shared" ref="T642:T705" si="53">(((I642/60)/60)/24)+DATE(1970,1,1)</f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1" t="s">
        <v>8317</v>
      </c>
      <c r="R643" t="s">
        <v>8319</v>
      </c>
      <c r="S643" s="16">
        <f t="shared" si="52"/>
        <v>42199.57</v>
      </c>
      <c r="T643" s="16">
        <f t="shared" si="53"/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1" t="s">
        <v>8317</v>
      </c>
      <c r="R706" t="s">
        <v>8319</v>
      </c>
      <c r="S706" s="16">
        <f t="shared" ref="S706:S769" si="57">(((J706/60)/60)/24)+DATE(1970,1,1)</f>
        <v>42726.192916666667</v>
      </c>
      <c r="T706" s="16">
        <f t="shared" ref="T706:T769" si="58">(((I706/60)/60)/24)+DATE(1970,1,1)</f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1" t="s">
        <v>8317</v>
      </c>
      <c r="R707" t="s">
        <v>8319</v>
      </c>
      <c r="S707" s="16">
        <f t="shared" si="57"/>
        <v>42726.491643518515</v>
      </c>
      <c r="T707" s="16">
        <f t="shared" si="58"/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1" t="s">
        <v>8320</v>
      </c>
      <c r="R770" t="s">
        <v>8322</v>
      </c>
      <c r="S770" s="16">
        <f t="shared" ref="S770:S833" si="62">(((J770/60)/60)/24)+DATE(1970,1,1)</f>
        <v>41594.207060185188</v>
      </c>
      <c r="T770" s="16">
        <f t="shared" ref="T770:T833" si="63">(((I770/60)/60)/24)+DATE(1970,1,1)</f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1" t="s">
        <v>8320</v>
      </c>
      <c r="R771" t="s">
        <v>8322</v>
      </c>
      <c r="S771" s="16">
        <f t="shared" si="62"/>
        <v>41604.996458333335</v>
      </c>
      <c r="T771" s="16">
        <f t="shared" si="63"/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1" t="s">
        <v>8323</v>
      </c>
      <c r="R834" t="s">
        <v>8324</v>
      </c>
      <c r="S834" s="16">
        <f t="shared" ref="S834:S897" si="67">(((J834/60)/60)/24)+DATE(1970,1,1)</f>
        <v>40869.675173611111</v>
      </c>
      <c r="T834" s="16">
        <f t="shared" ref="T834:T897" si="68">(((I834/60)/60)/24)+DATE(1970,1,1)</f>
        <v>40929.342361111114</v>
      </c>
      <c r="U834">
        <f t="shared" si="64"/>
        <v>2011</v>
      </c>
    </row>
    <row r="835" spans="1:21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1" t="s">
        <v>8323</v>
      </c>
      <c r="R835" t="s">
        <v>8324</v>
      </c>
      <c r="S835" s="16">
        <f t="shared" si="67"/>
        <v>41718.878182870372</v>
      </c>
      <c r="T835" s="16">
        <f t="shared" si="68"/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1" t="s">
        <v>8323</v>
      </c>
      <c r="R898" t="s">
        <v>8327</v>
      </c>
      <c r="S898" s="16">
        <f t="shared" ref="S898:S961" si="72">(((J898/60)/60)/24)+DATE(1970,1,1)</f>
        <v>42218.872986111113</v>
      </c>
      <c r="T898" s="16">
        <f t="shared" ref="T898:T961" si="73">(((I898/60)/60)/24)+DATE(1970,1,1)</f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1" t="s">
        <v>8323</v>
      </c>
      <c r="R899" t="s">
        <v>8327</v>
      </c>
      <c r="S899" s="16">
        <f t="shared" si="72"/>
        <v>41211.688750000001</v>
      </c>
      <c r="T899" s="16">
        <f t="shared" si="73"/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1" t="s">
        <v>8317</v>
      </c>
      <c r="R962" t="s">
        <v>8319</v>
      </c>
      <c r="S962" s="16">
        <f t="shared" ref="S962:S1025" si="77">(((J962/60)/60)/24)+DATE(1970,1,1)</f>
        <v>42766.626793981486</v>
      </c>
      <c r="T962" s="16">
        <f t="shared" ref="T962:T1025" si="78">(((I962/60)/60)/24)+DATE(1970,1,1)</f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1" t="s">
        <v>8317</v>
      </c>
      <c r="R963" t="s">
        <v>8319</v>
      </c>
      <c r="S963" s="16">
        <f t="shared" si="77"/>
        <v>42740.693692129629</v>
      </c>
      <c r="T963" s="16">
        <f t="shared" si="78"/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1" t="s">
        <v>8323</v>
      </c>
      <c r="R1026" t="s">
        <v>8328</v>
      </c>
      <c r="S1026" s="16">
        <f t="shared" ref="S1026:S1089" si="82">(((J1026/60)/60)/24)+DATE(1970,1,1)</f>
        <v>42370.580590277779</v>
      </c>
      <c r="T1026" s="16">
        <f t="shared" ref="T1026:T1089" si="83">(((I1026/60)/60)/24)+DATE(1970,1,1)</f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1" t="s">
        <v>8323</v>
      </c>
      <c r="R1027" t="s">
        <v>8328</v>
      </c>
      <c r="S1027" s="16">
        <f t="shared" si="82"/>
        <v>42049.833761574075</v>
      </c>
      <c r="T1027" s="16">
        <f t="shared" si="83"/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1" t="s">
        <v>8331</v>
      </c>
      <c r="R1090" t="s">
        <v>8332</v>
      </c>
      <c r="S1090" s="16">
        <f t="shared" ref="S1090:S1153" si="87">(((J1090/60)/60)/24)+DATE(1970,1,1)</f>
        <v>41723.799386574072</v>
      </c>
      <c r="T1090" s="16">
        <f t="shared" ref="T1090:T1153" si="88">(((I1090/60)/60)/24)+DATE(1970,1,1)</f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1" t="s">
        <v>8331</v>
      </c>
      <c r="R1091" t="s">
        <v>8332</v>
      </c>
      <c r="S1091" s="16">
        <f t="shared" si="87"/>
        <v>42151.189525462964</v>
      </c>
      <c r="T1091" s="16">
        <f t="shared" si="88"/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1" t="s">
        <v>8334</v>
      </c>
      <c r="R1154" t="s">
        <v>8335</v>
      </c>
      <c r="S1154" s="16">
        <f t="shared" ref="S1154:S1217" si="92">(((J1154/60)/60)/24)+DATE(1970,1,1)</f>
        <v>42109.709629629629</v>
      </c>
      <c r="T1154" s="16">
        <f t="shared" ref="T1154:T1217" si="93">(((I1154/60)/60)/24)+DATE(1970,1,1)</f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1" t="s">
        <v>8334</v>
      </c>
      <c r="R1155" t="s">
        <v>8335</v>
      </c>
      <c r="S1155" s="16">
        <f t="shared" si="92"/>
        <v>42143.714178240742</v>
      </c>
      <c r="T1155" s="16">
        <f t="shared" si="93"/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1" t="s">
        <v>8336</v>
      </c>
      <c r="R1218" t="s">
        <v>8337</v>
      </c>
      <c r="S1218" s="16">
        <f t="shared" ref="S1218:S1281" si="97">(((J1218/60)/60)/24)+DATE(1970,1,1)</f>
        <v>42247.616400462968</v>
      </c>
      <c r="T1218" s="16">
        <f t="shared" ref="T1218:T1281" si="98">(((I1218/60)/60)/24)+DATE(1970,1,1)</f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1" t="s">
        <v>8336</v>
      </c>
      <c r="R1219" t="s">
        <v>8337</v>
      </c>
      <c r="S1219" s="16">
        <f t="shared" si="97"/>
        <v>42535.809490740736</v>
      </c>
      <c r="T1219" s="16">
        <f t="shared" si="98"/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1" t="s">
        <v>8323</v>
      </c>
      <c r="R1282" t="s">
        <v>8324</v>
      </c>
      <c r="S1282" s="16">
        <f t="shared" ref="S1282:S1345" si="102">(((J1282/60)/60)/24)+DATE(1970,1,1)</f>
        <v>40513.757569444446</v>
      </c>
      <c r="T1282" s="16">
        <f t="shared" ref="T1282:T1345" si="103">(((I1282/60)/60)/24)+DATE(1970,1,1)</f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1" t="s">
        <v>8323</v>
      </c>
      <c r="R1283" t="s">
        <v>8324</v>
      </c>
      <c r="S1283" s="16">
        <f t="shared" si="102"/>
        <v>41463.743472222224</v>
      </c>
      <c r="T1283" s="16">
        <f t="shared" si="103"/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1" t="s">
        <v>8320</v>
      </c>
      <c r="R1346" t="s">
        <v>8321</v>
      </c>
      <c r="S1346" s="16">
        <f t="shared" ref="S1346:S1409" si="107">(((J1346/60)/60)/24)+DATE(1970,1,1)</f>
        <v>42522.789803240739</v>
      </c>
      <c r="T1346" s="16">
        <f t="shared" ref="T1346:T1409" si="108">(((I1346/60)/60)/24)+DATE(1970,1,1)</f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1" t="s">
        <v>8320</v>
      </c>
      <c r="R1347" t="s">
        <v>8321</v>
      </c>
      <c r="S1347" s="16">
        <f t="shared" si="107"/>
        <v>41799.814340277779</v>
      </c>
      <c r="T1347" s="16">
        <f t="shared" si="108"/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1" t="s">
        <v>8320</v>
      </c>
      <c r="R1410" t="s">
        <v>8339</v>
      </c>
      <c r="S1410" s="16">
        <f t="shared" ref="S1410:S1473" si="112">(((J1410/60)/60)/24)+DATE(1970,1,1)</f>
        <v>42291.872175925921</v>
      </c>
      <c r="T1410" s="16">
        <f t="shared" ref="T1410:T1473" si="113">(((I1410/60)/60)/24)+DATE(1970,1,1)</f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1" t="s">
        <v>8320</v>
      </c>
      <c r="R1411" t="s">
        <v>8339</v>
      </c>
      <c r="S1411" s="16">
        <f t="shared" si="112"/>
        <v>41945.133506944447</v>
      </c>
      <c r="T1411" s="16">
        <f t="shared" si="113"/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1" t="s">
        <v>8320</v>
      </c>
      <c r="R1474" t="s">
        <v>8340</v>
      </c>
      <c r="S1474" s="16">
        <f t="shared" ref="S1474:S1537" si="117">(((J1474/60)/60)/24)+DATE(1970,1,1)</f>
        <v>41533.542858796296</v>
      </c>
      <c r="T1474" s="16">
        <f t="shared" ref="T1474:T1537" si="118">(((I1474/60)/60)/24)+DATE(1970,1,1)</f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1" t="s">
        <v>8320</v>
      </c>
      <c r="R1475" t="s">
        <v>8340</v>
      </c>
      <c r="S1475" s="16">
        <f t="shared" si="117"/>
        <v>40939.979618055557</v>
      </c>
      <c r="T1475" s="16">
        <f t="shared" si="118"/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1" t="s">
        <v>8336</v>
      </c>
      <c r="R1538" t="s">
        <v>8337</v>
      </c>
      <c r="S1538" s="16">
        <f t="shared" ref="S1538:S1601" si="122">(((J1538/60)/60)/24)+DATE(1970,1,1)</f>
        <v>42213.802199074074</v>
      </c>
      <c r="T1538" s="16">
        <f t="shared" ref="T1538:T1601" si="123">(((I1538/60)/60)/24)+DATE(1970,1,1)</f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1" t="s">
        <v>8336</v>
      </c>
      <c r="R1539" t="s">
        <v>8337</v>
      </c>
      <c r="S1539" s="16">
        <f t="shared" si="122"/>
        <v>42552.315127314811</v>
      </c>
      <c r="T1539" s="16">
        <f t="shared" si="123"/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1" t="s">
        <v>8336</v>
      </c>
      <c r="R1602" t="s">
        <v>8343</v>
      </c>
      <c r="S1602" s="16">
        <f t="shared" ref="S1602:S1665" si="127">(((J1602/60)/60)/24)+DATE(1970,1,1)</f>
        <v>41791.057314814818</v>
      </c>
      <c r="T1602" s="16">
        <f t="shared" ref="T1602:T1665" si="128">(((I1602/60)/60)/24)+DATE(1970,1,1)</f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1" t="s">
        <v>8323</v>
      </c>
      <c r="R1603" t="s">
        <v>8324</v>
      </c>
      <c r="S1603" s="16">
        <f t="shared" si="127"/>
        <v>40638.092974537038</v>
      </c>
      <c r="T1603" s="16">
        <f t="shared" si="128"/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1" t="s">
        <v>8323</v>
      </c>
      <c r="R1666" t="s">
        <v>8344</v>
      </c>
      <c r="S1666" s="16">
        <f t="shared" ref="S1666:S1729" si="132">(((J1666/60)/60)/24)+DATE(1970,1,1)</f>
        <v>40939.761782407404</v>
      </c>
      <c r="T1666" s="16">
        <f t="shared" ref="T1666:T1729" si="133">(((I1666/60)/60)/24)+DATE(1970,1,1)</f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1" t="s">
        <v>8323</v>
      </c>
      <c r="R1667" t="s">
        <v>8344</v>
      </c>
      <c r="S1667" s="16">
        <f t="shared" si="132"/>
        <v>40564.649456018517</v>
      </c>
      <c r="T1667" s="16">
        <f t="shared" si="133"/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1" t="s">
        <v>8323</v>
      </c>
      <c r="R1730" t="s">
        <v>8345</v>
      </c>
      <c r="S1730" s="16">
        <f t="shared" ref="S1730:S1793" si="137">(((J1730/60)/60)/24)+DATE(1970,1,1)</f>
        <v>42268.625856481478</v>
      </c>
      <c r="T1730" s="16">
        <f t="shared" ref="T1730:T1793" si="138">(((I1730/60)/60)/24)+DATE(1970,1,1)</f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1" t="s">
        <v>8323</v>
      </c>
      <c r="R1731" t="s">
        <v>8345</v>
      </c>
      <c r="S1731" s="16">
        <f t="shared" si="137"/>
        <v>42471.052152777775</v>
      </c>
      <c r="T1731" s="16">
        <f t="shared" si="138"/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1" t="s">
        <v>8336</v>
      </c>
      <c r="R1794" t="s">
        <v>8337</v>
      </c>
      <c r="S1794" s="16">
        <f t="shared" ref="S1794:S1857" si="142">(((J1794/60)/60)/24)+DATE(1970,1,1)</f>
        <v>42189.031041666662</v>
      </c>
      <c r="T1794" s="16">
        <f t="shared" ref="T1794:T1857" si="143">(((I1794/60)/60)/24)+DATE(1970,1,1)</f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1" t="s">
        <v>8336</v>
      </c>
      <c r="R1795" t="s">
        <v>8337</v>
      </c>
      <c r="S1795" s="16">
        <f t="shared" si="142"/>
        <v>41940.89166666667</v>
      </c>
      <c r="T1795" s="16">
        <f t="shared" si="143"/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1" t="s">
        <v>8323</v>
      </c>
      <c r="R1858" t="s">
        <v>8324</v>
      </c>
      <c r="S1858" s="16">
        <f t="shared" ref="S1858:S1921" si="147">(((J1858/60)/60)/24)+DATE(1970,1,1)</f>
        <v>41817.854999999996</v>
      </c>
      <c r="T1858" s="16">
        <f t="shared" ref="T1858:T1921" si="148">(((I1858/60)/60)/24)+DATE(1970,1,1)</f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1" t="s">
        <v>8323</v>
      </c>
      <c r="R1859" t="s">
        <v>8324</v>
      </c>
      <c r="S1859" s="16">
        <f t="shared" si="147"/>
        <v>41864.76866898148</v>
      </c>
      <c r="T1859" s="16">
        <f t="shared" si="148"/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1" t="s">
        <v>8317</v>
      </c>
      <c r="R1922" t="s">
        <v>8346</v>
      </c>
      <c r="S1922" s="16">
        <f t="shared" ref="S1922:S1985" si="152">(((J1922/60)/60)/24)+DATE(1970,1,1)</f>
        <v>42270.875706018516</v>
      </c>
      <c r="T1922" s="16">
        <f t="shared" ref="T1922:T1985" si="153">(((I1922/60)/60)/24)+DATE(1970,1,1)</f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1" t="s">
        <v>8323</v>
      </c>
      <c r="R1923" t="s">
        <v>8327</v>
      </c>
      <c r="S1923" s="16">
        <f t="shared" si="152"/>
        <v>41074.221562500003</v>
      </c>
      <c r="T1923" s="16">
        <f t="shared" si="153"/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1" t="s">
        <v>8336</v>
      </c>
      <c r="R1986" t="s">
        <v>8348</v>
      </c>
      <c r="S1986" s="16">
        <f t="shared" ref="S1986:S2049" si="157">(((J1986/60)/60)/24)+DATE(1970,1,1)</f>
        <v>41913.790289351848</v>
      </c>
      <c r="T1986" s="16">
        <f t="shared" ref="T1986:T2049" si="158">(((I1986/60)/60)/24)+DATE(1970,1,1)</f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1" t="s">
        <v>8336</v>
      </c>
      <c r="R1987" t="s">
        <v>8348</v>
      </c>
      <c r="S1987" s="16">
        <f t="shared" si="157"/>
        <v>42555.698738425926</v>
      </c>
      <c r="T1987" s="16">
        <f t="shared" si="158"/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1" t="s">
        <v>8317</v>
      </c>
      <c r="R2050" t="s">
        <v>8347</v>
      </c>
      <c r="S2050" s="16">
        <f t="shared" ref="S2050:S2113" si="162">(((J2050/60)/60)/24)+DATE(1970,1,1)</f>
        <v>41387.651516203703</v>
      </c>
      <c r="T2050" s="16">
        <f t="shared" ref="T2050:T2113" si="163">(((I2050/60)/60)/24)+DATE(1970,1,1)</f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1" t="s">
        <v>8317</v>
      </c>
      <c r="R2051" t="s">
        <v>8347</v>
      </c>
      <c r="S2051" s="16">
        <f t="shared" si="162"/>
        <v>41575.527349537035</v>
      </c>
      <c r="T2051" s="16">
        <f t="shared" si="163"/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1" t="s">
        <v>8323</v>
      </c>
      <c r="R2114" t="s">
        <v>8327</v>
      </c>
      <c r="S2114" s="16">
        <f t="shared" ref="S2114:S2177" si="167">(((J2114/60)/60)/24)+DATE(1970,1,1)</f>
        <v>41365.928159722222</v>
      </c>
      <c r="T2114" s="16">
        <f t="shared" ref="T2114:T2177" si="168">(((I2114/60)/60)/24)+DATE(1970,1,1)</f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1" t="s">
        <v>8323</v>
      </c>
      <c r="R2115" t="s">
        <v>8327</v>
      </c>
      <c r="S2115" s="16">
        <f t="shared" si="167"/>
        <v>41870.86546296296</v>
      </c>
      <c r="T2115" s="16">
        <f t="shared" si="168"/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1" t="s">
        <v>8323</v>
      </c>
      <c r="R2178" t="s">
        <v>8324</v>
      </c>
      <c r="S2178" s="16">
        <f t="shared" ref="S2178:S2241" si="172">(((J2178/60)/60)/24)+DATE(1970,1,1)</f>
        <v>42096.633206018523</v>
      </c>
      <c r="T2178" s="16">
        <f t="shared" ref="T2178:T2241" si="173">(((I2178/60)/60)/24)+DATE(1970,1,1)</f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1" t="s">
        <v>8323</v>
      </c>
      <c r="R2179" t="s">
        <v>8324</v>
      </c>
      <c r="S2179" s="16">
        <f t="shared" si="172"/>
        <v>42502.250775462962</v>
      </c>
      <c r="T2179" s="16">
        <f t="shared" si="173"/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1" t="s">
        <v>8331</v>
      </c>
      <c r="R2242" t="s">
        <v>8349</v>
      </c>
      <c r="S2242" s="16">
        <f t="shared" ref="S2242:S2305" si="177">(((J2242/60)/60)/24)+DATE(1970,1,1)</f>
        <v>42452.825740740736</v>
      </c>
      <c r="T2242" s="16">
        <f t="shared" ref="T2242:T2305" si="178">(((I2242/60)/60)/24)+DATE(1970,1,1)</f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1" t="s">
        <v>8331</v>
      </c>
      <c r="R2243" t="s">
        <v>8349</v>
      </c>
      <c r="S2243" s="16">
        <f t="shared" si="177"/>
        <v>42766.827546296292</v>
      </c>
      <c r="T2243" s="16">
        <f t="shared" si="178"/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1" t="s">
        <v>8323</v>
      </c>
      <c r="R2306" t="s">
        <v>8327</v>
      </c>
      <c r="S2306" s="16">
        <f t="shared" ref="S2306:S2369" si="182">(((J2306/60)/60)/24)+DATE(1970,1,1)</f>
        <v>40502.815868055557</v>
      </c>
      <c r="T2306" s="16">
        <f t="shared" ref="T2306:T2369" si="183">(((I2306/60)/60)/24)+DATE(1970,1,1)</f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1" t="s">
        <v>8323</v>
      </c>
      <c r="R2307" t="s">
        <v>8327</v>
      </c>
      <c r="S2307" s="16">
        <f t="shared" si="182"/>
        <v>41834.695277777777</v>
      </c>
      <c r="T2307" s="16">
        <f t="shared" si="183"/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1" t="s">
        <v>8317</v>
      </c>
      <c r="R2370" t="s">
        <v>8318</v>
      </c>
      <c r="S2370" s="16">
        <f t="shared" ref="S2370:S2433" si="187">(((J2370/60)/60)/24)+DATE(1970,1,1)</f>
        <v>42063.721817129626</v>
      </c>
      <c r="T2370" s="16">
        <f t="shared" ref="T2370:T2433" si="188">(((I2370/60)/60)/24)+DATE(1970,1,1)</f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1" t="s">
        <v>8317</v>
      </c>
      <c r="R2371" t="s">
        <v>8318</v>
      </c>
      <c r="S2371" s="16">
        <f t="shared" si="187"/>
        <v>42380.812627314815</v>
      </c>
      <c r="T2371" s="16">
        <f t="shared" si="188"/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1" t="s">
        <v>8334</v>
      </c>
      <c r="R2434" t="s">
        <v>8335</v>
      </c>
      <c r="S2434" s="16">
        <f t="shared" ref="S2434:S2497" si="192">(((J2434/60)/60)/24)+DATE(1970,1,1)</f>
        <v>42041.218715277777</v>
      </c>
      <c r="T2434" s="16">
        <f t="shared" ref="T2434:T2497" si="193">(((I2434/60)/60)/24)+DATE(1970,1,1)</f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1" t="s">
        <v>8334</v>
      </c>
      <c r="R2435" t="s">
        <v>8335</v>
      </c>
      <c r="S2435" s="16">
        <f t="shared" si="192"/>
        <v>42397.89980324074</v>
      </c>
      <c r="T2435" s="16">
        <f t="shared" si="193"/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1" t="s">
        <v>8323</v>
      </c>
      <c r="R2498" t="s">
        <v>8327</v>
      </c>
      <c r="S2498" s="16">
        <f t="shared" ref="S2498:S2561" si="197">(((J2498/60)/60)/24)+DATE(1970,1,1)</f>
        <v>41327.996435185189</v>
      </c>
      <c r="T2498" s="16">
        <f t="shared" ref="T2498:T2561" si="198">(((I2498/60)/60)/24)+DATE(1970,1,1)</f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1" t="s">
        <v>8323</v>
      </c>
      <c r="R2499" t="s">
        <v>8327</v>
      </c>
      <c r="S2499" s="16">
        <f t="shared" si="197"/>
        <v>40730.878912037035</v>
      </c>
      <c r="T2499" s="16">
        <f t="shared" si="198"/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1" t="s">
        <v>8323</v>
      </c>
      <c r="R2562" t="s">
        <v>8352</v>
      </c>
      <c r="S2562" s="16">
        <f t="shared" ref="S2562:S2625" si="202">(((J2562/60)/60)/24)+DATE(1970,1,1)</f>
        <v>42039.951087962967</v>
      </c>
      <c r="T2562" s="16">
        <f t="shared" ref="T2562:T2625" si="203">(((I2562/60)/60)/24)+DATE(1970,1,1)</f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1" t="s">
        <v>8334</v>
      </c>
      <c r="R2563" t="s">
        <v>8335</v>
      </c>
      <c r="S2563" s="16">
        <f t="shared" si="202"/>
        <v>42260.528807870374</v>
      </c>
      <c r="T2563" s="16">
        <f t="shared" si="203"/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1" t="s">
        <v>8317</v>
      </c>
      <c r="R2626" t="s">
        <v>8353</v>
      </c>
      <c r="S2626" s="16">
        <f t="shared" ref="S2626:S2689" si="207">(((J2626/60)/60)/24)+DATE(1970,1,1)</f>
        <v>41144.42155092593</v>
      </c>
      <c r="T2626" s="16">
        <f t="shared" ref="T2626:T2689" si="208">(((I2626/60)/60)/24)+DATE(1970,1,1)</f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1" t="s">
        <v>8317</v>
      </c>
      <c r="R2627" t="s">
        <v>8353</v>
      </c>
      <c r="S2627" s="16">
        <f t="shared" si="207"/>
        <v>42658.810277777782</v>
      </c>
      <c r="T2627" s="16">
        <f t="shared" si="208"/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1" t="s">
        <v>8334</v>
      </c>
      <c r="R2690" t="s">
        <v>8335</v>
      </c>
      <c r="S2690" s="16">
        <f t="shared" ref="S2690:S2753" si="212">(((J2690/60)/60)/24)+DATE(1970,1,1)</f>
        <v>42028.118865740747</v>
      </c>
      <c r="T2690" s="16">
        <f t="shared" ref="T2690:T2753" si="213">(((I2690/60)/60)/24)+DATE(1970,1,1)</f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1" t="s">
        <v>8334</v>
      </c>
      <c r="R2691" t="s">
        <v>8335</v>
      </c>
      <c r="S2691" s="16">
        <f t="shared" si="212"/>
        <v>42551.961689814809</v>
      </c>
      <c r="T2691" s="16">
        <f t="shared" si="213"/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1" t="s">
        <v>8320</v>
      </c>
      <c r="R2754" t="s">
        <v>8356</v>
      </c>
      <c r="S2754" s="16">
        <f t="shared" ref="S2754:S2817" si="217">(((J2754/60)/60)/24)+DATE(1970,1,1)</f>
        <v>40855.765092592592</v>
      </c>
      <c r="T2754" s="16">
        <f t="shared" ref="T2754:T2817" si="218">(((I2754/60)/60)/24)+DATE(1970,1,1)</f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1" t="s">
        <v>8320</v>
      </c>
      <c r="R2755" t="s">
        <v>8356</v>
      </c>
      <c r="S2755" s="16">
        <f t="shared" si="217"/>
        <v>41117.900729166664</v>
      </c>
      <c r="T2755" s="16">
        <f t="shared" si="218"/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11" t="s">
        <v>8315</v>
      </c>
      <c r="R2818" t="s">
        <v>8316</v>
      </c>
      <c r="S2818" s="16">
        <f t="shared" ref="S2818:S2881" si="222">(((J2818/60)/60)/24)+DATE(1970,1,1)</f>
        <v>42188.467499999999</v>
      </c>
      <c r="T2818" s="16">
        <f t="shared" ref="T2818:T2881" si="223">(((I2818/60)/60)/24)+DATE(1970,1,1)</f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1" t="s">
        <v>8315</v>
      </c>
      <c r="R2819" t="s">
        <v>8316</v>
      </c>
      <c r="S2819" s="16">
        <f t="shared" si="222"/>
        <v>42023.634976851856</v>
      </c>
      <c r="T2819" s="16">
        <f t="shared" si="223"/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11" t="s">
        <v>8315</v>
      </c>
      <c r="R2882" t="s">
        <v>8316</v>
      </c>
      <c r="S2882" s="16">
        <f t="shared" ref="S2882:S2945" si="227">(((J2882/60)/60)/24)+DATE(1970,1,1)</f>
        <v>42192.905694444446</v>
      </c>
      <c r="T2882" s="16">
        <f t="shared" ref="T2882:T2945" si="228">(((I2882/60)/60)/24)+DATE(1970,1,1)</f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1" t="s">
        <v>8315</v>
      </c>
      <c r="R2883" t="s">
        <v>8316</v>
      </c>
      <c r="S2883" s="16">
        <f t="shared" si="227"/>
        <v>41916.597638888888</v>
      </c>
      <c r="T2883" s="16">
        <f t="shared" si="228"/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11" t="s">
        <v>8315</v>
      </c>
      <c r="R2946" t="s">
        <v>8355</v>
      </c>
      <c r="S2946" s="16">
        <f t="shared" ref="S2946:S3009" si="232">(((J2946/60)/60)/24)+DATE(1970,1,1)</f>
        <v>42132.9143287037</v>
      </c>
      <c r="T2946" s="16">
        <f t="shared" ref="T2946:T3009" si="233">(((I2946/60)/60)/24)+DATE(1970,1,1)</f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1" t="s">
        <v>8315</v>
      </c>
      <c r="R2947" t="s">
        <v>8355</v>
      </c>
      <c r="S2947" s="16">
        <f t="shared" si="232"/>
        <v>42118.139583333337</v>
      </c>
      <c r="T2947" s="16">
        <f t="shared" si="233"/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11" t="s">
        <v>8315</v>
      </c>
      <c r="R3010" t="s">
        <v>8355</v>
      </c>
      <c r="S3010" s="16">
        <f t="shared" ref="S3010:S3073" si="237">(((J3010/60)/60)/24)+DATE(1970,1,1)</f>
        <v>42360.212025462963</v>
      </c>
      <c r="T3010" s="16">
        <f t="shared" ref="T3010:T3073" si="238">(((I3010/60)/60)/24)+DATE(1970,1,1)</f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1" t="s">
        <v>8315</v>
      </c>
      <c r="R3011" t="s">
        <v>8355</v>
      </c>
      <c r="S3011" s="16">
        <f t="shared" si="237"/>
        <v>41939.569907407407</v>
      </c>
      <c r="T3011" s="16">
        <f t="shared" si="238"/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11" t="s">
        <v>8315</v>
      </c>
      <c r="R3074" t="s">
        <v>8355</v>
      </c>
      <c r="S3074" s="16">
        <f t="shared" ref="S3074:S3137" si="242">(((J3074/60)/60)/24)+DATE(1970,1,1)</f>
        <v>42658.690532407403</v>
      </c>
      <c r="T3074" s="16">
        <f t="shared" ref="T3074:T3137" si="243">(((I3074/60)/60)/24)+DATE(1970,1,1)</f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1" t="s">
        <v>8315</v>
      </c>
      <c r="R3075" t="s">
        <v>8355</v>
      </c>
      <c r="S3075" s="16">
        <f t="shared" si="242"/>
        <v>42111.684027777781</v>
      </c>
      <c r="T3075" s="16">
        <f t="shared" si="243"/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11" t="s">
        <v>8315</v>
      </c>
      <c r="R3138" t="s">
        <v>8316</v>
      </c>
      <c r="S3138" s="16">
        <f t="shared" ref="S3138:S3201" si="247">(((J3138/60)/60)/24)+DATE(1970,1,1)</f>
        <v>42789.462430555555</v>
      </c>
      <c r="T3138" s="16">
        <f t="shared" ref="T3138:T3201" si="248">(((I3138/60)/60)/24)+DATE(1970,1,1)</f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1" t="s">
        <v>8315</v>
      </c>
      <c r="R3139" t="s">
        <v>8316</v>
      </c>
      <c r="S3139" s="16">
        <f t="shared" si="247"/>
        <v>42807.885057870371</v>
      </c>
      <c r="T3139" s="16">
        <f t="shared" si="248"/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11" t="s">
        <v>8315</v>
      </c>
      <c r="R3202" t="s">
        <v>8357</v>
      </c>
      <c r="S3202" s="16">
        <f t="shared" ref="S3202:S3265" si="252">(((J3202/60)/60)/24)+DATE(1970,1,1)</f>
        <v>42460.320613425924</v>
      </c>
      <c r="T3202" s="16">
        <f t="shared" ref="T3202:T3265" si="253">(((I3202/60)/60)/24)+DATE(1970,1,1)</f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1" t="s">
        <v>8315</v>
      </c>
      <c r="R3203" t="s">
        <v>8357</v>
      </c>
      <c r="S3203" s="16">
        <f t="shared" si="252"/>
        <v>41861.767094907409</v>
      </c>
      <c r="T3203" s="16">
        <f t="shared" si="253"/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s="11" t="s">
        <v>8315</v>
      </c>
      <c r="R3266" t="s">
        <v>8316</v>
      </c>
      <c r="S3266" s="16">
        <f t="shared" ref="S3266:S3329" si="257">(((J3266/60)/60)/24)+DATE(1970,1,1)</f>
        <v>42016.800208333334</v>
      </c>
      <c r="T3266" s="16">
        <f t="shared" ref="T3266:T3329" si="258">(((I3266/60)/60)/24)+DATE(1970,1,1)</f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1" t="s">
        <v>8315</v>
      </c>
      <c r="R3267" t="s">
        <v>8316</v>
      </c>
      <c r="S3267" s="16">
        <f t="shared" si="257"/>
        <v>42311.711979166663</v>
      </c>
      <c r="T3267" s="16">
        <f t="shared" si="258"/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1" t="s">
        <v>8315</v>
      </c>
      <c r="R3330" t="s">
        <v>8316</v>
      </c>
      <c r="S3330" s="16">
        <f t="shared" ref="S3330:S3393" si="262">(((J3330/60)/60)/24)+DATE(1970,1,1)</f>
        <v>41822.57503472222</v>
      </c>
      <c r="T3330" s="16">
        <f t="shared" ref="T3330:T3393" si="263">(((I3330/60)/60)/24)+DATE(1970,1,1)</f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1" t="s">
        <v>8315</v>
      </c>
      <c r="R3331" t="s">
        <v>8316</v>
      </c>
      <c r="S3331" s="16">
        <f t="shared" si="262"/>
        <v>41837.323009259257</v>
      </c>
      <c r="T3331" s="16">
        <f t="shared" si="263"/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11" t="s">
        <v>8315</v>
      </c>
      <c r="R3394" t="s">
        <v>8316</v>
      </c>
      <c r="S3394" s="16">
        <f t="shared" ref="S3394:S3457" si="267">(((J3394/60)/60)/24)+DATE(1970,1,1)</f>
        <v>42446.845543981486</v>
      </c>
      <c r="T3394" s="16">
        <f t="shared" ref="T3394:T3457" si="268">(((I3394/60)/60)/24)+DATE(1970,1,1)</f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1" t="s">
        <v>8315</v>
      </c>
      <c r="R3395" t="s">
        <v>8316</v>
      </c>
      <c r="S3395" s="16">
        <f t="shared" si="267"/>
        <v>41923.921643518523</v>
      </c>
      <c r="T3395" s="16">
        <f t="shared" si="268"/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s="11" t="s">
        <v>8315</v>
      </c>
      <c r="R3458" t="s">
        <v>8316</v>
      </c>
      <c r="S3458" s="16">
        <f t="shared" ref="S3458:S3521" si="272">(((J3458/60)/60)/24)+DATE(1970,1,1)</f>
        <v>41821.205636574072</v>
      </c>
      <c r="T3458" s="16">
        <f t="shared" ref="T3458:T3521" si="273">(((I3458/60)/60)/24)+DATE(1970,1,1)</f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1" t="s">
        <v>8315</v>
      </c>
      <c r="R3459" t="s">
        <v>8316</v>
      </c>
      <c r="S3459" s="16">
        <f t="shared" si="272"/>
        <v>42016.706678240742</v>
      </c>
      <c r="T3459" s="16">
        <f t="shared" si="273"/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11" t="s">
        <v>8315</v>
      </c>
      <c r="R3522" t="s">
        <v>8316</v>
      </c>
      <c r="S3522" s="16">
        <f t="shared" ref="S3522:S3585" si="277">(((J3522/60)/60)/24)+DATE(1970,1,1)</f>
        <v>42227.824212962965</v>
      </c>
      <c r="T3522" s="16">
        <f t="shared" ref="T3522:T3585" si="278">(((I3522/60)/60)/24)+DATE(1970,1,1)</f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1" t="s">
        <v>8315</v>
      </c>
      <c r="R3523" t="s">
        <v>8316</v>
      </c>
      <c r="S3523" s="16">
        <f t="shared" si="277"/>
        <v>41881.361342592594</v>
      </c>
      <c r="T3523" s="16">
        <f t="shared" si="278"/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11" t="s">
        <v>8315</v>
      </c>
      <c r="R3586" t="s">
        <v>8316</v>
      </c>
      <c r="S3586" s="16">
        <f t="shared" ref="S3586:S3649" si="282">(((J3586/60)/60)/24)+DATE(1970,1,1)</f>
        <v>42168.316481481481</v>
      </c>
      <c r="T3586" s="16">
        <f t="shared" ref="T3586:T3649" si="283">(((I3586/60)/60)/24)+DATE(1970,1,1)</f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1" t="s">
        <v>8315</v>
      </c>
      <c r="R3587" t="s">
        <v>8316</v>
      </c>
      <c r="S3587" s="16">
        <f t="shared" si="282"/>
        <v>41964.716319444444</v>
      </c>
      <c r="T3587" s="16">
        <f t="shared" si="283"/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s="11" t="s">
        <v>8315</v>
      </c>
      <c r="R3650" t="s">
        <v>8316</v>
      </c>
      <c r="S3650" s="16">
        <f t="shared" ref="S3650:S3713" si="287">(((J3650/60)/60)/24)+DATE(1970,1,1)</f>
        <v>41887.292187500003</v>
      </c>
      <c r="T3650" s="16">
        <f t="shared" ref="T3650:T3713" si="288">(((I3650/60)/60)/24)+DATE(1970,1,1)</f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1" t="s">
        <v>8315</v>
      </c>
      <c r="R3651" t="s">
        <v>8316</v>
      </c>
      <c r="S3651" s="16">
        <f t="shared" si="287"/>
        <v>41780.712893518517</v>
      </c>
      <c r="T3651" s="16">
        <f t="shared" si="288"/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s="11" t="s">
        <v>8315</v>
      </c>
      <c r="R3714" t="s">
        <v>8316</v>
      </c>
      <c r="S3714" s="16">
        <f t="shared" ref="S3714:S3777" si="292">(((J3714/60)/60)/24)+DATE(1970,1,1)</f>
        <v>42134.172071759262</v>
      </c>
      <c r="T3714" s="16">
        <f t="shared" ref="T3714:T3777" si="293">(((I3714/60)/60)/24)+DATE(1970,1,1)</f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1" t="s">
        <v>8315</v>
      </c>
      <c r="R3715" t="s">
        <v>8316</v>
      </c>
      <c r="S3715" s="16">
        <f t="shared" si="292"/>
        <v>42505.738032407404</v>
      </c>
      <c r="T3715" s="16">
        <f t="shared" si="293"/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11" t="s">
        <v>8315</v>
      </c>
      <c r="R3778" t="s">
        <v>8357</v>
      </c>
      <c r="S3778" s="16">
        <f t="shared" ref="S3778:S3841" si="297">(((J3778/60)/60)/24)+DATE(1970,1,1)</f>
        <v>41814.367800925924</v>
      </c>
      <c r="T3778" s="16">
        <f t="shared" ref="T3778:T3841" si="298">(((I3778/60)/60)/24)+DATE(1970,1,1)</f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1" t="s">
        <v>8315</v>
      </c>
      <c r="R3779" t="s">
        <v>8357</v>
      </c>
      <c r="S3779" s="16">
        <f t="shared" si="297"/>
        <v>41887.111354166671</v>
      </c>
      <c r="T3779" s="16">
        <f t="shared" si="298"/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s="11" t="s">
        <v>8315</v>
      </c>
      <c r="R3842" t="s">
        <v>8316</v>
      </c>
      <c r="S3842" s="16">
        <f t="shared" ref="S3842:S3905" si="302">(((J3842/60)/60)/24)+DATE(1970,1,1)</f>
        <v>42432.701724537037</v>
      </c>
      <c r="T3842" s="16">
        <f t="shared" ref="T3842:T3905" si="303">(((I3842/60)/60)/24)+DATE(1970,1,1)</f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1" t="s">
        <v>8315</v>
      </c>
      <c r="R3843" t="s">
        <v>8316</v>
      </c>
      <c r="S3843" s="16">
        <f t="shared" si="302"/>
        <v>41780.785729166666</v>
      </c>
      <c r="T3843" s="16">
        <f t="shared" si="303"/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11" t="s">
        <v>8315</v>
      </c>
      <c r="R3906" t="s">
        <v>8316</v>
      </c>
      <c r="S3906" s="16">
        <f t="shared" ref="S3906:S3969" si="307">(((J3906/60)/60)/24)+DATE(1970,1,1)</f>
        <v>42095.229166666672</v>
      </c>
      <c r="T3906" s="16">
        <f t="shared" ref="T3906:T3969" si="308">(((I3906/60)/60)/24)+DATE(1970,1,1)</f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1" t="s">
        <v>8315</v>
      </c>
      <c r="R3907" t="s">
        <v>8316</v>
      </c>
      <c r="S3907" s="16">
        <f t="shared" si="307"/>
        <v>42124.623877314814</v>
      </c>
      <c r="T3907" s="16">
        <f t="shared" si="308"/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11" t="s">
        <v>8315</v>
      </c>
      <c r="R3970" t="s">
        <v>8316</v>
      </c>
      <c r="S3970" s="16">
        <f t="shared" ref="S3970:S4033" si="312">(((J3970/60)/60)/24)+DATE(1970,1,1)</f>
        <v>42452.815659722226</v>
      </c>
      <c r="T3970" s="16">
        <f t="shared" ref="T3970:T4033" si="313">(((I3970/60)/60)/24)+DATE(1970,1,1)</f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11" t="s">
        <v>8315</v>
      </c>
      <c r="R3971" t="s">
        <v>8316</v>
      </c>
      <c r="S3971" s="16">
        <f t="shared" si="312"/>
        <v>42601.854699074072</v>
      </c>
      <c r="T3971" s="16">
        <f t="shared" si="313"/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11" t="s">
        <v>8315</v>
      </c>
      <c r="R4034" t="s">
        <v>8316</v>
      </c>
      <c r="S4034" s="16">
        <f t="shared" ref="S4034:S4097" si="317">(((J4034/60)/60)/24)+DATE(1970,1,1)</f>
        <v>42293.809212962966</v>
      </c>
      <c r="T4034" s="16">
        <f t="shared" ref="T4034:T4097" si="318">(((I4034/60)/60)/24)+DATE(1970,1,1)</f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1" t="s">
        <v>8315</v>
      </c>
      <c r="R4035" t="s">
        <v>8316</v>
      </c>
      <c r="S4035" s="16">
        <f t="shared" si="317"/>
        <v>42614.268796296295</v>
      </c>
      <c r="T4035" s="16">
        <f t="shared" si="318"/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s="11" t="s">
        <v>8315</v>
      </c>
      <c r="R4098" t="s">
        <v>8316</v>
      </c>
      <c r="S4098" s="16">
        <f t="shared" ref="S4098:S4115" si="322">(((J4098/60)/60)/24)+DATE(1970,1,1)</f>
        <v>42750.530312499999</v>
      </c>
      <c r="T4098" s="16">
        <f t="shared" ref="T4098:T4115" si="323">(((I4098/60)/60)/24)+DATE(1970,1,1)</f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1" t="s">
        <v>8315</v>
      </c>
      <c r="R4099" t="s">
        <v>8316</v>
      </c>
      <c r="S4099" s="16">
        <f t="shared" si="322"/>
        <v>42344.824502314819</v>
      </c>
      <c r="T4099" s="16">
        <f t="shared" si="323"/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T4115" xr:uid="{00000000-0001-0000-0000-000000000000}">
    <filterColumn colId="17">
      <filters>
        <filter val="plays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28AC9-C1BE-48E6-BD3C-472F2EE8A2BD}">
  <dimension ref="A1:H13"/>
  <sheetViews>
    <sheetView workbookViewId="0">
      <selection activeCell="D4" sqref="D4"/>
    </sheetView>
  </sheetViews>
  <sheetFormatPr defaultRowHeight="15" x14ac:dyDescent="0.25"/>
  <cols>
    <col min="1" max="1" width="17.7109375" customWidth="1"/>
    <col min="2" max="2" width="12.28515625" customWidth="1"/>
    <col min="4" max="4" width="11.85546875" customWidth="1"/>
    <col min="5" max="5" width="13" customWidth="1"/>
    <col min="6" max="6" width="12.28515625" customWidth="1"/>
    <col min="8" max="8" width="11.5703125" customWidth="1"/>
  </cols>
  <sheetData>
    <row r="1" spans="1:8" x14ac:dyDescent="0.25">
      <c r="A1" t="s">
        <v>8382</v>
      </c>
      <c r="B1" t="s">
        <v>8388</v>
      </c>
      <c r="C1" t="s">
        <v>8389</v>
      </c>
      <c r="D1" t="s">
        <v>8390</v>
      </c>
      <c r="E1" t="s">
        <v>8391</v>
      </c>
      <c r="F1" t="s">
        <v>8392</v>
      </c>
      <c r="G1" t="s">
        <v>8393</v>
      </c>
      <c r="H1" t="s">
        <v>8394</v>
      </c>
    </row>
    <row r="2" spans="1:8" x14ac:dyDescent="0.25">
      <c r="A2" t="s">
        <v>8395</v>
      </c>
      <c r="B2">
        <f>COUNTIFS(Kickstarter!D:D, "&lt;1000", Kickstarter!F:F, "successful", Kickstarter!R:R, "plays")</f>
        <v>141</v>
      </c>
      <c r="C2">
        <f>COUNTIFS(Kickstarter!D:D, "&lt;1000", Kickstarter!F:F, "failed", Kickstarter!R:R, "plays")</f>
        <v>45</v>
      </c>
      <c r="D2">
        <f>COUNTIFS(Kickstarter!D:D, "&lt;1000", Kickstarter!F:F, "canceled", Kickstarter!R:R, "plays")</f>
        <v>0</v>
      </c>
      <c r="E2">
        <f>SUM(B2:D2)</f>
        <v>186</v>
      </c>
      <c r="F2">
        <f>ROUND(B2/E2*100, 0)</f>
        <v>76</v>
      </c>
      <c r="G2">
        <f>ROUND(C2/E2*100, 0)</f>
        <v>24</v>
      </c>
      <c r="H2">
        <f>ROUND(D2/E2*100, 0)</f>
        <v>0</v>
      </c>
    </row>
    <row r="3" spans="1:8" x14ac:dyDescent="0.25">
      <c r="A3" t="s">
        <v>8396</v>
      </c>
      <c r="B3">
        <f>COUNTIFS(Kickstarter!D:D, "&gt;=1000", Kickstarter!D:D, "&lt;=4999", Kickstarter!F:F, "successful", Kickstarter!R:R, "plays")</f>
        <v>388</v>
      </c>
      <c r="C3">
        <f>COUNTIFS(Kickstarter!D:D, "&gt;=1000", Kickstarter!D:D, "&lt;=4999", Kickstarter!F:F, "failed", Kickstarter!R:R, "plays")</f>
        <v>146</v>
      </c>
      <c r="D3">
        <f>COUNTIFS(Kickstarter!D:D, "&gt;=1000", Kickstarter!D:D, "&lt;=4999", Kickstarter!F:F, "canceled", Kickstarter!R:R, "plays")</f>
        <v>0</v>
      </c>
      <c r="E3">
        <f t="shared" ref="E3:E13" si="0">SUM(B3:D3)</f>
        <v>534</v>
      </c>
      <c r="F3">
        <f t="shared" ref="F3:F13" si="1">ROUND(B3/E3*100, 0)</f>
        <v>73</v>
      </c>
      <c r="G3">
        <f t="shared" ref="G3:G13" si="2">ROUND(C3/E3*100, 0)</f>
        <v>27</v>
      </c>
      <c r="H3">
        <f t="shared" ref="H3:H13" si="3">ROUND(D3/E3*100, 0)</f>
        <v>0</v>
      </c>
    </row>
    <row r="4" spans="1:8" x14ac:dyDescent="0.25">
      <c r="A4" t="s">
        <v>8397</v>
      </c>
      <c r="B4">
        <f>COUNTIFS(Kickstarter!D:D, "&gt;=5000", Kickstarter!D:D, "&lt;=9999", Kickstarter!F:F, "successful", Kickstarter!R:R, "plays")</f>
        <v>93</v>
      </c>
      <c r="C4">
        <f>COUNTIFS(Kickstarter!D:D, "&gt;=5000", Kickstarter!D:D, "&lt;=9999", Kickstarter!F:F, "failed", Kickstarter!R:R, "plays")</f>
        <v>76</v>
      </c>
      <c r="D4">
        <f>COUNTIFS(Kickstarter!D:D, "&gt;=5000", Kickstarter!D:D, "&lt;=9999", Kickstarter!F:F, "canceled", Kickstarter!R:R, "plays")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25">
      <c r="A5" t="s">
        <v>8398</v>
      </c>
      <c r="B5">
        <f>COUNTIFS(Kickstarter!D:D, "&gt;=10000", Kickstarter!D:D, "&lt;=14999", Kickstarter!F:F, "successful", Kickstarter!R:R, "plays")</f>
        <v>39</v>
      </c>
      <c r="C5">
        <f>COUNTIFS(Kickstarter!D:D, "&gt;=10000", Kickstarter!D:D, "&lt;=14999", Kickstarter!F:F, "failed", Kickstarter!R:R, "plays")</f>
        <v>33</v>
      </c>
      <c r="D5">
        <f>COUNTIFS(Kickstarter!D:D, "&gt;=10000", Kickstarter!D:D, "&lt;=14999", Kickstarter!F:F, "canceled", Kickstarter!R:R, "plays")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25">
      <c r="A6" t="s">
        <v>8399</v>
      </c>
      <c r="B6">
        <f>COUNTIFS(Kickstarter!D:D, "&gt;=15000", Kickstarter!D:D, "&lt;=19999", Kickstarter!F:F, "successful", Kickstarter!R:R, "plays")</f>
        <v>12</v>
      </c>
      <c r="C6">
        <f>COUNTIFS(Kickstarter!D:D, "&gt;=15000", Kickstarter!D:D, "&lt;=19999", Kickstarter!F:F, "failed", Kickstarter!R:R, "plays")</f>
        <v>12</v>
      </c>
      <c r="D6">
        <f>COUNTIFS(Kickstarter!D:D, "&gt;=15000", Kickstarter!D:D, "&lt;=19999", Kickstarter!F:F, "canceled", Kickstarter!R:R, 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25">
      <c r="A7" t="s">
        <v>8400</v>
      </c>
      <c r="B7">
        <f>COUNTIFS(Kickstarter!D:D, "&gt;=20000", Kickstarter!D:D, "&lt;=24999", Kickstarter!F:F, "successful", Kickstarter!R:R, "plays")</f>
        <v>9</v>
      </c>
      <c r="C7">
        <f>COUNTIFS(Kickstarter!D:D, "&gt;=20000", Kickstarter!D:D, "&lt;=24999", Kickstarter!F:F, "failed", Kickstarter!R:R, "plays")</f>
        <v>11</v>
      </c>
      <c r="D7">
        <f>COUNTIFS(Kickstarter!D:D, "&gt;=20000", Kickstarter!D:D, "&lt;=24999", Kickstarter!F:F, "canceled", Kickstarter!R:R, "plays")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25">
      <c r="A8" t="s">
        <v>8401</v>
      </c>
      <c r="B8">
        <f>COUNTIFS(Kickstarter!D:D, "&gt;=25000", Kickstarter!D:D, "&lt;=29999", Kickstarter!F:F, "successful", Kickstarter!R:R, "plays")</f>
        <v>1</v>
      </c>
      <c r="C8">
        <f>COUNTIFS(Kickstarter!D:D, "&gt;=25000", Kickstarter!D:D, "&lt;=29999", Kickstarter!F:F, "failed", Kickstarter!R:R, "plays")</f>
        <v>4</v>
      </c>
      <c r="D8">
        <f>COUNTIFS(Kickstarter!D:D, "&gt;=25000", Kickstarter!D:D, "&lt;=29999", Kickstarter!F:F, "canceled", Kickstarter!R:R, 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25">
      <c r="A9" t="s">
        <v>8402</v>
      </c>
      <c r="B9">
        <f>COUNTIFS(Kickstarter!D:D, "&gt;=30000", Kickstarter!D:D, "&lt;=34999", Kickstarter!F:F, "successful", Kickstarter!R:R, "plays")</f>
        <v>3</v>
      </c>
      <c r="C9">
        <f>COUNTIFS(Kickstarter!D:D, "&gt;=30000", Kickstarter!D:D, "&lt;=34999", Kickstarter!F:F, "failed", Kickstarter!R:R, "plays")</f>
        <v>8</v>
      </c>
      <c r="D9">
        <f>COUNTIFS(Kickstarter!D:D, "&gt;=30000", Kickstarter!D:D, "&lt;=34999", Kickstarter!F:F, "canceled", Kickstarter!R:R, "plays")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25">
      <c r="A10" t="s">
        <v>8403</v>
      </c>
      <c r="B10">
        <f>COUNTIFS(Kickstarter!D:D, "&gt;=35000", Kickstarter!D:D, "&lt;=39999", Kickstarter!F:F, "successful", Kickstarter!R:R, "plays")</f>
        <v>4</v>
      </c>
      <c r="C10">
        <f>COUNTIFS(Kickstarter!D:D, "&gt;=35000", Kickstarter!D:D, "&lt;=39999", Kickstarter!F:F, "failed", Kickstarter!R:R, "plays")</f>
        <v>2</v>
      </c>
      <c r="D10">
        <f>COUNTIFS(Kickstarter!D:D, "&gt;=35000", Kickstarter!D:D, "&lt;=39999", Kickstarter!F:F, "canceled", Kickstarter!R:R, "plays")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25">
      <c r="A11" t="s">
        <v>8404</v>
      </c>
      <c r="B11">
        <f>COUNTIFS(Kickstarter!D:D, "&gt;=40000", Kickstarter!D:D, "&lt;=44999", Kickstarter!F:F, "successful", Kickstarter!R:R, "plays")</f>
        <v>2</v>
      </c>
      <c r="C11">
        <f>COUNTIFS(Kickstarter!D:D, "&gt;=40000", Kickstarter!D:D, "&lt;=44999", Kickstarter!F:F, "failed", Kickstarter!R:R, "plays")</f>
        <v>1</v>
      </c>
      <c r="D11">
        <f>COUNTIFS(Kickstarter!D:D, "&gt;=40000", Kickstarter!D:D, "&lt;=44999", Kickstarter!F:F, "canceled", Kickstarter!R:R, "plays")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25">
      <c r="A12" t="s">
        <v>8405</v>
      </c>
      <c r="B12">
        <f>COUNTIFS(Kickstarter!D:D, "&gt;=45000", Kickstarter!D:D, "&lt;=49999", Kickstarter!F:F, "successful", Kickstarter!R:R, "plays")</f>
        <v>0</v>
      </c>
      <c r="C12">
        <f>COUNTIFS(Kickstarter!D:D, "&gt;=45000", Kickstarter!D:D, "&lt;=49999", Kickstarter!F:F, "failed", Kickstarter!R:R, "plays")</f>
        <v>1</v>
      </c>
      <c r="D12">
        <f>COUNTIFS(Kickstarter!D:D, "&gt;=45000", Kickstarter!D:D, "&lt;=49999", Kickstarter!F:F, "canceled", Kickstarter!R:R, "plays")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25">
      <c r="A13" t="s">
        <v>8406</v>
      </c>
      <c r="B13">
        <f>COUNTIFS(Kickstarter!D:D, "&gt;=50000", Kickstarter!F:F, "successful", Kickstarter!R:R, "plays")</f>
        <v>2</v>
      </c>
      <c r="C13">
        <f>COUNTIFS(Kickstarter!D:D, "&gt;=50000", Kickstarter!F:F, "failed", Kickstarter!R:R, "plays")</f>
        <v>14</v>
      </c>
      <c r="D13">
        <f>COUNTIFS(Kickstarter!D:D, "&gt;=50000", Kickstarter!F:F, "canceled", Kickstarter!R:R, "plays")</f>
        <v>0</v>
      </c>
      <c r="E13">
        <f t="shared" si="0"/>
        <v>16</v>
      </c>
      <c r="F13">
        <f t="shared" si="1"/>
        <v>13</v>
      </c>
      <c r="G13">
        <f t="shared" si="2"/>
        <v>88</v>
      </c>
      <c r="H13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731BF-C4D6-4BE8-82B6-C4986AAED620}">
  <dimension ref="A1:F6"/>
  <sheetViews>
    <sheetView workbookViewId="0">
      <selection activeCell="D3" sqref="D3"/>
    </sheetView>
  </sheetViews>
  <sheetFormatPr defaultRowHeight="15" x14ac:dyDescent="0.25"/>
  <cols>
    <col min="1" max="1" width="35.7109375" customWidth="1"/>
    <col min="2" max="2" width="124.7109375" customWidth="1"/>
    <col min="5" max="5" width="16.5703125" customWidth="1"/>
  </cols>
  <sheetData>
    <row r="1" spans="1:6" x14ac:dyDescent="0.25">
      <c r="A1" t="s">
        <v>8379</v>
      </c>
      <c r="B1" t="s">
        <v>8380</v>
      </c>
      <c r="C1" t="s">
        <v>8382</v>
      </c>
      <c r="D1" t="s">
        <v>8383</v>
      </c>
      <c r="E1" t="s">
        <v>8385</v>
      </c>
      <c r="F1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8381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30626-0D03-4B4B-9862-3B1CE15144E7}">
  <dimension ref="A1:F6"/>
  <sheetViews>
    <sheetView workbookViewId="0">
      <selection activeCell="F5" sqref="F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3.28515625" bestFit="1" customWidth="1"/>
    <col min="8" max="8" width="3.42578125" bestFit="1" customWidth="1"/>
    <col min="9" max="9" width="3" bestFit="1" customWidth="1"/>
    <col min="10" max="10" width="3.140625" bestFit="1" customWidth="1"/>
    <col min="11" max="11" width="4" bestFit="1" customWidth="1"/>
    <col min="12" max="12" width="3.42578125" bestFit="1" customWidth="1"/>
    <col min="13" max="14" width="3" bestFit="1" customWidth="1"/>
    <col min="15" max="15" width="3.28515625" bestFit="1" customWidth="1"/>
    <col min="16" max="16" width="4" bestFit="1" customWidth="1"/>
    <col min="17" max="17" width="3.28515625" bestFit="1" customWidth="1"/>
    <col min="18" max="18" width="3.85546875" bestFit="1" customWidth="1"/>
    <col min="19" max="19" width="3.42578125" bestFit="1" customWidth="1"/>
    <col min="20" max="20" width="3" bestFit="1" customWidth="1"/>
    <col min="21" max="21" width="3.42578125" bestFit="1" customWidth="1"/>
    <col min="22" max="22" width="5" bestFit="1" customWidth="1"/>
    <col min="23" max="23" width="11.28515625" bestFit="1" customWidth="1"/>
    <col min="24" max="69" width="9" bestFit="1" customWidth="1"/>
    <col min="70" max="241" width="10.5703125" bestFit="1" customWidth="1"/>
    <col min="242" max="383" width="11.5703125" bestFit="1" customWidth="1"/>
    <col min="384" max="430" width="12.5703125" bestFit="1" customWidth="1"/>
    <col min="431" max="442" width="14.28515625" bestFit="1" customWidth="1"/>
    <col min="443" max="445" width="15.28515625" bestFit="1" customWidth="1"/>
    <col min="446" max="446" width="16.28515625" bestFit="1" customWidth="1"/>
    <col min="447" max="447" width="12.7109375" bestFit="1" customWidth="1"/>
  </cols>
  <sheetData>
    <row r="1" spans="1:6" x14ac:dyDescent="0.25">
      <c r="A1" s="12" t="s">
        <v>8222</v>
      </c>
      <c r="B1" t="s">
        <v>8360</v>
      </c>
    </row>
    <row r="3" spans="1:6" x14ac:dyDescent="0.25">
      <c r="A3" s="12" t="s">
        <v>8364</v>
      </c>
      <c r="B3" s="12" t="s">
        <v>8361</v>
      </c>
    </row>
    <row r="4" spans="1:6" x14ac:dyDescent="0.25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3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5">
      <c r="A6" s="13" t="s">
        <v>8362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32F68-5696-44CC-B2BA-E8E7D09F87C8}">
  <dimension ref="A1:E7"/>
  <sheetViews>
    <sheetView topLeftCell="A5" workbookViewId="0">
      <selection activeCell="D7" sqref="D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8360</v>
      </c>
    </row>
    <row r="4" spans="1:5" x14ac:dyDescent="0.25">
      <c r="A4" s="12" t="s">
        <v>8364</v>
      </c>
      <c r="B4" s="12" t="s">
        <v>8361</v>
      </c>
    </row>
    <row r="5" spans="1:5" x14ac:dyDescent="0.25">
      <c r="A5" s="12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8362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A7678-C394-425F-B90B-19ABFE259376}">
  <dimension ref="A2:E18"/>
  <sheetViews>
    <sheetView tabSelected="1" workbookViewId="0">
      <selection activeCell="C5" sqref="C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12" t="s">
        <v>8358</v>
      </c>
      <c r="B2" t="s">
        <v>8315</v>
      </c>
    </row>
    <row r="4" spans="1:5" x14ac:dyDescent="0.25">
      <c r="A4" s="12" t="s">
        <v>8364</v>
      </c>
      <c r="B4" s="12" t="s">
        <v>8361</v>
      </c>
    </row>
    <row r="5" spans="1:5" x14ac:dyDescent="0.25">
      <c r="A5" s="12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17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7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7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7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7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7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7" t="s">
        <v>8362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Theater Outcomes by Launch Date</vt:lpstr>
      <vt:lpstr>Kickstarter</vt:lpstr>
      <vt:lpstr>Outcomes Based on Goals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Rhian Doy</cp:lastModifiedBy>
  <dcterms:created xsi:type="dcterms:W3CDTF">2017-04-20T15:17:24Z</dcterms:created>
  <dcterms:modified xsi:type="dcterms:W3CDTF">2021-12-22T05:55:20Z</dcterms:modified>
</cp:coreProperties>
</file>