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502D47B6-2920-40B3-B44B-083CB6338689}" xr6:coauthVersionLast="47" xr6:coauthVersionMax="47" xr10:uidLastSave="{00000000-0000-0000-0000-000000000000}"/>
  <bookViews>
    <workbookView xWindow="-28920" yWindow="60" windowWidth="29040" windowHeight="15720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I318" i="48" a="1"/>
  <c r="I318" i="48" s="1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F299" i="48" a="1"/>
  <c r="F299" i="48" s="1"/>
  <c r="E299" i="48" a="1"/>
  <c r="E299" i="48" s="1"/>
  <c r="J299" i="48" l="1" a="1"/>
  <c r="J299" i="48" s="1"/>
  <c r="K299" i="48" s="1" a="1"/>
  <c r="K299" i="48" s="1"/>
  <c r="L299" i="48" s="1" a="1"/>
  <c r="L299" i="48" s="1"/>
  <c r="F229" i="77" l="1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C30" i="72" l="1" a="1"/>
  <c r="C30" i="72" s="1"/>
  <c r="G24" i="7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I222" i="48" l="1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29" i="48" l="1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J4" i="76" a="1"/>
  <c r="J4" i="76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<sst xmlns="http://schemas.openxmlformats.org/spreadsheetml/2006/main" count="9252" uniqueCount="312">
  <si>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</si>
  <si>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</si>
  <si>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</si>
  <si>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</si>
  <si>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</si>
  <si>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</si>
  <si>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</si>
  <si>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</si>
  <si>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</si>
  <si>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</si>
  <si>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</si>
  <si>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</si>
  <si>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</si>
  <si>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</si>
  <si>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</si>
  <si>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</si>
  <si>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</si>
  <si>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</si>
  <si>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</si>
  <si>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</si>
  <si>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</si>
  <si>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</si>
  <si>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</si>
  <si>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</si>
  <si>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</si>
  <si>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</si>
  <si>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</si>
  <si>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</si>
  <si>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</si>
  <si>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</si>
  <si>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</si>
  <si>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</si>
  <si>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</si>
  <si>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</si>
  <si>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</si>
  <si>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</si>
  <si>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</si>
  <si>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</si>
  <si>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</si>
  <si>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</si>
  <si>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</si>
  <si>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</si>
  <si>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</si>
  <si>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</si>
  <si>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</si>
  <si>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</si>
  <si>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</si>
  <si>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</si>
  <si>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</si>
  <si>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</si>
  <si>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</si>
  <si>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</si>
  <si>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</si>
  <si>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</si>
  <si>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</si>
  <si>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</si>
  <si>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</si>
  <si>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</si>
  <si>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</si>
  <si>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</si>
  <si>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</si>
  <si>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</si>
  <si>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</si>
  <si>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</si>
  <si>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</si>
  <si>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</si>
  <si>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</si>
  <si>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</si>
  <si>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</si>
  <si>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</si>
  <si>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</si>
  <si>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</si>
  <si>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</si>
  <si>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</si>
  <si>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</si>
  <si>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</si>
  <si>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</si>
  <si>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</si>
  <si>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</si>
  <si>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</si>
  <si>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</si>
  <si>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</si>
  <si>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</si>
  <si>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</si>
  <si>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</si>
  <si>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</si>
  <si>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</si>
  <si>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</si>
  <si>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</si>
  <si>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</si>
  <si>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</si>
  <si>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</si>
  <si>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</si>
  <si>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</si>
  <si>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</si>
  <si>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</si>
  <si>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</si>
  <si>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</si>
  <si>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</si>
  <si>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</si>
  <si>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</si>
  <si>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</si>
  <si>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</si>
  <si>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</si>
  <si>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</si>
  <si>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</si>
  <si>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</si>
  <si>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</si>
  <si>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</si>
  <si>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</si>
  <si>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</si>
  <si>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</si>
  <si>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</si>
  <si>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</si>
  <si>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</si>
  <si>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</si>
  <si>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</si>
  <si>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</si>
  <si>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</si>
  <si>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</si>
  <si>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</si>
  <si>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</si>
  <si>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</si>
  <si>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</si>
  <si>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</si>
  <si>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</si>
  <si>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</si>
  <si>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</si>
  <si>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</si>
  <si>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</si>
  <si>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</si>
  <si>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</si>
  <si>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</si>
  <si>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</si>
  <si>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</si>
  <si>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</si>
  <si>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</si>
  <si>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</si>
  <si>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</si>
  <si>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</si>
  <si>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</si>
  <si>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</si>
  <si>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</si>
  <si>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</si>
  <si>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</si>
  <si>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</si>
  <si>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</si>
  <si>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</si>
  <si>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</si>
  <si>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</si>
  <si>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</si>
  <si>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</si>
  <si>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</si>
  <si>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</si>
  <si>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</si>
  <si>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</si>
  <si>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</si>
  <si>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</si>
  <si>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</si>
  <si>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</si>
  <si>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</si>
  <si>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</si>
  <si>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</si>
  <si>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</si>
  <si>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</si>
  <si>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</si>
  <si>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</si>
  <si>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</si>
  <si>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</si>
  <si>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</si>
  <si>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</si>
  <si>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</si>
  <si>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</si>
  <si>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</si>
  <si>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</si>
  <si>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</si>
  <si>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</si>
  <si>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</si>
  <si>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</si>
  <si>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</si>
  <si>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</si>
  <si>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</si>
  <si>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</si>
  <si>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</si>
  <si>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</si>
  <si>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</si>
  <si>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</si>
  <si>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</si>
  <si>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</si>
  <si>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</si>
  <si>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</si>
  <si>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</si>
  <si>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</si>
  <si>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</si>
  <si>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</si>
  <si>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</si>
  <si>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</si>
  <si>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</si>
  <si>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</si>
  <si>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</si>
  <si>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</si>
  <si>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</si>
  <si>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</si>
  <si>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</si>
  <si>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</si>
  <si>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</si>
  <si>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</si>
  <si>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</si>
  <si>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</si>
  <si>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</si>
  <si>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</si>
  <si>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</si>
  <si>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</si>
  <si>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</si>
  <si>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</si>
  <si>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</si>
  <si>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</si>
  <si>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</si>
  <si>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</si>
  <si>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</si>
  <si>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</si>
  <si>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</si>
  <si>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</si>
  <si>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</si>
  <si>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</si>
  <si>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</si>
  <si>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</si>
  <si>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</si>
  <si>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</si>
  <si>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</si>
  <si>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</si>
  <si>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</si>
  <si>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</si>
  <si>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</si>
  <si>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</si>
  <si>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</si>
  <si>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</si>
  <si>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</si>
  <si>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</si>
  <si>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</si>
  <si>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</si>
  <si>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</si>
  <si>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</si>
  <si>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</si>
  <si>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</si>
  <si>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</si>
  <si>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</si>
  <si>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</si>
  <si>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</si>
  <si>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</si>
  <si>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</si>
  <si>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</si>
  <si>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</si>
  <si>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</si>
  <si>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</si>
  <si>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</si>
  <si>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</si>
  <si>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</si>
  <si>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</si>
  <si>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</si>
  <si>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</si>
  <si>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</si>
  <si>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</si>
  <si>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</si>
  <si>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</si>
  <si>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</si>
  <si>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</si>
  <si>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</si>
  <si>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</si>
  <si>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</si>
  <si>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</si>
  <si>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</si>
  <si>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</si>
  <si>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</si>
  <si>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</si>
  <si>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</si>
  <si>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</si>
  <si>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</si>
  <si>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</si>
  <si>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</si>
  <si>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</si>
  <si>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</si>
  <si>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</si>
  <si>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</si>
  <si>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</si>
  <si>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</si>
  <si>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</si>
  <si>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</si>
  <si>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</si>
  <si>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</si>
  <si>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</si>
  <si>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</si>
  <si>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</si>
  <si>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</si>
  <si>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</si>
  <si>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</si>
  <si>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</si>
  <si>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</si>
  <si>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</si>
  <si>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</si>
  <si>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</si>
  <si>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</si>
  <si>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</si>
  <si>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</si>
  <si>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</si>
  <si>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</si>
  <si>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H026194A</t>
    <phoneticPr fontId="22" type="noConversion"/>
  </si>
  <si>
    <t>H026192A_4003_2607230400_betmode0_108_9299_newbie_card</t>
    <phoneticPr fontId="20" type="noConversion"/>
  </si>
  <si>
    <t>H026192A_4003_2607230427_betmode1_108_9303_newbie_card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</si>
  <si>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</si>
  <si>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</si>
  <si>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4.0.0.7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</si>
</sst>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4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8"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9" sqref="E9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0.9399997728090852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0.94000000960709207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0.92499967665385463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4" t="str">
        <f>D11</f>
        <v>Normal Bet</v>
      </c>
      <c r="B18" s="39">
        <f>Multiplier_Weight_Oldhand!C7</f>
        <v>0.67999976892735525</v>
      </c>
      <c r="C18" s="205">
        <f>1/D18</f>
        <v>4.1956200146938917E-3</v>
      </c>
      <c r="D18" s="207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4"/>
      <c r="B19" s="39">
        <f>Multiplier_Weight_Oldhand!D7</f>
        <v>0.26000000388172995</v>
      </c>
      <c r="C19" s="206"/>
      <c r="D19" s="208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4" t="str">
        <f>D12</f>
        <v>Extra Bet</v>
      </c>
      <c r="B22" s="39">
        <f>Multiplier_Weight_Oldhand!C8</f>
        <v>0.32020989855910986</v>
      </c>
      <c r="C22" s="205">
        <f>1/D22</f>
        <v>2.0970757162946694E-2</v>
      </c>
      <c r="D22" s="207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204"/>
      <c r="B23" s="39">
        <f>Multiplier_Weight_Oldhand!D8</f>
        <v>0.61979011104798221</v>
      </c>
      <c r="C23" s="206"/>
      <c r="D23" s="208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4" t="str">
        <f>D13</f>
        <v>Buy Feature</v>
      </c>
      <c r="B26" s="39">
        <f>Multiplier_Weight_Oldhand!C9</f>
        <v>0</v>
      </c>
      <c r="C26" s="205">
        <f>1/D26</f>
        <v>1</v>
      </c>
      <c r="D26" s="209">
        <v>1</v>
      </c>
      <c r="E26" s="27" t="s">
        <v>43</v>
      </c>
      <c r="F26" s="96"/>
      <c r="G26" s="7"/>
      <c r="H26" s="7"/>
      <c r="I26" s="11"/>
    </row>
    <row r="27" spans="1:9">
      <c r="A27" s="204"/>
      <c r="B27" s="39">
        <f>Multiplier_Weight_Oldhand!D9</f>
        <v>0.92499967665385463</v>
      </c>
      <c r="C27" s="206"/>
      <c r="D27" s="210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10369634</v>
      </c>
      <c r="I15" s="156">
        <v>2778723</v>
      </c>
      <c r="J15" s="156">
        <v>0</v>
      </c>
      <c r="K15" s="156">
        <v>10446810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36447949</v>
      </c>
      <c r="I16" s="156">
        <v>3615414</v>
      </c>
      <c r="J16" s="156">
        <v>0</v>
      </c>
      <c r="K16" s="156">
        <v>36848166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96651676</v>
      </c>
      <c r="I17" s="156">
        <v>1515940</v>
      </c>
      <c r="J17" s="156">
        <v>55760303</v>
      </c>
      <c r="K17" s="156">
        <v>98083939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96962724</v>
      </c>
      <c r="I18" s="156">
        <v>607139</v>
      </c>
      <c r="J18" s="156">
        <v>55939753</v>
      </c>
      <c r="K18" s="156">
        <v>99119804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70162197</v>
      </c>
      <c r="I19" s="156">
        <v>505549</v>
      </c>
      <c r="J19" s="156">
        <v>40477987</v>
      </c>
      <c r="K19" s="156">
        <v>71921428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69100565</v>
      </c>
      <c r="I20" s="156">
        <v>872828</v>
      </c>
      <c r="J20" s="156">
        <v>119596533</v>
      </c>
      <c r="K20" s="156">
        <v>71171992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69932008</v>
      </c>
      <c r="I21" s="156">
        <v>191862</v>
      </c>
      <c r="J21" s="156">
        <v>121035563</v>
      </c>
      <c r="K21" s="156">
        <v>71992862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70678320</v>
      </c>
      <c r="I22" s="156">
        <v>192570</v>
      </c>
      <c r="J22" s="156">
        <v>122327250</v>
      </c>
      <c r="K22" s="156">
        <v>72910000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64056556</v>
      </c>
      <c r="I23" s="156">
        <v>572167</v>
      </c>
      <c r="J23" s="156">
        <v>90222959</v>
      </c>
      <c r="K23" s="156">
        <v>60155377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91565317</v>
      </c>
      <c r="I24" s="156">
        <v>135063</v>
      </c>
      <c r="J24" s="156">
        <v>128968747</v>
      </c>
      <c r="K24" s="156">
        <v>86408749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82229740</v>
      </c>
      <c r="I25" s="156">
        <v>119167</v>
      </c>
      <c r="J25" s="156">
        <v>115819688</v>
      </c>
      <c r="K25" s="156">
        <v>77942471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37528061</v>
      </c>
      <c r="I26" s="156">
        <v>0</v>
      </c>
      <c r="J26" s="156">
        <v>26428931</v>
      </c>
      <c r="K26" s="156">
        <v>35610297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38485963</v>
      </c>
      <c r="I27" s="156">
        <v>0</v>
      </c>
      <c r="J27" s="156">
        <v>27103529</v>
      </c>
      <c r="K27" s="156">
        <v>36694250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78648145</v>
      </c>
      <c r="I28" s="156">
        <v>112616</v>
      </c>
      <c r="J28" s="156">
        <v>55387526</v>
      </c>
      <c r="K28" s="156">
        <v>75547118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47910242</v>
      </c>
      <c r="I29" s="156">
        <v>0</v>
      </c>
      <c r="J29" s="156">
        <v>22493683</v>
      </c>
      <c r="K29" s="156">
        <v>45945969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18925403</v>
      </c>
      <c r="I30" s="156">
        <v>0</v>
      </c>
      <c r="J30" s="156">
        <v>8885407</v>
      </c>
      <c r="K30" s="156">
        <v>18315695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3484032</v>
      </c>
      <c r="I31" s="156">
        <v>0</v>
      </c>
      <c r="J31" s="156">
        <v>1635740</v>
      </c>
      <c r="K31" s="156">
        <v>3601182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2908692</v>
      </c>
      <c r="I32" s="156">
        <v>0</v>
      </c>
      <c r="J32" s="156">
        <v>1365620</v>
      </c>
      <c r="K32" s="156">
        <v>3064444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10421158</v>
      </c>
      <c r="I33" s="156">
        <v>0</v>
      </c>
      <c r="J33" s="156">
        <v>4892695</v>
      </c>
      <c r="K33" s="156">
        <v>10245386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1652233</v>
      </c>
      <c r="I34" s="156">
        <v>0</v>
      </c>
      <c r="J34" s="156">
        <v>775717</v>
      </c>
      <c r="K34" s="156">
        <v>1821265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1273942</v>
      </c>
      <c r="I35" s="156">
        <v>0</v>
      </c>
      <c r="J35" s="156">
        <v>598111</v>
      </c>
      <c r="K35" s="156">
        <v>1592069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114003</v>
      </c>
      <c r="I36" s="156">
        <v>0</v>
      </c>
      <c r="J36" s="156">
        <v>53524</v>
      </c>
      <c r="K36" s="156">
        <v>1378896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65115</v>
      </c>
      <c r="I37" s="156">
        <v>0</v>
      </c>
      <c r="J37" s="156">
        <v>30571</v>
      </c>
      <c r="K37" s="156">
        <v>1187644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55653</v>
      </c>
      <c r="I38" s="156">
        <v>0</v>
      </c>
      <c r="J38" s="156">
        <v>26129</v>
      </c>
      <c r="K38" s="156">
        <v>1020697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47522</v>
      </c>
      <c r="I39" s="156">
        <v>0</v>
      </c>
      <c r="J39" s="156">
        <v>22311</v>
      </c>
      <c r="K39" s="156">
        <v>876312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40640</v>
      </c>
      <c r="I40" s="156">
        <v>0</v>
      </c>
      <c r="J40" s="156">
        <v>19080</v>
      </c>
      <c r="K40" s="156">
        <v>752827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34657</v>
      </c>
      <c r="I41" s="156">
        <v>0</v>
      </c>
      <c r="J41" s="156">
        <v>16271</v>
      </c>
      <c r="K41" s="156">
        <v>647296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29706</v>
      </c>
      <c r="I42" s="156">
        <v>0</v>
      </c>
      <c r="J42" s="156">
        <v>13947</v>
      </c>
      <c r="K42" s="156">
        <v>556937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25542</v>
      </c>
      <c r="I43" s="156">
        <v>0</v>
      </c>
      <c r="J43" s="156">
        <v>11992</v>
      </c>
      <c r="K43" s="156">
        <v>480330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22013</v>
      </c>
      <c r="I44" s="156">
        <v>0</v>
      </c>
      <c r="J44" s="156">
        <v>10335</v>
      </c>
      <c r="K44" s="156">
        <v>415050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18905</v>
      </c>
      <c r="I45" s="156">
        <v>0</v>
      </c>
      <c r="J45" s="156">
        <v>8876</v>
      </c>
      <c r="K45" s="156">
        <v>359430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16412</v>
      </c>
      <c r="I46" s="156">
        <v>0</v>
      </c>
      <c r="J46" s="156">
        <v>7705</v>
      </c>
      <c r="K46" s="156">
        <v>311808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14178</v>
      </c>
      <c r="I47" s="156">
        <v>0</v>
      </c>
      <c r="J47" s="156">
        <v>6656</v>
      </c>
      <c r="K47" s="156">
        <v>271164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12319</v>
      </c>
      <c r="I48" s="156">
        <v>0</v>
      </c>
      <c r="J48" s="156">
        <v>5783</v>
      </c>
      <c r="K48" s="156">
        <v>236391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84494</v>
      </c>
      <c r="I49" s="156">
        <v>0</v>
      </c>
      <c r="J49" s="156">
        <v>39669</v>
      </c>
      <c r="K49" s="156">
        <v>1645286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11854</v>
      </c>
      <c r="I50" s="156">
        <v>0</v>
      </c>
      <c r="J50" s="156">
        <v>5565</v>
      </c>
      <c r="K50" s="156">
        <v>232547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3486</v>
      </c>
      <c r="I51" s="156">
        <v>0</v>
      </c>
      <c r="J51" s="156">
        <v>1637</v>
      </c>
      <c r="K51" s="156">
        <v>67394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1743</v>
      </c>
      <c r="I52" s="156">
        <v>0</v>
      </c>
      <c r="J52" s="156">
        <v>818</v>
      </c>
      <c r="K52" s="156">
        <v>32906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7179</v>
      </c>
      <c r="I58" s="156">
        <v>0</v>
      </c>
      <c r="J58" s="156">
        <v>3370</v>
      </c>
      <c r="K58" s="156">
        <v>87794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3" t="s">
        <v>72</v>
      </c>
      <c r="B80" s="214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303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3" t="s">
        <v>72</v>
      </c>
      <c r="B222" s="214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1" t="s">
        <v>300</v>
      </c>
      <c r="B225" s="211"/>
      <c r="C225" s="211"/>
      <c r="D225" s="211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7" priority="28" operator="lessThan">
      <formula>0.001</formula>
    </cfRule>
  </conditionalFormatting>
  <conditionalFormatting sqref="E88:E151">
    <cfRule type="cellIs" dxfId="186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5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4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zoomScale="70" zoomScaleNormal="70" workbookViewId="0">
      <selection activeCell="G331" sqref="G331:G34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0.26000000388172995</v>
      </c>
      <c r="E7" s="185">
        <f>SUM(C7:D7)</f>
        <v>0.9399997728090852</v>
      </c>
      <c r="F7" s="154">
        <f>M80</f>
        <v>4.1956200146938917E-3</v>
      </c>
      <c r="G7" s="186">
        <f>1/F7</f>
        <v>238.34379579127807</v>
      </c>
      <c r="H7" s="187">
        <f>D7*G7</f>
        <v>61.969387830918549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0.61979011104798221</v>
      </c>
      <c r="E8" s="185">
        <f>SUM(C8:D8)</f>
        <v>0.94000000960709207</v>
      </c>
      <c r="F8" s="154">
        <f>M222</f>
        <v>2.0970757162946694E-2</v>
      </c>
      <c r="G8" s="186">
        <f>1/F8</f>
        <v>47.685450374052472</v>
      </c>
      <c r="H8" s="187">
        <f>D8*G8</f>
        <v>29.554970582707025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0.92499967665385463</v>
      </c>
      <c r="E9" s="185">
        <f>SUM(C9:D9)</f>
        <v>0.92499967665385463</v>
      </c>
      <c r="F9" s="188">
        <f>E81</f>
        <v>1</v>
      </c>
      <c r="G9" s="186">
        <f>1/F9</f>
        <v>1</v>
      </c>
      <c r="H9" s="187">
        <f>D9*G9*B9</f>
        <v>69.374975749039095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3" t="s">
        <v>72</v>
      </c>
      <c r="B80" s="214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0.35900538288847633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-25756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4.3080645946617162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0.74243999999999999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1.0369634942528667E-2</v>
      </c>
      <c r="L99" s="189">
        <v>10369634</v>
      </c>
      <c r="M99" s="180">
        <v>1.0369634228131953E-2</v>
      </c>
      <c r="N99" s="180">
        <v>0.13078787715968124</v>
      </c>
      <c r="O99" s="106">
        <v>0.7</v>
      </c>
      <c r="P99" s="180">
        <v>1.0369634228131953E-2</v>
      </c>
      <c r="Q99" s="180">
        <v>0.14065752251643807</v>
      </c>
      <c r="R99" s="180">
        <v>7.2289156626506021E-2</v>
      </c>
      <c r="S99" s="190">
        <v>13.56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3.6447949320842027E-2</v>
      </c>
      <c r="L100" s="189">
        <v>36447949</v>
      </c>
      <c r="M100" s="180">
        <v>3.6447949801854895E-2</v>
      </c>
      <c r="N100" s="180">
        <v>0.64155899306396502</v>
      </c>
      <c r="O100" s="106" cm="1">
        <f t="array" ref="O100:O106">I100:I106*O99</f>
        <v>10.5</v>
      </c>
      <c r="P100" s="180">
        <v>3.6447949801854895E-2</v>
      </c>
      <c r="Q100" s="180">
        <v>0.13948329848708246</v>
      </c>
      <c r="R100" s="180">
        <v>7.2289156626506021E-2</v>
      </c>
      <c r="S100" s="190">
        <v>3.83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9.6651676487128232E-2</v>
      </c>
      <c r="L101" s="189">
        <v>96651676</v>
      </c>
      <c r="M101" s="180">
        <v>9.6651678126336918E-2</v>
      </c>
      <c r="N101" s="180">
        <v>2.1824976111041061</v>
      </c>
      <c r="O101" s="106">
        <v>24.5</v>
      </c>
      <c r="P101" s="180">
        <v>9.6651678126336918E-2</v>
      </c>
      <c r="Q101" s="180">
        <v>0.1402127125053178</v>
      </c>
      <c r="R101" s="180">
        <v>7.2289156626506021E-2</v>
      </c>
      <c r="S101" s="190">
        <v>1.45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9.6962724996876526E-2</v>
      </c>
      <c r="L102" s="189">
        <v>96962724</v>
      </c>
      <c r="M102" s="180">
        <v>9.696272613317998E-2</v>
      </c>
      <c r="N102" s="180">
        <v>2.6732482161291453</v>
      </c>
      <c r="O102" s="47">
        <v>22.161999999999999</v>
      </c>
      <c r="P102" s="180">
        <v>9.696272613317998E-2</v>
      </c>
      <c r="Q102" s="180">
        <v>0.13974440349361009</v>
      </c>
      <c r="R102" s="180">
        <v>8.4337349397590355E-2</v>
      </c>
      <c r="S102" s="190">
        <v>1.44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7.0162197082586364E-2</v>
      </c>
      <c r="L103" s="189">
        <v>70162197</v>
      </c>
      <c r="M103" s="180">
        <v>7.0162198543568366E-2</v>
      </c>
      <c r="N103" s="180">
        <v>2.2851115241775672</v>
      </c>
      <c r="O103" s="106">
        <v>14.7</v>
      </c>
      <c r="P103" s="180">
        <v>7.0162198543568366E-2</v>
      </c>
      <c r="Q103" s="180">
        <v>3.6792875919821895E-2</v>
      </c>
      <c r="R103" s="180">
        <v>3.614457831325301E-2</v>
      </c>
      <c r="S103" s="190">
        <v>0.52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6.9100565198036118E-2</v>
      </c>
      <c r="L104" s="189">
        <v>69100565</v>
      </c>
      <c r="M104" s="180">
        <v>6.9100566520212459E-2</v>
      </c>
      <c r="N104" s="180">
        <v>2.5948926354916129</v>
      </c>
      <c r="O104" s="106">
        <v>13.47294102</v>
      </c>
      <c r="P104" s="180">
        <v>6.9100566520212459E-2</v>
      </c>
      <c r="Q104" s="180">
        <v>2.9973236749330917E-2</v>
      </c>
      <c r="R104" s="180">
        <v>2.4096385542168676E-2</v>
      </c>
      <c r="S104" s="190">
        <v>0.43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6.9932008869021414E-2</v>
      </c>
      <c r="L105" s="189">
        <v>69932008</v>
      </c>
      <c r="M105" s="180">
        <v>6.9932009538504217E-2</v>
      </c>
      <c r="N105" s="180">
        <v>2.9756672244625677</v>
      </c>
      <c r="O105" s="106">
        <v>12.784228380000002</v>
      </c>
      <c r="P105" s="180">
        <v>6.9932009538504217E-2</v>
      </c>
      <c r="Q105" s="180">
        <v>2.961772074044302E-2</v>
      </c>
      <c r="R105" s="180">
        <v>3.614457831325301E-2</v>
      </c>
      <c r="S105" s="190">
        <v>0.42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7.0678320771796865E-2</v>
      </c>
      <c r="L106" s="189">
        <v>70678320</v>
      </c>
      <c r="M106" s="180">
        <v>7.0678321554923068E-2</v>
      </c>
      <c r="N106" s="180">
        <v>3.3609218177534061</v>
      </c>
      <c r="O106" s="106">
        <v>12.25</v>
      </c>
      <c r="P106" s="180">
        <v>7.0678321554923068E-2</v>
      </c>
      <c r="Q106" s="180">
        <v>2.7089906677247668E-2</v>
      </c>
      <c r="R106" s="180">
        <v>2.4096385542168676E-2</v>
      </c>
      <c r="S106" s="190">
        <v>0.38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7.4244000000000003</v>
      </c>
      <c r="J107" s="180">
        <v>0.11948949461731041</v>
      </c>
      <c r="K107" s="180">
        <v>6.4056556975662371E-2</v>
      </c>
      <c r="L107" s="189">
        <v>64056556</v>
      </c>
      <c r="M107" s="180">
        <v>6.4056557409244264E-2</v>
      </c>
      <c r="N107" s="180">
        <v>3.5301056118835388</v>
      </c>
      <c r="O107" s="106" cm="1">
        <f t="array" ref="O107:O151">G107:G151*O99</f>
        <v>7</v>
      </c>
      <c r="P107" s="180">
        <v>6.4056557409244264E-2</v>
      </c>
      <c r="Q107" s="180">
        <v>2.0696065517401638E-2</v>
      </c>
      <c r="R107" s="180">
        <v>2.4096385542168676E-2</v>
      </c>
      <c r="S107" s="190">
        <v>0.32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9.9227106000000003</v>
      </c>
      <c r="J108" s="180">
        <v>0.17080364631678124</v>
      </c>
      <c r="K108" s="180">
        <v>9.1565317411232486E-2</v>
      </c>
      <c r="L108" s="189">
        <v>91565317</v>
      </c>
      <c r="M108" s="180">
        <v>9.1565319014437013E-2</v>
      </c>
      <c r="N108" s="180">
        <v>5.958641750520191</v>
      </c>
      <c r="O108" s="106">
        <v>9.3554999999999993</v>
      </c>
      <c r="P108" s="180">
        <v>9.1565319014437013E-2</v>
      </c>
      <c r="Q108" s="180">
        <v>6.0878189521954736E-2</v>
      </c>
      <c r="R108" s="180">
        <v>6.0240963855421686E-2</v>
      </c>
      <c r="S108" s="190">
        <v>0.66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8.4693842999999998</v>
      </c>
      <c r="J109" s="180">
        <v>0.1533892948482046</v>
      </c>
      <c r="K109" s="180">
        <v>8.2229740249292693E-2</v>
      </c>
      <c r="L109" s="189">
        <v>82229740</v>
      </c>
      <c r="M109" s="180">
        <v>8.2229741809054319E-2</v>
      </c>
      <c r="N109" s="180">
        <v>6.1728739469035174</v>
      </c>
      <c r="O109" s="106">
        <v>7.9852499999999997</v>
      </c>
      <c r="P109" s="180">
        <v>8.2229741809054319E-2</v>
      </c>
      <c r="Q109" s="180">
        <v>5.4668850366721262E-2</v>
      </c>
      <c r="R109" s="180">
        <v>4.8192771084337352E-2</v>
      </c>
      <c r="S109" s="190">
        <v>0.66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3.7122000000000002</v>
      </c>
      <c r="J110" s="180">
        <v>7.0003904230008018E-2</v>
      </c>
      <c r="K110" s="180">
        <v>3.7528061309405648E-2</v>
      </c>
      <c r="L110" s="189">
        <v>37528061</v>
      </c>
      <c r="M110" s="180">
        <v>3.7528061825617361E-2</v>
      </c>
      <c r="N110" s="180">
        <v>3.1921922972890941</v>
      </c>
      <c r="O110" s="106">
        <v>3.5</v>
      </c>
      <c r="P110" s="180">
        <v>3.7528061825617361E-2</v>
      </c>
      <c r="Q110" s="180">
        <v>2.7836151695903793E-2</v>
      </c>
      <c r="R110" s="180">
        <v>2.4096385542168676E-2</v>
      </c>
      <c r="S110" s="190">
        <v>0.74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3.7122000000000002</v>
      </c>
      <c r="J111" s="200">
        <v>7.179075186349787E-2</v>
      </c>
      <c r="K111" s="200">
        <v>3.8485963990373954E-2</v>
      </c>
      <c r="L111" s="189">
        <v>38485963</v>
      </c>
      <c r="M111" s="200">
        <v>3.8485963846691201E-2</v>
      </c>
      <c r="N111" s="200">
        <v>3.657953860748568</v>
      </c>
      <c r="O111" s="106">
        <v>3.5</v>
      </c>
      <c r="P111" s="180">
        <v>3.8485963846691201E-2</v>
      </c>
      <c r="Q111" s="180">
        <v>2.4594054614851365E-2</v>
      </c>
      <c r="R111" s="180">
        <v>1.2048192771084338E-2</v>
      </c>
      <c r="S111" s="190">
        <v>0.64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3.7122000000000002</v>
      </c>
      <c r="J112" s="200">
        <v>0.14670827863394251</v>
      </c>
      <c r="K112" s="200">
        <v>7.8648145924579527E-2</v>
      </c>
      <c r="L112" s="189">
        <v>78648145</v>
      </c>
      <c r="M112" s="200">
        <v>7.864814673025923E-2</v>
      </c>
      <c r="N112" s="200">
        <v>8.6556655190628167</v>
      </c>
      <c r="O112" s="106">
        <v>3.5</v>
      </c>
      <c r="P112" s="180">
        <v>7.864814673025923E-2</v>
      </c>
      <c r="Q112" s="180">
        <v>3.8380480959512027E-2</v>
      </c>
      <c r="R112" s="180">
        <v>6.0240963855421686E-2</v>
      </c>
      <c r="S112" s="190">
        <v>0.49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2.2273199999999997</v>
      </c>
      <c r="J113" s="200">
        <v>8.9370564338987019E-2</v>
      </c>
      <c r="K113" s="200">
        <v>4.7910242359482505E-2</v>
      </c>
      <c r="L113" s="189">
        <v>47910242</v>
      </c>
      <c r="M113" s="200">
        <v>4.7910243054025345E-2</v>
      </c>
      <c r="N113" s="200">
        <v>6.229038549773704</v>
      </c>
      <c r="O113" s="106">
        <v>2.0999999999999996</v>
      </c>
      <c r="P113" s="180">
        <v>4.7910243054025345E-2</v>
      </c>
      <c r="Q113" s="180">
        <v>1.6844639421115984E-2</v>
      </c>
      <c r="R113" s="180">
        <v>7.2289156626506021E-2</v>
      </c>
      <c r="S113" s="190">
        <v>0.35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0.89092800000000016</v>
      </c>
      <c r="J114" s="200">
        <v>3.5302972988845598E-2</v>
      </c>
      <c r="K114" s="200">
        <v>1.8925403508591385E-2</v>
      </c>
      <c r="L114" s="189">
        <v>18925403</v>
      </c>
      <c r="M114" s="200">
        <v>1.8925403416358875E-2</v>
      </c>
      <c r="N114" s="200">
        <v>2.8387575135716459</v>
      </c>
      <c r="O114" s="106">
        <v>0.84000000000000008</v>
      </c>
      <c r="P114" s="180">
        <v>1.8925403416358875E-2</v>
      </c>
      <c r="Q114" s="180">
        <v>2.573943964348599E-2</v>
      </c>
      <c r="R114" s="180">
        <v>2.4096385542168676E-2</v>
      </c>
      <c r="S114" s="190">
        <v>1.36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0.16704899999999998</v>
      </c>
      <c r="J115" s="200">
        <v>6.4990266582881191E-3</v>
      </c>
      <c r="K115" s="200">
        <v>3.4840324059975691E-3</v>
      </c>
      <c r="L115" s="189">
        <v>3484032</v>
      </c>
      <c r="M115" s="200">
        <v>3.4840320766487058E-3</v>
      </c>
      <c r="N115" s="200">
        <v>0.5921790695218262</v>
      </c>
      <c r="O115" s="106">
        <v>0.15749999999999997</v>
      </c>
      <c r="P115" s="180">
        <v>3.4840320766487058E-3</v>
      </c>
      <c r="Q115" s="180">
        <v>7.539038188475955E-3</v>
      </c>
      <c r="R115" s="180">
        <v>3.614457831325301E-2</v>
      </c>
      <c r="S115" s="190">
        <v>2.16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0.14477580000000001</v>
      </c>
      <c r="J116" s="200">
        <v>5.4258024449074125E-3</v>
      </c>
      <c r="K116" s="200">
        <v>2.9086927228542249E-3</v>
      </c>
      <c r="L116" s="189">
        <v>2908692</v>
      </c>
      <c r="M116" s="200">
        <v>2.9086920639912256E-3</v>
      </c>
      <c r="N116" s="200">
        <v>0.55252569225363968</v>
      </c>
      <c r="O116" s="106">
        <v>0.13649999999999998</v>
      </c>
      <c r="P116" s="180">
        <v>2.9086920639912256E-3</v>
      </c>
      <c r="Q116" s="180">
        <v>6.4951011623775295E-3</v>
      </c>
      <c r="R116" s="180">
        <v>0</v>
      </c>
      <c r="S116" s="190">
        <v>2.23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0.22273199999999999</v>
      </c>
      <c r="J117" s="200">
        <v>1.9439368048148539E-2</v>
      </c>
      <c r="K117" s="200">
        <v>1.0421158704664093E-2</v>
      </c>
      <c r="L117" s="189">
        <v>10421158</v>
      </c>
      <c r="M117" s="200">
        <v>1.0421158229265481E-2</v>
      </c>
      <c r="N117" s="200">
        <v>2.3401102404068768</v>
      </c>
      <c r="O117" s="106">
        <v>0.21</v>
      </c>
      <c r="P117" s="180">
        <v>1.0421158229265481E-2</v>
      </c>
      <c r="Q117" s="180">
        <v>1.8141927453548187E-2</v>
      </c>
      <c r="R117" s="180">
        <v>6.0240963855421686E-2</v>
      </c>
      <c r="S117" s="190">
        <v>1.74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4.0091759999999997E-2</v>
      </c>
      <c r="J118" s="200">
        <v>3.0820355107262216E-3</v>
      </c>
      <c r="K118" s="200">
        <v>1.6522338129066625E-3</v>
      </c>
      <c r="L118" s="189">
        <v>1652233</v>
      </c>
      <c r="M118" s="200">
        <v>1.6522330363491267E-3</v>
      </c>
      <c r="N118" s="200">
        <v>0.45346511257078265</v>
      </c>
      <c r="O118" s="106">
        <v>3.7799999999999993E-2</v>
      </c>
      <c r="P118" s="180">
        <v>1.6522330363491267E-3</v>
      </c>
      <c r="Q118" s="180">
        <v>5.0921931273048282E-3</v>
      </c>
      <c r="R118" s="180">
        <v>2.4096385542168676E-2</v>
      </c>
      <c r="S118" s="190">
        <v>3.08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3.5637120000000001E-2</v>
      </c>
      <c r="J119" s="200">
        <v>2.3763809474545935E-3</v>
      </c>
      <c r="K119" s="200">
        <v>1.2739428017837749E-3</v>
      </c>
      <c r="L119" s="189">
        <v>1273942</v>
      </c>
      <c r="M119" s="200">
        <v>1.2739420280267245E-3</v>
      </c>
      <c r="N119" s="200">
        <v>0.41329129151169497</v>
      </c>
      <c r="O119" s="106">
        <v>3.3599999999999998E-2</v>
      </c>
      <c r="P119" s="180">
        <v>1.2739420280267245E-3</v>
      </c>
      <c r="Q119" s="180">
        <v>4.1641551041038775E-3</v>
      </c>
      <c r="R119" s="180">
        <v>1.2048192771084338E-2</v>
      </c>
      <c r="S119" s="190">
        <v>3.27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3.7122000000000001E-3</v>
      </c>
      <c r="J120" s="200">
        <v>2.1265988258454754E-4</v>
      </c>
      <c r="K120" s="200">
        <v>1.1400382877877941E-4</v>
      </c>
      <c r="L120" s="189">
        <v>114003</v>
      </c>
      <c r="M120" s="200">
        <v>1.1400300250806606E-4</v>
      </c>
      <c r="N120" s="200">
        <v>4.2685489334746078E-2</v>
      </c>
      <c r="O120" s="106">
        <v>3.4999999999999996E-3</v>
      </c>
      <c r="P120" s="180">
        <v>1.1400300250806606E-4</v>
      </c>
      <c r="Q120" s="180">
        <v>4.734770118369253E-4</v>
      </c>
      <c r="R120" s="180">
        <v>0</v>
      </c>
      <c r="S120" s="190">
        <v>4.1500000000000004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2.4748000000000001E-3</v>
      </c>
      <c r="J121" s="200">
        <v>1.2146394874521706E-4</v>
      </c>
      <c r="K121" s="200">
        <v>6.5115032733260576E-5</v>
      </c>
      <c r="L121" s="189">
        <v>65115</v>
      </c>
      <c r="M121" s="200">
        <v>6.5115001432530028E-5</v>
      </c>
      <c r="N121" s="200">
        <v>2.7632397156335923E-2</v>
      </c>
      <c r="O121" s="106">
        <v>2.3333333333333335E-3</v>
      </c>
      <c r="P121" s="180">
        <v>6.5115001432530028E-5</v>
      </c>
      <c r="Q121" s="180">
        <v>4.2735301068382524E-4</v>
      </c>
      <c r="R121" s="180">
        <v>0</v>
      </c>
      <c r="S121" s="190">
        <v>6.56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2.4748000000000001E-3</v>
      </c>
      <c r="J122" s="200">
        <v>1.0381467091194336E-4</v>
      </c>
      <c r="K122" s="200">
        <v>5.5653515009654698E-5</v>
      </c>
      <c r="L122" s="189">
        <v>55653</v>
      </c>
      <c r="M122" s="200">
        <v>5.5653001224366024E-5</v>
      </c>
      <c r="N122" s="200">
        <v>2.6399307495890669E-2</v>
      </c>
      <c r="O122" s="106">
        <v>2.3333333333333335E-3</v>
      </c>
      <c r="P122" s="180">
        <v>5.5653001224366024E-5</v>
      </c>
      <c r="Q122" s="180">
        <v>3.8447000961175024E-4</v>
      </c>
      <c r="R122" s="180">
        <v>0</v>
      </c>
      <c r="S122" s="190">
        <v>6.91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2.4748000000000001E-3</v>
      </c>
      <c r="J123" s="200">
        <v>8.8647542806282026E-5</v>
      </c>
      <c r="K123" s="200">
        <v>4.7522641172008421E-5</v>
      </c>
      <c r="L123" s="189">
        <v>47522</v>
      </c>
      <c r="M123" s="200">
        <v>4.7522001045484022E-5</v>
      </c>
      <c r="N123" s="200">
        <v>2.4919195850610559E-2</v>
      </c>
      <c r="O123" s="106">
        <v>2.3333333333333335E-3</v>
      </c>
      <c r="P123" s="180">
        <v>4.7522001045484022E-5</v>
      </c>
      <c r="Q123" s="180">
        <v>3.460800086520002E-4</v>
      </c>
      <c r="R123" s="180">
        <v>0</v>
      </c>
      <c r="S123" s="190">
        <v>7.28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2.4748000000000001E-3</v>
      </c>
      <c r="J124" s="180">
        <v>7.5808958715767368E-5</v>
      </c>
      <c r="K124" s="180">
        <v>4.0640065461777367E-5</v>
      </c>
      <c r="L124" s="189">
        <v>40640</v>
      </c>
      <c r="M124" s="180">
        <v>4.0640000894080021E-5</v>
      </c>
      <c r="N124" s="180">
        <v>2.3343913866700514E-2</v>
      </c>
      <c r="O124" s="106">
        <v>2.3333333333333335E-3</v>
      </c>
      <c r="P124" s="180">
        <v>4.0640000894080021E-5</v>
      </c>
      <c r="Q124" s="180">
        <v>3.1015400775385017E-4</v>
      </c>
      <c r="R124" s="180">
        <v>0</v>
      </c>
      <c r="S124" s="190">
        <v>7.63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2.4748000000000001E-3</v>
      </c>
      <c r="J125" s="180">
        <v>6.4648549459754451E-5</v>
      </c>
      <c r="K125" s="180">
        <v>3.4657134546644561E-5</v>
      </c>
      <c r="L125" s="189">
        <v>34657</v>
      </c>
      <c r="M125" s="180">
        <v>3.4657000762454014E-5</v>
      </c>
      <c r="N125" s="180">
        <v>2.1638511151518575E-2</v>
      </c>
      <c r="O125" s="106">
        <v>2.3333333333333335E-3</v>
      </c>
      <c r="P125" s="180">
        <v>3.4657000762454014E-5</v>
      </c>
      <c r="Q125" s="180">
        <v>2.7749600693740016E-4</v>
      </c>
      <c r="R125" s="180">
        <v>0</v>
      </c>
      <c r="S125" s="190">
        <v>8.01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2.4748000000000001E-3</v>
      </c>
      <c r="J126" s="180">
        <v>5.5414048256055891E-5</v>
      </c>
      <c r="K126" s="180">
        <v>2.9706654553478327E-5</v>
      </c>
      <c r="L126" s="189">
        <v>29706</v>
      </c>
      <c r="M126" s="180">
        <v>2.9706000653532014E-5</v>
      </c>
      <c r="N126" s="180">
        <v>2.0032611403094321E-2</v>
      </c>
      <c r="O126" s="106">
        <v>2.3333333333333335E-3</v>
      </c>
      <c r="P126" s="180">
        <v>2.9706000653532014E-5</v>
      </c>
      <c r="Q126" s="180">
        <v>2.4982700624567514E-4</v>
      </c>
      <c r="R126" s="180">
        <v>0</v>
      </c>
      <c r="S126" s="190">
        <v>8.41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2.4748000000000001E-3</v>
      </c>
      <c r="J127" s="180">
        <v>4.7646120290193406E-5</v>
      </c>
      <c r="K127" s="180">
        <v>2.5542382858115193E-5</v>
      </c>
      <c r="L127" s="189">
        <v>25542</v>
      </c>
      <c r="M127" s="180">
        <v>2.5542000561924012E-5</v>
      </c>
      <c r="N127" s="180">
        <v>1.8501229209083096E-2</v>
      </c>
      <c r="O127" s="106">
        <v>2.3333333333333335E-3</v>
      </c>
      <c r="P127" s="180">
        <v>2.5542000561924012E-5</v>
      </c>
      <c r="Q127" s="180">
        <v>2.2392200559805014E-4</v>
      </c>
      <c r="R127" s="180">
        <v>0</v>
      </c>
      <c r="S127" s="190">
        <v>8.77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2.4748000000000001E-3</v>
      </c>
      <c r="J128" s="180">
        <v>4.106368007868027E-5</v>
      </c>
      <c r="K128" s="180">
        <v>2.2013633675619295E-5</v>
      </c>
      <c r="L128" s="189">
        <v>22013</v>
      </c>
      <c r="M128" s="180">
        <v>2.201300048428601E-5</v>
      </c>
      <c r="N128" s="180">
        <v>1.7046227456985748E-2</v>
      </c>
      <c r="O128" s="106">
        <v>2.3333333333333335E-3</v>
      </c>
      <c r="P128" s="180">
        <v>2.201300048428601E-5</v>
      </c>
      <c r="Q128" s="180">
        <v>2.0146700503667514E-4</v>
      </c>
      <c r="R128" s="180">
        <v>0</v>
      </c>
      <c r="S128" s="190">
        <v>9.15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2.4748000000000001E-3</v>
      </c>
      <c r="J129" s="180">
        <v>3.526650043342732E-5</v>
      </c>
      <c r="K129" s="180">
        <v>1.8905851109180196E-5</v>
      </c>
      <c r="L129" s="189">
        <v>18905</v>
      </c>
      <c r="M129" s="180">
        <v>1.8905000415910009E-5</v>
      </c>
      <c r="N129" s="180">
        <v>1.5585152110327152E-2</v>
      </c>
      <c r="O129" s="106">
        <v>2.3333333333333335E-3</v>
      </c>
      <c r="P129" s="180">
        <v>1.8905000415910009E-5</v>
      </c>
      <c r="Q129" s="180">
        <v>1.8110900452772511E-4</v>
      </c>
      <c r="R129" s="180">
        <v>0</v>
      </c>
      <c r="S129" s="190">
        <v>9.58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2.4748000000000001E-3</v>
      </c>
      <c r="J130" s="180">
        <v>3.0616082856268795E-5</v>
      </c>
      <c r="K130" s="180">
        <v>1.6412830785963249E-5</v>
      </c>
      <c r="L130" s="193">
        <v>16412</v>
      </c>
      <c r="M130" s="180">
        <v>1.6412000361064007E-5</v>
      </c>
      <c r="N130" s="180">
        <v>1.4350642924824915E-2</v>
      </c>
      <c r="O130" s="106">
        <v>2.3333333333333335E-3</v>
      </c>
      <c r="P130" s="180">
        <v>1.6412000361064007E-5</v>
      </c>
      <c r="Q130" s="180">
        <v>1.6346100408652509E-4</v>
      </c>
      <c r="R130" s="180">
        <v>0</v>
      </c>
      <c r="S130" s="190">
        <v>9.9600000000000009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2.4748000000000001E-3</v>
      </c>
      <c r="J131" s="180">
        <v>2.6448717260290138E-5</v>
      </c>
      <c r="K131" s="180">
        <v>1.4178767510424467E-5</v>
      </c>
      <c r="L131" s="193">
        <v>14178</v>
      </c>
      <c r="M131" s="180">
        <v>1.4178000311916007E-5</v>
      </c>
      <c r="N131" s="180">
        <v>1.3107101627230569E-2</v>
      </c>
      <c r="O131" s="106">
        <v>2.3333333333333335E-3</v>
      </c>
      <c r="P131" s="180">
        <v>1.4178000311916007E-5</v>
      </c>
      <c r="Q131" s="180">
        <v>1.4801600370040009E-4</v>
      </c>
      <c r="R131" s="180">
        <v>0</v>
      </c>
      <c r="S131" s="190">
        <v>10.44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2.4748000000000001E-3</v>
      </c>
      <c r="J132" s="180">
        <v>2.297971104945414E-5</v>
      </c>
      <c r="K132" s="180">
        <v>1.2319084408533174E-5</v>
      </c>
      <c r="L132" s="193">
        <v>12319</v>
      </c>
      <c r="M132" s="180">
        <v>1.2319000271018005E-5</v>
      </c>
      <c r="N132" s="180">
        <v>1.2004346234457655E-2</v>
      </c>
      <c r="O132" s="106">
        <v>2.3333333333333335E-3</v>
      </c>
      <c r="P132" s="180">
        <v>1.2319000271018005E-5</v>
      </c>
      <c r="Q132" s="180">
        <v>1.3288400332210008E-4</v>
      </c>
      <c r="R132" s="180">
        <v>0</v>
      </c>
      <c r="S132" s="190">
        <v>10.79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2.4748000000000001E-3</v>
      </c>
      <c r="J133" s="180">
        <v>1.5761446950937285E-4</v>
      </c>
      <c r="K133" s="180">
        <v>8.4494794112664211E-5</v>
      </c>
      <c r="L133" s="193">
        <v>84494</v>
      </c>
      <c r="M133" s="180">
        <v>8.4494001858868034E-5</v>
      </c>
      <c r="N133" s="180">
        <v>0.11164515475989534</v>
      </c>
      <c r="O133" s="106">
        <v>2.3333333333333335E-3</v>
      </c>
      <c r="P133" s="180">
        <v>8.4494001858868034E-5</v>
      </c>
      <c r="Q133" s="180">
        <v>1.1697930292448257E-3</v>
      </c>
      <c r="R133" s="180">
        <v>0</v>
      </c>
      <c r="S133" s="190">
        <v>13.84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2.4748000000000001E-3</v>
      </c>
      <c r="J134" s="180">
        <v>2.2112737432292423E-5</v>
      </c>
      <c r="K134" s="180">
        <v>1.1854312630210912E-5</v>
      </c>
      <c r="L134" s="193">
        <v>11854</v>
      </c>
      <c r="M134" s="180">
        <v>1.1854000260788006E-5</v>
      </c>
      <c r="N134" s="180">
        <v>2.8213370582322598E-2</v>
      </c>
      <c r="O134" s="106">
        <v>2.3333333333333335E-3</v>
      </c>
      <c r="P134" s="180">
        <v>1.1854000260788006E-5</v>
      </c>
      <c r="Q134" s="180">
        <v>2.7582200689555016E-4</v>
      </c>
      <c r="R134" s="180">
        <v>0</v>
      </c>
      <c r="S134" s="190">
        <v>23.27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2.4748000000000001E-3</v>
      </c>
      <c r="J135" s="180">
        <v>6.5040623871789969E-6</v>
      </c>
      <c r="K135" s="180">
        <v>3.4867319860371833E-6</v>
      </c>
      <c r="L135" s="193">
        <v>3486</v>
      </c>
      <c r="M135" s="180">
        <v>3.4860000766920018E-6</v>
      </c>
      <c r="N135" s="180">
        <v>1.1946540774316122E-2</v>
      </c>
      <c r="O135" s="106">
        <v>2.3333333333333335E-3</v>
      </c>
      <c r="P135" s="180">
        <v>3.4860000766920018E-6</v>
      </c>
      <c r="Q135" s="180">
        <v>1.0459900261497507E-4</v>
      </c>
      <c r="R135" s="180">
        <v>0</v>
      </c>
      <c r="S135" s="190">
        <v>30.01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2.4748000000000001E-3</v>
      </c>
      <c r="J136" s="180">
        <v>3.2522164839543547E-6</v>
      </c>
      <c r="K136" s="180">
        <v>1.7434653244523003E-6</v>
      </c>
      <c r="L136" s="193">
        <v>1743</v>
      </c>
      <c r="M136" s="180">
        <v>1.7430000383460009E-6</v>
      </c>
      <c r="N136" s="180">
        <v>7.7775704811111094E-3</v>
      </c>
      <c r="O136" s="106">
        <v>2.3333333333333335E-3</v>
      </c>
      <c r="P136" s="180">
        <v>1.7430000383460009E-6</v>
      </c>
      <c r="Q136" s="180">
        <v>5.2747001318675036E-5</v>
      </c>
      <c r="R136" s="180">
        <v>0</v>
      </c>
      <c r="S136" s="190">
        <v>30.26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3.7122000000000001E-3</v>
      </c>
      <c r="J142" s="180">
        <v>1.3392324345887128E-5</v>
      </c>
      <c r="K142" s="180">
        <v>7.1794276998690253E-6</v>
      </c>
      <c r="L142" s="193">
        <v>7179</v>
      </c>
      <c r="M142" s="180">
        <v>7.1790001579380033E-6</v>
      </c>
      <c r="N142" s="180">
        <v>0.1010727131391481</v>
      </c>
      <c r="O142" s="47">
        <v>3.4999999999999996E-3</v>
      </c>
      <c r="P142" s="180">
        <v>7.1790001579380033E-6</v>
      </c>
      <c r="Q142" s="180">
        <v>1.2316600307915007E-4</v>
      </c>
      <c r="R142" s="180">
        <v>0</v>
      </c>
      <c r="S142" s="190">
        <v>17.16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303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3" t="s">
        <v>72</v>
      </c>
      <c r="B222" s="214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1" t="s">
        <v>300</v>
      </c>
      <c r="B225" s="211"/>
      <c r="C225" s="211"/>
      <c r="D225" s="211"/>
      <c r="E225" s="211"/>
      <c r="F225" s="211"/>
      <c r="G225" s="211"/>
      <c r="H225" s="211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0.36400665416875083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4.3680798500250102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5.5760303446596479E-2</v>
      </c>
      <c r="L242" s="104">
        <v>55760303</v>
      </c>
      <c r="M242" s="55">
        <v>5.5760304059445778E-2</v>
      </c>
      <c r="N242" s="55">
        <v>1.2591269263333928</v>
      </c>
      <c r="O242" s="106"/>
      <c r="P242" s="55">
        <v>5.5760304059445778E-2</v>
      </c>
      <c r="Q242" s="55">
        <v>0.11100440633109253</v>
      </c>
      <c r="R242" s="55">
        <v>7.2289156626506021E-2</v>
      </c>
      <c r="S242" s="74">
        <v>1.99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5.59397536115658E-2</v>
      </c>
      <c r="L243" s="104">
        <v>55939753</v>
      </c>
      <c r="M243" s="55">
        <v>5.5939754062855326E-2</v>
      </c>
      <c r="N243" s="55">
        <v>1.5422508599215143</v>
      </c>
      <c r="O243" s="106"/>
      <c r="P243" s="55">
        <v>5.5939754062855326E-2</v>
      </c>
      <c r="Q243" s="55">
        <v>0.11136164533859455</v>
      </c>
      <c r="R243" s="55">
        <v>8.4337349397590355E-2</v>
      </c>
      <c r="S243" s="74">
        <v>1.99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4.047798798736766E-2</v>
      </c>
      <c r="L244" s="104">
        <v>40477987</v>
      </c>
      <c r="M244" s="55">
        <v>4.047798776908177E-2</v>
      </c>
      <c r="N244" s="55">
        <v>1.3183269373922202</v>
      </c>
      <c r="O244" s="106"/>
      <c r="P244" s="55">
        <v>4.047798776908177E-2</v>
      </c>
      <c r="Q244" s="55">
        <v>8.0581251692206285E-2</v>
      </c>
      <c r="R244" s="55">
        <v>3.614457831325301E-2</v>
      </c>
      <c r="S244" s="74">
        <v>1.99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0.11959653336029688</v>
      </c>
      <c r="L245" s="104">
        <v>119596533</v>
      </c>
      <c r="M245" s="55">
        <v>0.11959653527233417</v>
      </c>
      <c r="N245" s="55">
        <v>4.4911378334027967</v>
      </c>
      <c r="O245" s="106" cm="1">
        <f t="array" ref="O245:O247">I245:I247*1.5</f>
        <v>86.611763700000012</v>
      </c>
      <c r="P245" s="55">
        <v>0.11959653527233417</v>
      </c>
      <c r="Q245" s="55">
        <v>7.9361967666601321E-2</v>
      </c>
      <c r="R245" s="55">
        <v>2.4096385542168676E-2</v>
      </c>
      <c r="S245" s="74">
        <v>0.66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0.12103556327921609</v>
      </c>
      <c r="L246" s="104">
        <v>121035563</v>
      </c>
      <c r="M246" s="55">
        <v>0.12103556529967574</v>
      </c>
      <c r="N246" s="55">
        <v>5.1501675274788266</v>
      </c>
      <c r="O246" s="106">
        <v>82.184325300000012</v>
      </c>
      <c r="P246" s="55">
        <v>0.12103556529967574</v>
      </c>
      <c r="Q246" s="55">
        <v>8.031688068665449E-2</v>
      </c>
      <c r="R246" s="55">
        <v>3.614457831325301E-2</v>
      </c>
      <c r="S246" s="74">
        <v>0.66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0.12232725049077028</v>
      </c>
      <c r="L247" s="104">
        <v>122327250</v>
      </c>
      <c r="M247" s="55">
        <v>0.12232725232421779</v>
      </c>
      <c r="N247" s="55">
        <v>5.8169509716328625</v>
      </c>
      <c r="O247" s="106">
        <v>78.75</v>
      </c>
      <c r="P247" s="55">
        <v>0.12232725232421779</v>
      </c>
      <c r="Q247" s="55">
        <v>8.1174019704654418E-2</v>
      </c>
      <c r="R247" s="55">
        <v>2.4096385542168676E-2</v>
      </c>
      <c r="S247" s="74">
        <v>0.66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18.125879999999999</v>
      </c>
      <c r="J248" s="55">
        <v>0.29172084487554745</v>
      </c>
      <c r="K248" s="55">
        <v>9.0222959157793492E-2</v>
      </c>
      <c r="L248" s="104">
        <v>90222959</v>
      </c>
      <c r="M248" s="55">
        <v>9.0222960714236258E-2</v>
      </c>
      <c r="N248" s="55">
        <v>4.9721151560372485</v>
      </c>
      <c r="O248" s="106" cm="1">
        <f t="array" ref="O248:O250">G248:G250*1.5</f>
        <v>45</v>
      </c>
      <c r="P248" s="55">
        <v>9.0222960714236258E-2</v>
      </c>
      <c r="Q248" s="55">
        <v>5.3738888128516647E-2</v>
      </c>
      <c r="R248" s="55">
        <v>2.4096385542168676E-2</v>
      </c>
      <c r="S248" s="74">
        <v>0.6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24.225238619999999</v>
      </c>
      <c r="J249" s="55">
        <v>0.41699886815101805</v>
      </c>
      <c r="K249" s="55">
        <v>0.12896874704337946</v>
      </c>
      <c r="L249" s="104">
        <v>128968747</v>
      </c>
      <c r="M249" s="55">
        <v>0.12896874945040623</v>
      </c>
      <c r="N249" s="55">
        <v>8.3926816753229811</v>
      </c>
      <c r="O249" s="106">
        <v>60.142499999999998</v>
      </c>
      <c r="P249" s="55">
        <v>0.12896874945040623</v>
      </c>
      <c r="Q249" s="55">
        <v>7.6816778613152351E-2</v>
      </c>
      <c r="R249" s="55">
        <v>6.0240963855421686E-2</v>
      </c>
      <c r="S249" s="74">
        <v>0.6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20.677097610000001</v>
      </c>
      <c r="J250" s="55">
        <v>0.37448358812876126</v>
      </c>
      <c r="K250" s="55">
        <v>0.11581968882415394</v>
      </c>
      <c r="L250" s="104">
        <v>115819688</v>
      </c>
      <c r="M250" s="55">
        <v>0.11581969020057412</v>
      </c>
      <c r="N250" s="55">
        <v>8.6944253070588928</v>
      </c>
      <c r="O250" s="106">
        <v>51.333750000000009</v>
      </c>
      <c r="P250" s="55">
        <v>0.11581969020057412</v>
      </c>
      <c r="Q250" s="55">
        <v>6.898489444868279E-2</v>
      </c>
      <c r="R250" s="55">
        <v>4.8192771084337352E-2</v>
      </c>
      <c r="S250" s="74">
        <v>0.6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4.5314699999999997</v>
      </c>
      <c r="J251" s="55">
        <v>8.5453529416829488E-2</v>
      </c>
      <c r="K251" s="55">
        <v>2.642893173353128E-2</v>
      </c>
      <c r="L251" s="104">
        <v>26428931</v>
      </c>
      <c r="M251" s="55">
        <v>2.64289315021497E-2</v>
      </c>
      <c r="N251" s="55">
        <v>2.2480838994235874</v>
      </c>
      <c r="O251" s="106" cm="1">
        <f t="array" ref="O251:O253">G251:G253*1.5</f>
        <v>11.25</v>
      </c>
      <c r="P251" s="55">
        <v>2.64289315021497E-2</v>
      </c>
      <c r="Q251" s="55">
        <v>3.1483369661150763E-2</v>
      </c>
      <c r="R251" s="55">
        <v>2.4096385542168676E-2</v>
      </c>
      <c r="S251" s="74">
        <v>1.19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4.5314699999999997</v>
      </c>
      <c r="J252" s="103">
        <v>8.7634728286968555E-2</v>
      </c>
      <c r="K252" s="103">
        <v>2.7103529452660806E-2</v>
      </c>
      <c r="L252" s="104">
        <v>27103529</v>
      </c>
      <c r="M252" s="103">
        <v>2.710352951496706E-2</v>
      </c>
      <c r="N252" s="103">
        <v>2.5760939968692065</v>
      </c>
      <c r="O252" s="106">
        <v>11.25</v>
      </c>
      <c r="P252" s="55">
        <v>2.710352951496706E-2</v>
      </c>
      <c r="Q252" s="103">
        <v>3.2286981678026613E-2</v>
      </c>
      <c r="R252" s="55">
        <v>1.2048192771084338E-2</v>
      </c>
      <c r="S252" s="74">
        <v>1.19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4.5314699999999997</v>
      </c>
      <c r="J253" s="103">
        <v>0.17908630014044272</v>
      </c>
      <c r="K253" s="103">
        <v>5.5387526215977576E-2</v>
      </c>
      <c r="L253" s="104">
        <v>55387526</v>
      </c>
      <c r="M253" s="103">
        <v>5.5387527052363016E-2</v>
      </c>
      <c r="N253" s="103">
        <v>6.0957050868287812</v>
      </c>
      <c r="O253" s="106">
        <v>11.25</v>
      </c>
      <c r="P253" s="55">
        <v>5.5387527052363016E-2</v>
      </c>
      <c r="Q253" s="103">
        <v>6.5980192385584044E-2</v>
      </c>
      <c r="R253" s="55">
        <v>6.0240963855421686E-2</v>
      </c>
      <c r="S253" s="74">
        <v>1.19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1.8125879999999999</v>
      </c>
      <c r="J254" s="103">
        <v>7.2729563993532947E-2</v>
      </c>
      <c r="K254" s="103">
        <v>2.2493683934557532E-2</v>
      </c>
      <c r="L254" s="104">
        <v>22493683</v>
      </c>
      <c r="M254" s="103">
        <v>2.2493683427379986E-2</v>
      </c>
      <c r="N254" s="103">
        <v>2.9245107572833251</v>
      </c>
      <c r="O254" s="106"/>
      <c r="P254" s="55">
        <v>2.2493683427379986E-2</v>
      </c>
      <c r="Q254" s="103">
        <v>4.0193279844058877E-2</v>
      </c>
      <c r="R254" s="55">
        <v>7.2289156626506021E-2</v>
      </c>
      <c r="S254" s="74">
        <v>1.79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0.7250352000000001</v>
      </c>
      <c r="J255" s="103">
        <v>2.872947991483292E-2</v>
      </c>
      <c r="K255" s="103">
        <v>8.8854078771314089E-3</v>
      </c>
      <c r="L255" s="104">
        <v>8885407</v>
      </c>
      <c r="M255" s="103">
        <v>8.8854071688227367E-3</v>
      </c>
      <c r="N255" s="103">
        <v>1.3327861925435116</v>
      </c>
      <c r="O255" s="106"/>
      <c r="P255" s="55">
        <v>8.8854071688227367E-3</v>
      </c>
      <c r="Q255" s="103">
        <v>1.5877065333418372E-2</v>
      </c>
      <c r="R255" s="55">
        <v>2.4096385542168676E-2</v>
      </c>
      <c r="S255" s="74">
        <v>1.79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0.13594409999999998</v>
      </c>
      <c r="J256" s="103">
        <v>5.2888932584869465E-3</v>
      </c>
      <c r="K256" s="103">
        <v>1.6357404992912632E-3</v>
      </c>
      <c r="L256" s="104">
        <v>1635740</v>
      </c>
      <c r="M256" s="103">
        <v>1.6357400310790607E-3</v>
      </c>
      <c r="N256" s="103">
        <v>0.27802585862405366</v>
      </c>
      <c r="O256" s="106"/>
      <c r="P256" s="55">
        <v>1.6357400310790607E-3</v>
      </c>
      <c r="Q256" s="103">
        <v>2.9228540613799353E-3</v>
      </c>
      <c r="R256" s="55">
        <v>3.614457831325301E-2</v>
      </c>
      <c r="S256" s="74">
        <v>1.79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0.11781822</v>
      </c>
      <c r="J257" s="103">
        <v>4.4155058105749675E-3</v>
      </c>
      <c r="K257" s="103">
        <v>1.3656206178151587E-3</v>
      </c>
      <c r="L257" s="104">
        <v>1365620</v>
      </c>
      <c r="M257" s="103">
        <v>1.3656200259467804E-3</v>
      </c>
      <c r="N257" s="103">
        <v>0.25940874234597366</v>
      </c>
      <c r="O257" s="106"/>
      <c r="P257" s="55">
        <v>1.3656200259467804E-3</v>
      </c>
      <c r="Q257" s="103">
        <v>2.440185051243886E-3</v>
      </c>
      <c r="R257" s="55">
        <v>0</v>
      </c>
      <c r="S257" s="74">
        <v>1.79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0.18125879999999997</v>
      </c>
      <c r="J258" s="103">
        <v>1.5819713939468717E-2</v>
      </c>
      <c r="K258" s="103">
        <v>4.8926959787792025E-3</v>
      </c>
      <c r="L258" s="104">
        <v>4892695</v>
      </c>
      <c r="M258" s="103">
        <v>4.8926950929612072E-3</v>
      </c>
      <c r="N258" s="103">
        <v>1.0986730686109152</v>
      </c>
      <c r="O258" s="106"/>
      <c r="P258" s="55">
        <v>4.8926950929612072E-3</v>
      </c>
      <c r="Q258" s="103">
        <v>8.7426091835947923E-3</v>
      </c>
      <c r="R258" s="55">
        <v>6.0240963855421686E-2</v>
      </c>
      <c r="S258" s="74">
        <v>1.79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3.2626583999999993E-2</v>
      </c>
      <c r="J259" s="103">
        <v>2.5081535577807499E-3</v>
      </c>
      <c r="K259" s="103">
        <v>7.7571774516718922E-4</v>
      </c>
      <c r="L259" s="104">
        <v>775717</v>
      </c>
      <c r="M259" s="103">
        <v>7.7571701473862329E-4</v>
      </c>
      <c r="N259" s="103">
        <v>0.21290011497941755</v>
      </c>
      <c r="O259" s="106"/>
      <c r="P259" s="55">
        <v>7.7571701473862329E-4</v>
      </c>
      <c r="Q259" s="103">
        <v>1.3861060291082267E-3</v>
      </c>
      <c r="R259" s="55">
        <v>2.4096385542168676E-2</v>
      </c>
      <c r="S259" s="74">
        <v>1.79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2.9001407999999999E-2</v>
      </c>
      <c r="J260" s="103">
        <v>1.9338934633482509E-3</v>
      </c>
      <c r="K260" s="103">
        <v>5.9811149605585971E-4</v>
      </c>
      <c r="L260" s="104">
        <v>598111</v>
      </c>
      <c r="M260" s="103">
        <v>5.9811101136410922E-4</v>
      </c>
      <c r="N260" s="103">
        <v>0.19403871362728381</v>
      </c>
      <c r="O260" s="106"/>
      <c r="P260" s="55">
        <v>5.9811101136410922E-4</v>
      </c>
      <c r="Q260" s="103">
        <v>1.0687470224436874E-3</v>
      </c>
      <c r="R260" s="55">
        <v>1.2048192771084338E-2</v>
      </c>
      <c r="S260" s="74">
        <v>1.79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3.0209799999999999E-3</v>
      </c>
      <c r="J261" s="103">
        <v>1.7306213353005399E-4</v>
      </c>
      <c r="K261" s="103">
        <v>5.3524381543265831E-5</v>
      </c>
      <c r="L261" s="104">
        <v>53524</v>
      </c>
      <c r="M261" s="103">
        <v>5.3524001016956021E-5</v>
      </c>
      <c r="N261" s="103">
        <v>2.0040684230229505E-2</v>
      </c>
      <c r="O261" s="106"/>
      <c r="P261" s="55">
        <v>5.3524001016956021E-5</v>
      </c>
      <c r="Q261" s="103">
        <v>9.5641002008461039E-5</v>
      </c>
      <c r="R261" s="55">
        <v>0</v>
      </c>
      <c r="S261" s="74">
        <v>1.79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2.0139866666666665E-3</v>
      </c>
      <c r="J262" s="103">
        <v>9.8847087947935404E-5</v>
      </c>
      <c r="K262" s="103">
        <v>3.0571270224443749E-5</v>
      </c>
      <c r="L262" s="104">
        <v>30571</v>
      </c>
      <c r="M262" s="103">
        <v>3.0571000580849011E-5</v>
      </c>
      <c r="N262" s="103">
        <v>1.29732014271995E-2</v>
      </c>
      <c r="O262" s="106"/>
      <c r="P262" s="55">
        <v>3.0571000580849011E-5</v>
      </c>
      <c r="Q262" s="103">
        <v>5.4626001147146026E-5</v>
      </c>
      <c r="R262" s="55">
        <v>0</v>
      </c>
      <c r="S262" s="74">
        <v>1.79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2.0139866666666665E-3</v>
      </c>
      <c r="J263" s="103">
        <v>8.4484145393988095E-5</v>
      </c>
      <c r="K263" s="103">
        <v>2.6129122183965673E-5</v>
      </c>
      <c r="L263" s="104">
        <v>26129</v>
      </c>
      <c r="M263" s="103">
        <v>2.6129000496451008E-5</v>
      </c>
      <c r="N263" s="103">
        <v>1.239443522345183E-2</v>
      </c>
      <c r="O263" s="106"/>
      <c r="P263" s="55">
        <v>2.6129000496451008E-5</v>
      </c>
      <c r="Q263" s="103">
        <v>4.6689000980469022E-5</v>
      </c>
      <c r="R263" s="55">
        <v>0</v>
      </c>
      <c r="S263" s="74">
        <v>1.79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2.0139866666666665E-3</v>
      </c>
      <c r="J264" s="103">
        <v>7.2141170698486568E-5</v>
      </c>
      <c r="K264" s="103">
        <v>2.2311706591627731E-5</v>
      </c>
      <c r="L264" s="104">
        <v>22311</v>
      </c>
      <c r="M264" s="103">
        <v>2.2311000423909009E-5</v>
      </c>
      <c r="N264" s="103">
        <v>1.1699258805501782E-2</v>
      </c>
      <c r="O264" s="106"/>
      <c r="P264" s="55">
        <v>2.2311000423909009E-5</v>
      </c>
      <c r="Q264" s="103">
        <v>3.9868000837228018E-5</v>
      </c>
      <c r="R264" s="55">
        <v>0</v>
      </c>
      <c r="S264" s="74">
        <v>1.79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2.0139866666666665E-3</v>
      </c>
      <c r="J265" s="55">
        <v>6.1693159878551499E-5</v>
      </c>
      <c r="K265" s="55">
        <v>1.9080362414322419E-5</v>
      </c>
      <c r="L265" s="104">
        <v>19080</v>
      </c>
      <c r="M265" s="55">
        <v>1.9080000362520008E-5</v>
      </c>
      <c r="N265" s="55">
        <v>1.0959691812018706E-2</v>
      </c>
      <c r="O265" s="106"/>
      <c r="P265" s="55">
        <v>1.9080000362520008E-5</v>
      </c>
      <c r="Q265" s="55">
        <v>3.4094000715974015E-5</v>
      </c>
      <c r="R265" s="55">
        <v>0</v>
      </c>
      <c r="S265" s="74">
        <v>1.79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2.0139866666666665E-3</v>
      </c>
      <c r="J266" s="55">
        <v>5.2610843959627437E-5</v>
      </c>
      <c r="K266" s="55">
        <v>1.627139818497211E-5</v>
      </c>
      <c r="L266" s="104">
        <v>16271</v>
      </c>
      <c r="M266" s="55">
        <v>1.6271000309149005E-5</v>
      </c>
      <c r="N266" s="55">
        <v>1.0158992812133713E-2</v>
      </c>
      <c r="O266" s="106"/>
      <c r="P266" s="55">
        <v>1.6271000309149005E-5</v>
      </c>
      <c r="Q266" s="55">
        <v>2.9074000610554013E-5</v>
      </c>
      <c r="R266" s="55">
        <v>0</v>
      </c>
      <c r="S266" s="74">
        <v>1.79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2.0139866666666665E-3</v>
      </c>
      <c r="J267" s="55">
        <v>4.5095827676466705E-5</v>
      </c>
      <c r="K267" s="55">
        <v>1.3947165895452241E-5</v>
      </c>
      <c r="L267" s="104">
        <v>13947</v>
      </c>
      <c r="M267" s="55">
        <v>1.3947000264993004E-5</v>
      </c>
      <c r="N267" s="55">
        <v>9.4053332794981469E-3</v>
      </c>
      <c r="O267" s="106"/>
      <c r="P267" s="55">
        <v>1.3947000264993004E-5</v>
      </c>
      <c r="Q267" s="55">
        <v>2.4921000523341011E-5</v>
      </c>
      <c r="R267" s="55">
        <v>0</v>
      </c>
      <c r="S267" s="74">
        <v>1.79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2.0139866666666665E-3</v>
      </c>
      <c r="J268" s="55">
        <v>3.8774305391484418E-5</v>
      </c>
      <c r="K268" s="55">
        <v>1.1992055532405141E-5</v>
      </c>
      <c r="L268" s="104">
        <v>11992</v>
      </c>
      <c r="M268" s="55">
        <v>1.1992000227848005E-5</v>
      </c>
      <c r="N268" s="55">
        <v>8.6863495423116551E-3</v>
      </c>
      <c r="O268" s="106"/>
      <c r="P268" s="55">
        <v>1.1992000227848005E-5</v>
      </c>
      <c r="Q268" s="55">
        <v>2.142800044998801E-5</v>
      </c>
      <c r="R268" s="55">
        <v>0</v>
      </c>
      <c r="S268" s="74">
        <v>1.79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2.0139866666666665E-3</v>
      </c>
      <c r="J269" s="55">
        <v>3.3417530371233099E-5</v>
      </c>
      <c r="K269" s="55">
        <v>1.033532066974626E-5</v>
      </c>
      <c r="L269" s="104">
        <v>10335</v>
      </c>
      <c r="M269" s="55">
        <v>1.0335000196365004E-5</v>
      </c>
      <c r="N269" s="55">
        <v>8.0031236196533607E-3</v>
      </c>
      <c r="O269" s="106"/>
      <c r="P269" s="55">
        <v>1.0335000196365004E-5</v>
      </c>
      <c r="Q269" s="55">
        <v>1.8467000387807009E-5</v>
      </c>
      <c r="R269" s="55">
        <v>0</v>
      </c>
      <c r="S269" s="74">
        <v>1.79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2.0139866666666665E-3</v>
      </c>
      <c r="J270" s="55">
        <v>2.8699798631370953E-5</v>
      </c>
      <c r="K270" s="55">
        <v>8.8762280969662919E-6</v>
      </c>
      <c r="L270" s="104">
        <v>8876</v>
      </c>
      <c r="M270" s="55">
        <v>8.8760001686440034E-6</v>
      </c>
      <c r="N270" s="55">
        <v>7.3173133941424155E-3</v>
      </c>
      <c r="O270" s="106"/>
      <c r="P270" s="55">
        <v>8.8760001686440034E-6</v>
      </c>
      <c r="Q270" s="55">
        <v>1.5860000333060006E-5</v>
      </c>
      <c r="R270" s="55">
        <v>0</v>
      </c>
      <c r="S270" s="74">
        <v>1.79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2.0139866666666665E-3</v>
      </c>
      <c r="J271" s="55">
        <v>2.4915299279977073E-5</v>
      </c>
      <c r="K271" s="55">
        <v>7.7057641537428545E-6</v>
      </c>
      <c r="L271" s="75">
        <v>7705</v>
      </c>
      <c r="M271" s="55">
        <v>7.705000146395003E-6</v>
      </c>
      <c r="N271" s="55">
        <v>6.737247343654695E-3</v>
      </c>
      <c r="O271" s="106"/>
      <c r="P271" s="55">
        <v>7.705000146395003E-6</v>
      </c>
      <c r="Q271" s="55">
        <v>1.3769000289149006E-5</v>
      </c>
      <c r="R271" s="55">
        <v>0</v>
      </c>
      <c r="S271" s="74">
        <v>1.79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2.0139866666666665E-3</v>
      </c>
      <c r="J272" s="55">
        <v>2.1523906543017964E-5</v>
      </c>
      <c r="K272" s="55">
        <v>6.6568795993146795E-6</v>
      </c>
      <c r="L272" s="75">
        <v>6656</v>
      </c>
      <c r="M272" s="55">
        <v>6.6560001264640022E-6</v>
      </c>
      <c r="N272" s="55">
        <v>6.1532563245256071E-3</v>
      </c>
      <c r="O272" s="106"/>
      <c r="P272" s="55">
        <v>6.6560001264640022E-6</v>
      </c>
      <c r="Q272" s="55">
        <v>1.1894000249774005E-5</v>
      </c>
      <c r="R272" s="55">
        <v>0</v>
      </c>
      <c r="S272" s="74">
        <v>1.79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2.0139866666666665E-3</v>
      </c>
      <c r="J273" s="55">
        <v>1.8700837100958989E-5</v>
      </c>
      <c r="K273" s="55">
        <v>5.7837651700761272E-6</v>
      </c>
      <c r="L273" s="75">
        <v>5783</v>
      </c>
      <c r="M273" s="55">
        <v>5.7830001098770025E-6</v>
      </c>
      <c r="N273" s="55">
        <v>5.6352897203998066E-3</v>
      </c>
      <c r="O273" s="106"/>
      <c r="P273" s="55">
        <v>5.7830001098770025E-6</v>
      </c>
      <c r="Q273" s="55">
        <v>1.0334000217014005E-5</v>
      </c>
      <c r="R273" s="55">
        <v>0</v>
      </c>
      <c r="S273" s="74">
        <v>1.79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2.0139866666666665E-3</v>
      </c>
      <c r="J274" s="55">
        <v>1.282663003336095E-4</v>
      </c>
      <c r="K274" s="55">
        <v>3.9669997463697036E-5</v>
      </c>
      <c r="L274" s="75">
        <v>39669</v>
      </c>
      <c r="M274" s="55">
        <v>3.9669000753711014E-5</v>
      </c>
      <c r="N274" s="55">
        <v>5.2416167193927769E-2</v>
      </c>
      <c r="O274" s="106"/>
      <c r="P274" s="55">
        <v>3.9669000753711014E-5</v>
      </c>
      <c r="Q274" s="55">
        <v>7.0885001488585036E-5</v>
      </c>
      <c r="R274" s="55">
        <v>0</v>
      </c>
      <c r="S274" s="74">
        <v>1.79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2.0139866666666665E-3</v>
      </c>
      <c r="J275" s="55">
        <v>1.7995295923766702E-5</v>
      </c>
      <c r="K275" s="55">
        <v>5.5655565163848976E-6</v>
      </c>
      <c r="L275" s="75">
        <v>5565</v>
      </c>
      <c r="M275" s="55">
        <v>5.5650001057350018E-6</v>
      </c>
      <c r="N275" s="55">
        <v>1.32450992761602E-2</v>
      </c>
      <c r="O275" s="106"/>
      <c r="P275" s="55">
        <v>5.5650001057350018E-6</v>
      </c>
      <c r="Q275" s="55">
        <v>9.9440002088240046E-6</v>
      </c>
      <c r="R275" s="55">
        <v>0</v>
      </c>
      <c r="S275" s="74">
        <v>1.79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2.0139866666666665E-3</v>
      </c>
      <c r="J276" s="55">
        <v>5.2929913233177101E-6</v>
      </c>
      <c r="K276" s="55">
        <v>1.6370079422674748E-6</v>
      </c>
      <c r="L276" s="75">
        <v>1637</v>
      </c>
      <c r="M276" s="55">
        <v>1.6370000311030006E-6</v>
      </c>
      <c r="N276" s="55">
        <v>5.6100077994509544E-3</v>
      </c>
      <c r="O276" s="106"/>
      <c r="P276" s="55">
        <v>1.6370000311030006E-6</v>
      </c>
      <c r="Q276" s="55">
        <v>2.9250000614250014E-6</v>
      </c>
      <c r="R276" s="55">
        <v>0</v>
      </c>
      <c r="S276" s="74">
        <v>1.79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2.0139866666666665E-3</v>
      </c>
      <c r="J277" s="55">
        <v>2.646646450540495E-6</v>
      </c>
      <c r="K277" s="55">
        <v>8.1855060687934361E-7</v>
      </c>
      <c r="L277" s="75">
        <v>818</v>
      </c>
      <c r="M277" s="55">
        <v>8.1800001554200028E-7</v>
      </c>
      <c r="N277" s="55">
        <v>3.650058883799615E-3</v>
      </c>
      <c r="O277" s="106"/>
      <c r="P277" s="55">
        <v>8.1800001554200028E-7</v>
      </c>
      <c r="Q277" s="55">
        <v>1.4620000307020006E-6</v>
      </c>
      <c r="R277" s="55">
        <v>0</v>
      </c>
      <c r="S277" s="74">
        <v>1.79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3.0209799999999999E-3</v>
      </c>
      <c r="J283" s="55">
        <v>1.0898643392715396E-5</v>
      </c>
      <c r="K283" s="55">
        <v>3.3707151030493253E-6</v>
      </c>
      <c r="L283" s="75">
        <v>3370</v>
      </c>
      <c r="M283" s="55">
        <v>3.3700000640300012E-6</v>
      </c>
      <c r="N283" s="55">
        <v>4.7446029009205179E-2</v>
      </c>
      <c r="O283" s="106"/>
      <c r="P283" s="55">
        <v>3.3700000640300012E-6</v>
      </c>
      <c r="Q283" s="55">
        <v>6.0230001264830023E-6</v>
      </c>
      <c r="R283" s="55">
        <v>0</v>
      </c>
      <c r="S283" s="74">
        <v>1.79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5" t="s">
        <v>49</v>
      </c>
      <c r="B295" s="215"/>
      <c r="C295" s="215"/>
      <c r="D295" s="215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0.36287126399939595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2">
        <f>V299*12</f>
        <v>4.3544551679927519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3.08</v>
      </c>
      <c r="J310" s="180">
        <v>1.0886566964054897E-2</v>
      </c>
      <c r="K310" s="180">
        <v>1.0446810020824772E-2</v>
      </c>
      <c r="L310" s="189">
        <v>10446810</v>
      </c>
      <c r="M310" s="180">
        <v>1.0446810188042584E-2</v>
      </c>
      <c r="N310" s="180">
        <v>0.13175699449295972</v>
      </c>
      <c r="O310" s="106"/>
      <c r="P310" s="180">
        <v>1.0446810188042584E-2</v>
      </c>
      <c r="Q310" s="180">
        <v>1.1910025238200506E-2</v>
      </c>
      <c r="R310" s="180">
        <v>7.2289156626506021E-2</v>
      </c>
      <c r="S310" s="190">
        <v>1.1399999999999999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9.24</v>
      </c>
      <c r="J311" s="180">
        <v>3.8399284347015443E-2</v>
      </c>
      <c r="K311" s="180">
        <v>3.6848166169685247E-2</v>
      </c>
      <c r="L311" s="189">
        <v>36848166</v>
      </c>
      <c r="M311" s="180">
        <v>3.6848166663266999E-2</v>
      </c>
      <c r="N311" s="180">
        <v>0.64849466129876077</v>
      </c>
      <c r="O311" s="106"/>
      <c r="P311" s="180">
        <v>3.6848166663266999E-2</v>
      </c>
      <c r="Q311" s="180">
        <v>4.186222683724454E-2</v>
      </c>
      <c r="R311" s="180">
        <v>7.2289156626506021E-2</v>
      </c>
      <c r="S311" s="190">
        <v>1.1399999999999999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21.55</v>
      </c>
      <c r="J312" s="180">
        <v>0.10221276818704302</v>
      </c>
      <c r="K312" s="180">
        <v>9.8083939085505806E-2</v>
      </c>
      <c r="L312" s="189">
        <v>98083939</v>
      </c>
      <c r="M312" s="180">
        <v>9.8083940765510927E-2</v>
      </c>
      <c r="N312" s="180">
        <v>2.2153800712443585</v>
      </c>
      <c r="O312" s="106"/>
      <c r="P312" s="180">
        <v>9.8083940765510927E-2</v>
      </c>
      <c r="Q312" s="180">
        <v>0.11100911122018223</v>
      </c>
      <c r="R312" s="180">
        <v>7.2289156626506021E-2</v>
      </c>
      <c r="S312" s="190">
        <v>1.1299999999999999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19.489999999999998</v>
      </c>
      <c r="J313" s="180">
        <v>0.10329223836261585</v>
      </c>
      <c r="K313" s="180">
        <v>9.9119804651261287E-2</v>
      </c>
      <c r="L313" s="189">
        <v>99119804</v>
      </c>
      <c r="M313" s="180">
        <v>9.9119805784156509E-2</v>
      </c>
      <c r="N313" s="180">
        <v>2.7333759840775742</v>
      </c>
      <c r="O313" s="106"/>
      <c r="P313" s="180">
        <v>9.9119805784156509E-2</v>
      </c>
      <c r="Q313" s="180">
        <v>0.1113663652273273</v>
      </c>
      <c r="R313" s="180">
        <v>8.4337349397590355E-2</v>
      </c>
      <c r="S313" s="190">
        <v>1.1200000000000001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12.93</v>
      </c>
      <c r="J314" s="180">
        <v>7.4948950532365111E-2</v>
      </c>
      <c r="K314" s="180">
        <v>7.1921428495965264E-2</v>
      </c>
      <c r="L314" s="189">
        <v>71921428</v>
      </c>
      <c r="M314" s="180">
        <v>7.1921429294585726E-2</v>
      </c>
      <c r="N314" s="180">
        <v>2.342440369406614</v>
      </c>
      <c r="O314" s="106"/>
      <c r="P314" s="180">
        <v>7.1921429294585726E-2</v>
      </c>
      <c r="Q314" s="180">
        <v>8.0584666611693334E-2</v>
      </c>
      <c r="R314" s="180">
        <v>3.614457831325301E-2</v>
      </c>
      <c r="S314" s="190">
        <v>1.1200000000000001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11.85</v>
      </c>
      <c r="J315" s="180">
        <v>7.4167967083073549E-2</v>
      </c>
      <c r="K315" s="180">
        <v>7.1171992447751353E-2</v>
      </c>
      <c r="L315" s="189">
        <v>71171992</v>
      </c>
      <c r="M315" s="180">
        <v>7.1171993281095886E-2</v>
      </c>
      <c r="N315" s="180">
        <v>2.6734014124933894</v>
      </c>
      <c r="O315" s="106"/>
      <c r="P315" s="180">
        <v>7.1171993281095886E-2</v>
      </c>
      <c r="Q315" s="180">
        <v>7.9365330587306618E-2</v>
      </c>
      <c r="R315" s="180">
        <v>2.4096385542168676E-2</v>
      </c>
      <c r="S315" s="190">
        <v>1.1200000000000001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11.25</v>
      </c>
      <c r="J316" s="180">
        <v>7.502339165305312E-2</v>
      </c>
      <c r="K316" s="180">
        <v>7.1992862608126845E-2</v>
      </c>
      <c r="L316" s="189">
        <v>71992862</v>
      </c>
      <c r="M316" s="180">
        <v>7.199286329587154E-2</v>
      </c>
      <c r="N316" s="180">
        <v>3.0639088225281563</v>
      </c>
      <c r="O316" s="106"/>
      <c r="P316" s="180">
        <v>7.199286329587154E-2</v>
      </c>
      <c r="Q316" s="180">
        <v>8.0320283606405668E-2</v>
      </c>
      <c r="R316" s="180">
        <v>3.614457831325301E-2</v>
      </c>
      <c r="S316" s="190">
        <v>1.1200000000000001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10.78</v>
      </c>
      <c r="J317" s="180">
        <v>7.5979135813244003E-2</v>
      </c>
      <c r="K317" s="180">
        <v>7.2910000003505337E-2</v>
      </c>
      <c r="L317" s="189">
        <v>72910000</v>
      </c>
      <c r="M317" s="180">
        <v>7.2910001312380027E-2</v>
      </c>
      <c r="N317" s="180">
        <v>3.4671617783458015</v>
      </c>
      <c r="O317" s="106">
        <v>1.5</v>
      </c>
      <c r="P317" s="180">
        <v>7.2910001312380027E-2</v>
      </c>
      <c r="Q317" s="180">
        <v>8.1177459623549192E-2</v>
      </c>
      <c r="R317" s="180">
        <v>2.4096385542168676E-2</v>
      </c>
      <c r="S317" s="190">
        <v>1.1100000000000001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 cm="1">
        <f t="array" ref="I318:I362">G318:G362*G301</f>
        <v>4.1510822599999999</v>
      </c>
      <c r="J318" s="180">
        <v>6.2687609059752764E-2</v>
      </c>
      <c r="K318" s="180">
        <v>6.015537723409612E-2</v>
      </c>
      <c r="L318" s="189">
        <v>60155377</v>
      </c>
      <c r="M318" s="180">
        <v>6.0155378082796807E-2</v>
      </c>
      <c r="N318" s="180">
        <v>3.3146458007502284</v>
      </c>
      <c r="O318" s="106" cm="1">
        <f t="array" ref="O318:O362">G318:G362*O317</f>
        <v>5.01</v>
      </c>
      <c r="P318" s="180">
        <v>6.0155378082796807E-2</v>
      </c>
      <c r="Q318" s="180">
        <v>5.3735220074704403E-2</v>
      </c>
      <c r="R318" s="180">
        <v>2.4096385542168676E-2</v>
      </c>
      <c r="S318" s="190">
        <v>0.89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5.5430619400000003</v>
      </c>
      <c r="J319" s="180">
        <v>9.0046113302763034E-2</v>
      </c>
      <c r="K319" s="180">
        <v>8.6408749598803639E-2</v>
      </c>
      <c r="L319" s="189">
        <v>86408749</v>
      </c>
      <c r="M319" s="180">
        <v>8.6408750555357516E-2</v>
      </c>
      <c r="N319" s="180">
        <v>5.6237866935846821</v>
      </c>
      <c r="O319" s="106">
        <v>6.6899999999999995</v>
      </c>
      <c r="P319" s="180">
        <v>8.6408750555357516E-2</v>
      </c>
      <c r="Q319" s="180">
        <v>7.6811535536230713E-2</v>
      </c>
      <c r="R319" s="180">
        <v>6.0240963855421686E-2</v>
      </c>
      <c r="S319" s="190">
        <v>0.89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4.7352165900000003</v>
      </c>
      <c r="J320" s="180">
        <v>8.1223448542461871E-2</v>
      </c>
      <c r="K320" s="180">
        <v>7.7942471576300035E-2</v>
      </c>
      <c r="L320" s="189">
        <v>77942471</v>
      </c>
      <c r="M320" s="180">
        <v>7.7942472402964508E-2</v>
      </c>
      <c r="N320" s="180">
        <v>5.8512386882264149</v>
      </c>
      <c r="O320" s="106">
        <v>5.7149999999999999</v>
      </c>
      <c r="P320" s="180">
        <v>7.7942472402964508E-2</v>
      </c>
      <c r="Q320" s="180">
        <v>6.8980185379603709E-2</v>
      </c>
      <c r="R320" s="180">
        <v>4.8192771084337352E-2</v>
      </c>
      <c r="S320" s="190">
        <v>0.89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2.07554113</v>
      </c>
      <c r="J321" s="180">
        <v>3.7109307407440152E-2</v>
      </c>
      <c r="K321" s="180">
        <v>3.561029714600833E-2</v>
      </c>
      <c r="L321" s="189">
        <v>35610297</v>
      </c>
      <c r="M321" s="180">
        <v>3.5610297640985354E-2</v>
      </c>
      <c r="N321" s="180">
        <v>3.0290306862757794</v>
      </c>
      <c r="O321" s="106">
        <v>2.5049999999999999</v>
      </c>
      <c r="P321" s="180">
        <v>3.5610297640985354E-2</v>
      </c>
      <c r="Q321" s="180">
        <v>3.1481220629624412E-2</v>
      </c>
      <c r="R321" s="180">
        <v>2.4096385542168676E-2</v>
      </c>
      <c r="S321" s="190">
        <v>0.88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2.07554113</v>
      </c>
      <c r="J322" s="180">
        <v>3.823888956094177E-2</v>
      </c>
      <c r="K322" s="180">
        <v>3.6694250443637264E-2</v>
      </c>
      <c r="L322" s="189">
        <v>36694250</v>
      </c>
      <c r="M322" s="180">
        <v>3.6694250660496509E-2</v>
      </c>
      <c r="N322" s="180">
        <v>3.4878277340450743</v>
      </c>
      <c r="O322" s="106">
        <v>2.5049999999999999</v>
      </c>
      <c r="P322" s="180">
        <v>3.6694250660496509E-2</v>
      </c>
      <c r="Q322" s="180">
        <v>3.2284777645695553E-2</v>
      </c>
      <c r="R322" s="180">
        <v>1.2048192771084338E-2</v>
      </c>
      <c r="S322" s="190">
        <v>0.88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2.07554113</v>
      </c>
      <c r="J323" s="180">
        <v>7.8727263793079885E-2</v>
      </c>
      <c r="K323" s="180">
        <v>7.5547118850341988E-2</v>
      </c>
      <c r="L323" s="189">
        <v>75547118</v>
      </c>
      <c r="M323" s="180">
        <v>7.5547119359848147E-2</v>
      </c>
      <c r="N323" s="180">
        <v>8.3159249140444178</v>
      </c>
      <c r="O323" s="106">
        <v>2.5049999999999999</v>
      </c>
      <c r="P323" s="180">
        <v>7.5547119359848147E-2</v>
      </c>
      <c r="Q323" s="180">
        <v>6.5975688319513767E-2</v>
      </c>
      <c r="R323" s="180">
        <v>6.0240963855421686E-2</v>
      </c>
      <c r="S323" s="190">
        <v>0.87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1.242839</v>
      </c>
      <c r="J324" s="180">
        <v>4.7880058398866124E-2</v>
      </c>
      <c r="K324" s="180">
        <v>4.5945969517340264E-2</v>
      </c>
      <c r="L324" s="189">
        <v>45945969</v>
      </c>
      <c r="M324" s="180">
        <v>4.5945969827027457E-2</v>
      </c>
      <c r="N324" s="180">
        <v>5.9746694904987887</v>
      </c>
      <c r="O324" s="106">
        <v>1.5</v>
      </c>
      <c r="P324" s="180">
        <v>4.5945969827027457E-2</v>
      </c>
      <c r="Q324" s="180">
        <v>4.0190536803810739E-2</v>
      </c>
      <c r="R324" s="180">
        <v>7.2289156626506021E-2</v>
      </c>
      <c r="S324" s="190">
        <v>0.87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0.49713560000000001</v>
      </c>
      <c r="J325" s="180">
        <v>1.9086692365442835E-2</v>
      </c>
      <c r="K325" s="180">
        <v>1.8315695822757296E-2</v>
      </c>
      <c r="L325" s="189">
        <v>18315695</v>
      </c>
      <c r="M325" s="180">
        <v>1.8315695329682517E-2</v>
      </c>
      <c r="N325" s="180">
        <v>2.7475643793333688</v>
      </c>
      <c r="O325" s="106">
        <v>0.60000000000000009</v>
      </c>
      <c r="P325" s="180">
        <v>1.8315695329682517E-2</v>
      </c>
      <c r="Q325" s="180">
        <v>1.5875981317519626E-2</v>
      </c>
      <c r="R325" s="180">
        <v>2.4096385542168676E-2</v>
      </c>
      <c r="S325" s="190">
        <v>0.87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9.9427120000000008E-2</v>
      </c>
      <c r="J326" s="180">
        <v>3.7527738736568661E-3</v>
      </c>
      <c r="K326" s="180">
        <v>3.6011826169492019E-3</v>
      </c>
      <c r="L326" s="189">
        <v>3601182</v>
      </c>
      <c r="M326" s="180">
        <v>3.6011820648212773E-3</v>
      </c>
      <c r="N326" s="180">
        <v>0.6121658159838973</v>
      </c>
      <c r="O326" s="106">
        <v>0.12</v>
      </c>
      <c r="P326" s="180">
        <v>3.6011820648212773E-3</v>
      </c>
      <c r="Q326" s="180">
        <v>2.922655058453101E-3</v>
      </c>
      <c r="R326" s="180">
        <v>3.614457831325301E-2</v>
      </c>
      <c r="S326" s="190">
        <v>0.81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8.699873000000001E-2</v>
      </c>
      <c r="J327" s="180">
        <v>3.1934421718620635E-3</v>
      </c>
      <c r="K327" s="180">
        <v>3.0644448146127986E-3</v>
      </c>
      <c r="L327" s="189">
        <v>3064444</v>
      </c>
      <c r="M327" s="180">
        <v>3.0644440551599928E-3</v>
      </c>
      <c r="N327" s="180">
        <v>0.58217295661316626</v>
      </c>
      <c r="O327" s="106">
        <v>0.10500000000000001</v>
      </c>
      <c r="P327" s="180">
        <v>3.0644440551599928E-3</v>
      </c>
      <c r="Q327" s="180">
        <v>2.4400190488003811E-3</v>
      </c>
      <c r="R327" s="180">
        <v>0</v>
      </c>
      <c r="S327" s="190">
        <v>0.8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0.1242839</v>
      </c>
      <c r="J328" s="180">
        <v>1.0676664858293447E-2</v>
      </c>
      <c r="K328" s="180">
        <v>1.0245386796304028E-2</v>
      </c>
      <c r="L328" s="189">
        <v>10245386</v>
      </c>
      <c r="M328" s="180">
        <v>1.0245386184416951E-2</v>
      </c>
      <c r="N328" s="180">
        <v>2.3009989145759575</v>
      </c>
      <c r="O328" s="106">
        <v>0.15000000000000002</v>
      </c>
      <c r="P328" s="180">
        <v>1.0245386184416951E-2</v>
      </c>
      <c r="Q328" s="180">
        <v>8.7420121748402434E-3</v>
      </c>
      <c r="R328" s="180">
        <v>6.0240963855421686E-2</v>
      </c>
      <c r="S328" s="190">
        <v>0.85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2.4856780000000002E-2</v>
      </c>
      <c r="J329" s="180">
        <v>1.8979310597378673E-3</v>
      </c>
      <c r="K329" s="180">
        <v>1.8212651682729454E-3</v>
      </c>
      <c r="L329" s="189">
        <v>1821265</v>
      </c>
      <c r="M329" s="180">
        <v>1.8212650327827705E-3</v>
      </c>
      <c r="N329" s="180">
        <v>0.499924927005305</v>
      </c>
      <c r="O329" s="106">
        <v>0.03</v>
      </c>
      <c r="P329" s="180">
        <v>1.8212650327827705E-3</v>
      </c>
      <c r="Q329" s="180">
        <v>1.3860110277202206E-3</v>
      </c>
      <c r="R329" s="180">
        <v>2.4096385542168676E-2</v>
      </c>
      <c r="S329" s="190">
        <v>0.76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2.4856780000000002E-2</v>
      </c>
      <c r="J330" s="180">
        <v>1.6590869992859059E-3</v>
      </c>
      <c r="K330" s="180">
        <v>1.5920690835584063E-3</v>
      </c>
      <c r="L330" s="189">
        <v>1592069</v>
      </c>
      <c r="M330" s="180">
        <v>1.5920690286572426E-3</v>
      </c>
      <c r="N330" s="180">
        <v>0.516534648807768</v>
      </c>
      <c r="O330" s="106">
        <v>0.03</v>
      </c>
      <c r="P330" s="180">
        <v>1.5920690286572426E-3</v>
      </c>
      <c r="Q330" s="180">
        <v>1.0686740213734804E-3</v>
      </c>
      <c r="R330" s="180">
        <v>1.2048192771084338E-2</v>
      </c>
      <c r="S330" s="190">
        <v>0.67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2.4856780000000002E-2</v>
      </c>
      <c r="J331" s="180">
        <v>1.4369406620639629E-3</v>
      </c>
      <c r="K331" s="180">
        <v>1.3788962266382924E-3</v>
      </c>
      <c r="L331" s="189">
        <v>1378896</v>
      </c>
      <c r="M331" s="180">
        <v>1.3788960248201285E-3</v>
      </c>
      <c r="N331" s="180">
        <v>0.51627459962364097</v>
      </c>
      <c r="O331" s="106">
        <v>0.03</v>
      </c>
      <c r="P331" s="180">
        <v>1.3788960248201285E-3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2.4856780000000002E-2</v>
      </c>
      <c r="J332" s="180">
        <v>1.237638370256966E-3</v>
      </c>
      <c r="K332" s="180">
        <v>1.1876446423604171E-3</v>
      </c>
      <c r="L332" s="189">
        <v>1187644</v>
      </c>
      <c r="M332" s="180">
        <v>1.1876440213775925E-3</v>
      </c>
      <c r="N332" s="180">
        <v>0.50403471122226051</v>
      </c>
      <c r="O332" s="106">
        <v>0.03</v>
      </c>
      <c r="P332" s="180">
        <v>1.1876440213775925E-3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2.4856780000000002E-2</v>
      </c>
      <c r="J333" s="180">
        <v>1.0636633987248869E-3</v>
      </c>
      <c r="K333" s="180">
        <v>1.0206972950492798E-3</v>
      </c>
      <c r="L333" s="189">
        <v>1020697</v>
      </c>
      <c r="M333" s="180">
        <v>1.0206970183725464E-3</v>
      </c>
      <c r="N333" s="180">
        <v>0.48421012344913372</v>
      </c>
      <c r="O333" s="106">
        <v>0.03</v>
      </c>
      <c r="P333" s="180">
        <v>1.0206970183725464E-3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2.4856780000000002E-2</v>
      </c>
      <c r="J334" s="180">
        <v>9.1320054462080817E-4</v>
      </c>
      <c r="K334" s="180">
        <v>8.7631230598832796E-4</v>
      </c>
      <c r="L334" s="189">
        <v>876312</v>
      </c>
      <c r="M334" s="180">
        <v>8.7631201577361632E-4</v>
      </c>
      <c r="N334" s="180">
        <v>0.45952882371249015</v>
      </c>
      <c r="O334" s="106">
        <v>0.03</v>
      </c>
      <c r="P334" s="180">
        <v>8.7631201577361632E-4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2.4856780000000002E-2</v>
      </c>
      <c r="J335" s="180">
        <v>7.8451724087987668E-4</v>
      </c>
      <c r="K335" s="180">
        <v>7.5282709421566453E-4</v>
      </c>
      <c r="L335" s="189">
        <v>752827</v>
      </c>
      <c r="M335" s="180">
        <v>7.5282701355088629E-4</v>
      </c>
      <c r="N335" s="180">
        <v>0.43241697241422555</v>
      </c>
      <c r="O335" s="106">
        <v>0.03</v>
      </c>
      <c r="P335" s="180">
        <v>7.5282701355088629E-4</v>
      </c>
      <c r="Q335" s="180">
        <v>3.4091000681820014E-5</v>
      </c>
      <c r="R335" s="180">
        <v>0</v>
      </c>
      <c r="S335" s="190">
        <v>0.05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2.4856780000000002E-2</v>
      </c>
      <c r="J336" s="180">
        <v>6.7454422948357115E-4</v>
      </c>
      <c r="K336" s="180">
        <v>6.4729638271877909E-4</v>
      </c>
      <c r="L336" s="189">
        <v>647296</v>
      </c>
      <c r="M336" s="180">
        <v>6.4729601165132824E-4</v>
      </c>
      <c r="N336" s="180">
        <v>0.4041678822058653</v>
      </c>
      <c r="O336" s="106">
        <v>0.03</v>
      </c>
      <c r="P336" s="180">
        <v>6.4729601165132824E-4</v>
      </c>
      <c r="Q336" s="180">
        <v>2.9072000581440012E-5</v>
      </c>
      <c r="R336" s="180">
        <v>0</v>
      </c>
      <c r="S336" s="190">
        <v>0.04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2.4856780000000002E-2</v>
      </c>
      <c r="J337" s="180">
        <v>5.8038199883934168E-4</v>
      </c>
      <c r="K337" s="180">
        <v>5.5693778409670659E-4</v>
      </c>
      <c r="L337" s="189">
        <v>556937</v>
      </c>
      <c r="M337" s="180">
        <v>5.5693701002486622E-4</v>
      </c>
      <c r="N337" s="180">
        <v>0.37560187386536265</v>
      </c>
      <c r="O337" s="106">
        <v>0.03</v>
      </c>
      <c r="P337" s="180">
        <v>5.5693701002486622E-4</v>
      </c>
      <c r="Q337" s="180">
        <v>2.4920000498400009E-5</v>
      </c>
      <c r="R337" s="180">
        <v>0</v>
      </c>
      <c r="S337" s="190">
        <v>0.04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2.4856780000000002E-2</v>
      </c>
      <c r="J338" s="180">
        <v>5.0054991660418576E-4</v>
      </c>
      <c r="K338" s="180">
        <v>4.8033047534352561E-4</v>
      </c>
      <c r="L338" s="189">
        <v>480330</v>
      </c>
      <c r="M338" s="180">
        <v>4.8033000864594014E-4</v>
      </c>
      <c r="N338" s="180">
        <v>0.34795927339516664</v>
      </c>
      <c r="O338" s="106">
        <v>0.03</v>
      </c>
      <c r="P338" s="180">
        <v>4.8033000864594014E-4</v>
      </c>
      <c r="Q338" s="180">
        <v>2.142600042852001E-5</v>
      </c>
      <c r="R338" s="180">
        <v>0</v>
      </c>
      <c r="S338" s="190">
        <v>0.04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2.4856780000000002E-2</v>
      </c>
      <c r="J339" s="180">
        <v>4.3252187354614167E-4</v>
      </c>
      <c r="K339" s="180">
        <v>4.1505038803387389E-4</v>
      </c>
      <c r="L339" s="189">
        <v>415050</v>
      </c>
      <c r="M339" s="180">
        <v>4.1505000747090012E-4</v>
      </c>
      <c r="N339" s="180">
        <v>0.32142394317839751</v>
      </c>
      <c r="O339" s="106">
        <v>0.03</v>
      </c>
      <c r="P339" s="180">
        <v>4.1505000747090012E-4</v>
      </c>
      <c r="Q339" s="180">
        <v>1.8466000369320008E-5</v>
      </c>
      <c r="R339" s="180">
        <v>0</v>
      </c>
      <c r="S339" s="190">
        <v>0.04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2.4856780000000002E-2</v>
      </c>
      <c r="J340" s="180">
        <v>3.7456112606263432E-4</v>
      </c>
      <c r="K340" s="180">
        <v>3.5943093337709864E-4</v>
      </c>
      <c r="L340" s="189">
        <v>359430</v>
      </c>
      <c r="M340" s="180">
        <v>3.594300064697401E-4</v>
      </c>
      <c r="N340" s="180">
        <v>0.2963235808984005</v>
      </c>
      <c r="O340" s="106">
        <v>0.03</v>
      </c>
      <c r="P340" s="180">
        <v>3.594300064697401E-4</v>
      </c>
      <c r="Q340" s="180">
        <v>1.5859000317180007E-5</v>
      </c>
      <c r="R340" s="180">
        <v>0</v>
      </c>
      <c r="S340" s="190">
        <v>0.04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2.4856780000000002E-2</v>
      </c>
      <c r="J341" s="180">
        <v>3.2493428669747238E-4</v>
      </c>
      <c r="K341" s="180">
        <v>3.1180874315922557E-4</v>
      </c>
      <c r="L341" s="193">
        <v>311808</v>
      </c>
      <c r="M341" s="180">
        <v>3.1180800561254413E-4</v>
      </c>
      <c r="N341" s="180">
        <v>0.27265819355893905</v>
      </c>
      <c r="O341" s="106">
        <v>0.03</v>
      </c>
      <c r="P341" s="180">
        <v>3.1180800561254413E-4</v>
      </c>
      <c r="Q341" s="180">
        <v>1.3768000275360006E-5</v>
      </c>
      <c r="R341" s="180">
        <v>0</v>
      </c>
      <c r="S341" s="190">
        <v>0.04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2.4856780000000002E-2</v>
      </c>
      <c r="J342" s="180">
        <v>2.8257892380737426E-4</v>
      </c>
      <c r="K342" s="180">
        <v>2.7116430208455849E-4</v>
      </c>
      <c r="L342" s="193">
        <v>271164</v>
      </c>
      <c r="M342" s="180">
        <v>2.711640048809521E-4</v>
      </c>
      <c r="N342" s="180">
        <v>0.25067644493281577</v>
      </c>
      <c r="O342" s="106">
        <v>0.03</v>
      </c>
      <c r="P342" s="180">
        <v>2.711640048809521E-4</v>
      </c>
      <c r="Q342" s="180">
        <v>1.1894000237880004E-5</v>
      </c>
      <c r="R342" s="180">
        <v>0</v>
      </c>
      <c r="S342" s="190">
        <v>0.04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2.4856780000000002E-2</v>
      </c>
      <c r="J343" s="180">
        <v>2.4634283504838719E-4</v>
      </c>
      <c r="K343" s="180">
        <v>2.3639195039529062E-4</v>
      </c>
      <c r="L343" s="193">
        <v>236391</v>
      </c>
      <c r="M343" s="180">
        <v>2.3639100425503807E-4</v>
      </c>
      <c r="N343" s="180">
        <v>0.23035301625582799</v>
      </c>
      <c r="O343" s="106">
        <v>0.03</v>
      </c>
      <c r="P343" s="180">
        <v>2.3639100425503807E-4</v>
      </c>
      <c r="Q343" s="180">
        <v>1.0334000206680005E-5</v>
      </c>
      <c r="R343" s="180">
        <v>0</v>
      </c>
      <c r="S343" s="190">
        <v>0.04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2.4856780000000002E-2</v>
      </c>
      <c r="J344" s="180">
        <v>1.7145443101707972E-3</v>
      </c>
      <c r="K344" s="180">
        <v>1.6452862265744896E-3</v>
      </c>
      <c r="L344" s="193">
        <v>1645286</v>
      </c>
      <c r="M344" s="180">
        <v>1.6452860296151486E-3</v>
      </c>
      <c r="N344" s="180">
        <v>2.1767920053078007</v>
      </c>
      <c r="O344" s="106">
        <v>0.03</v>
      </c>
      <c r="P344" s="180">
        <v>1.6452860296151486E-3</v>
      </c>
      <c r="Q344" s="180">
        <v>7.0880001417600032E-5</v>
      </c>
      <c r="R344" s="180">
        <v>0</v>
      </c>
      <c r="S344" s="190">
        <v>0.04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2.4856780000000002E-2</v>
      </c>
      <c r="J345" s="180">
        <v>2.4233619291479721E-4</v>
      </c>
      <c r="K345" s="180">
        <v>2.3254715438850095E-4</v>
      </c>
      <c r="L345" s="193">
        <v>232547</v>
      </c>
      <c r="M345" s="180">
        <v>2.3254700418584608E-4</v>
      </c>
      <c r="N345" s="180">
        <v>0.55320348197408553</v>
      </c>
      <c r="O345" s="106">
        <v>0.03</v>
      </c>
      <c r="P345" s="180">
        <v>2.3254700418584608E-4</v>
      </c>
      <c r="Q345" s="180">
        <v>9.9440001988800038E-6</v>
      </c>
      <c r="R345" s="180">
        <v>0</v>
      </c>
      <c r="S345" s="190">
        <v>0.04</v>
      </c>
      <c r="U345" s="180">
        <v>0.60105240338188048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2.4856780000000002E-2</v>
      </c>
      <c r="J346" s="180">
        <v>7.0231837935477026E-5</v>
      </c>
      <c r="K346" s="180">
        <v>6.7394861093290285E-5</v>
      </c>
      <c r="L346" s="193">
        <v>67394</v>
      </c>
      <c r="M346" s="180">
        <v>6.7394001213092017E-5</v>
      </c>
      <c r="N346" s="180">
        <v>0.23076996546951928</v>
      </c>
      <c r="O346" s="106">
        <v>0.03</v>
      </c>
      <c r="P346" s="180">
        <v>6.7394001213092017E-5</v>
      </c>
      <c r="Q346" s="180">
        <v>2.9240000584800012E-6</v>
      </c>
      <c r="R346" s="180">
        <v>0</v>
      </c>
      <c r="S346" s="190">
        <v>0.04</v>
      </c>
      <c r="U346" s="180">
        <v>0.57457059818472023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2.4856780000000002E-2</v>
      </c>
      <c r="J347" s="180">
        <v>3.4291338661669116E-5</v>
      </c>
      <c r="K347" s="180">
        <v>3.2906158712938252E-5</v>
      </c>
      <c r="L347" s="193">
        <v>32906</v>
      </c>
      <c r="M347" s="180">
        <v>3.2906000592308008E-5</v>
      </c>
      <c r="N347" s="180">
        <v>0.14671066214475792</v>
      </c>
      <c r="O347" s="106">
        <v>0.03</v>
      </c>
      <c r="P347" s="180">
        <v>3.2906000592308008E-5</v>
      </c>
      <c r="Q347" s="180">
        <v>1.4620000292400006E-6</v>
      </c>
      <c r="R347" s="180">
        <v>0</v>
      </c>
      <c r="S347" s="190">
        <v>0.04</v>
      </c>
      <c r="U347" s="180">
        <v>0.53973922050151191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2.4856780000000002E-2</v>
      </c>
      <c r="J353" s="180">
        <v>9.1490638681631189E-5</v>
      </c>
      <c r="K353" s="180">
        <v>8.7794924161741782E-5</v>
      </c>
      <c r="L353" s="193">
        <v>87794</v>
      </c>
      <c r="M353" s="180">
        <v>8.7794001580292029E-5</v>
      </c>
      <c r="N353" s="180">
        <v>1.2394644517979256</v>
      </c>
      <c r="O353" s="106">
        <v>0.03</v>
      </c>
      <c r="P353" s="180">
        <v>8.7794001580292029E-5</v>
      </c>
      <c r="Q353" s="180">
        <v>4.0150000803000012E-6</v>
      </c>
      <c r="R353" s="180">
        <v>0</v>
      </c>
      <c r="S353" s="190">
        <v>0.05</v>
      </c>
      <c r="U353" s="180">
        <v>0.53459566114129264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83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82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81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80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179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K10" sqref="K10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6" t="s">
        <v>247</v>
      </c>
      <c r="C5" s="216" t="s">
        <v>47</v>
      </c>
      <c r="D5" s="20" t="s">
        <v>91</v>
      </c>
      <c r="E5" s="218">
        <v>100000000</v>
      </c>
      <c r="F5" s="160">
        <v>32827126</v>
      </c>
      <c r="G5" s="222">
        <f>SUM(F5:F6)/E5*$C$2</f>
        <v>3368441800</v>
      </c>
      <c r="H5" s="47" t="s">
        <v>307</v>
      </c>
    </row>
    <row r="6" spans="1:8">
      <c r="B6" s="217"/>
      <c r="C6" s="217"/>
      <c r="D6" s="8" t="s">
        <v>92</v>
      </c>
      <c r="E6" s="219"/>
      <c r="F6" s="203">
        <v>857292</v>
      </c>
      <c r="G6" s="223"/>
      <c r="H6" s="47"/>
    </row>
    <row r="7" spans="1:8">
      <c r="B7" s="216" t="s">
        <v>247</v>
      </c>
      <c r="C7" s="216" t="s">
        <v>240</v>
      </c>
      <c r="D7" s="20" t="s">
        <v>91</v>
      </c>
      <c r="E7" s="218">
        <v>100000000</v>
      </c>
      <c r="F7" s="160">
        <v>34010643</v>
      </c>
      <c r="G7" s="222">
        <f>SUM(F7:F8)/E7*$C$2</f>
        <v>3830983800</v>
      </c>
      <c r="H7" s="47" t="s">
        <v>308</v>
      </c>
    </row>
    <row r="8" spans="1:8">
      <c r="B8" s="217"/>
      <c r="C8" s="217"/>
      <c r="D8" s="8" t="s">
        <v>92</v>
      </c>
      <c r="E8" s="219"/>
      <c r="F8" s="203">
        <v>4299195</v>
      </c>
      <c r="G8" s="223"/>
      <c r="H8" s="47"/>
    </row>
    <row r="9" spans="1:8">
      <c r="A9" s="15"/>
      <c r="B9" s="216" t="s">
        <v>248</v>
      </c>
      <c r="C9" s="216" t="s">
        <v>47</v>
      </c>
      <c r="D9" s="20" t="s">
        <v>91</v>
      </c>
      <c r="E9" s="218">
        <v>100000000</v>
      </c>
      <c r="F9" s="97">
        <v>32853826</v>
      </c>
      <c r="G9" s="222">
        <f>SUM(F9:F10)/E9*$C$2</f>
        <v>3371218200</v>
      </c>
      <c r="H9" s="47" t="s">
        <v>309</v>
      </c>
    </row>
    <row r="10" spans="1:8">
      <c r="B10" s="217"/>
      <c r="C10" s="217"/>
      <c r="D10" s="8" t="s">
        <v>92</v>
      </c>
      <c r="E10" s="219"/>
      <c r="F10" s="97">
        <v>858356</v>
      </c>
      <c r="G10" s="223"/>
      <c r="H10" s="47"/>
    </row>
    <row r="11" spans="1:8">
      <c r="B11" s="216" t="s">
        <v>248</v>
      </c>
      <c r="C11" s="216" t="s">
        <v>240</v>
      </c>
      <c r="D11" s="20" t="s">
        <v>91</v>
      </c>
      <c r="E11" s="218">
        <v>100000000</v>
      </c>
      <c r="F11" s="97">
        <v>34015523</v>
      </c>
      <c r="G11" s="222">
        <f>SUM(F11:F12)/E11*$C$2</f>
        <v>3830025700</v>
      </c>
      <c r="H11" s="47" t="s">
        <v>310</v>
      </c>
    </row>
    <row r="12" spans="1:8">
      <c r="B12" s="217"/>
      <c r="C12" s="217"/>
      <c r="D12" s="8" t="s">
        <v>92</v>
      </c>
      <c r="E12" s="219"/>
      <c r="F12" s="97">
        <v>4284734</v>
      </c>
      <c r="G12" s="223"/>
      <c r="H12" s="47"/>
    </row>
    <row r="13" spans="1:8">
      <c r="A13" s="15"/>
      <c r="B13" s="216" t="s">
        <v>248</v>
      </c>
      <c r="C13" s="216" t="s">
        <v>49</v>
      </c>
      <c r="D13" s="20" t="s">
        <v>91</v>
      </c>
      <c r="E13" s="220">
        <f>F13</f>
        <v>0</v>
      </c>
      <c r="F13" s="97"/>
      <c r="G13" s="222" t="e">
        <f>SUM(F13:F14)/E13*$C$2</f>
        <v>#DIV/0!</v>
      </c>
      <c r="H13" s="47"/>
    </row>
    <row r="14" spans="1:8">
      <c r="B14" s="217"/>
      <c r="C14" s="217"/>
      <c r="D14" s="8" t="s">
        <v>92</v>
      </c>
      <c r="E14" s="221"/>
      <c r="F14" s="97"/>
      <c r="G14" s="223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8" priority="27">
      <formula>_xlfn.LET(_xlpm.x, W4, AND(NOT(_xlfn.ISFORMULA(_xlpm.x)), _xlpm.x&lt;&gt;""))</formula>
    </cfRule>
  </conditionalFormatting>
  <conditionalFormatting sqref="W5:AA203 X4:AA4">
    <cfRule type="expression" dxfId="177" priority="23">
      <formula>_xlfn.LET(_xlpm.x, W4, AND(NOT(_xlfn.ISFORMULA(_xlpm.x)), _xlpm.x&lt;&gt;""))</formula>
    </cfRule>
  </conditionalFormatting>
  <conditionalFormatting sqref="W5:AA203 X4:AA4">
    <cfRule type="expression" dxfId="176" priority="22">
      <formula>_xlfn.LET(_xlpm.x, W4, AND(NOT(_xlfn.ISFORMULA(_xlpm.x)), _xlpm.x&lt;&gt;""))</formula>
    </cfRule>
  </conditionalFormatting>
  <conditionalFormatting sqref="W4:AA203">
    <cfRule type="expression" dxfId="175" priority="21">
      <formula>_xlfn.LET(_xlpm.x, W4, AND(NOT(_xlfn.ISFORMULA(_xlpm.x)), _xlpm.x&lt;&gt;""))</formula>
    </cfRule>
  </conditionalFormatting>
  <conditionalFormatting sqref="K1:O1048576">
    <cfRule type="cellIs" dxfId="174" priority="16" operator="equal">
      <formula>"C1"</formula>
    </cfRule>
    <cfRule type="cellIs" dxfId="173" priority="17" operator="between">
      <formula>"G1"</formula>
      <formula>"G5"</formula>
    </cfRule>
    <cfRule type="cellIs" dxfId="172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71" priority="11" operator="equal">
      <formula>"C1"</formula>
    </cfRule>
    <cfRule type="cellIs" dxfId="170" priority="12" operator="between">
      <formula>"G1"</formula>
      <formula>"G4"</formula>
    </cfRule>
    <cfRule type="cellIs" dxfId="169" priority="13" operator="between">
      <formula>"GA"</formula>
      <formula>"GQ"</formula>
    </cfRule>
    <cfRule type="cellIs" dxfId="168" priority="14" operator="between">
      <formula>"M1"</formula>
      <formula>"M4"</formula>
    </cfRule>
  </conditionalFormatting>
  <conditionalFormatting sqref="E52:E54">
    <cfRule type="cellIs" dxfId="167" priority="7" operator="equal">
      <formula>"C1"</formula>
    </cfRule>
    <cfRule type="cellIs" dxfId="166" priority="8" operator="between">
      <formula>"G1"</formula>
      <formula>"G4"</formula>
    </cfRule>
    <cfRule type="cellIs" dxfId="165" priority="9" operator="between">
      <formula>"GA"</formula>
      <formula>"GQ"</formula>
    </cfRule>
    <cfRule type="cellIs" dxfId="164" priority="10" operator="between">
      <formula>"M1"</formula>
      <formula>"M4"</formula>
    </cfRule>
  </conditionalFormatting>
  <conditionalFormatting sqref="F52:F54">
    <cfRule type="cellIs" dxfId="163" priority="3" operator="equal">
      <formula>"C1"</formula>
    </cfRule>
    <cfRule type="cellIs" dxfId="162" priority="4" operator="between">
      <formula>"G1"</formula>
      <formula>"G4"</formula>
    </cfRule>
    <cfRule type="cellIs" dxfId="161" priority="5" operator="between">
      <formula>"GA"</formula>
      <formula>"GQ"</formula>
    </cfRule>
    <cfRule type="cellIs" dxfId="160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8" priority="82">
      <formula>_xlfn.LET(_xlpm.x, W4, AND(NOT(_xlfn.ISFORMULA(_xlpm.x)), _xlpm.x&lt;&gt;""))</formula>
    </cfRule>
  </conditionalFormatting>
  <conditionalFormatting sqref="W5:AA203 X4:AA4">
    <cfRule type="expression" dxfId="157" priority="77">
      <formula>_xlfn.LET(_xlpm.x, W4, AND(NOT(_xlfn.ISFORMULA(_xlpm.x)), _xlpm.x&lt;&gt;""))</formula>
    </cfRule>
  </conditionalFormatting>
  <conditionalFormatting sqref="W4:AA203">
    <cfRule type="expression" dxfId="156" priority="27">
      <formula>_xlfn.LET(_xlpm.x, W4, AND(NOT(_xlfn.ISFORMULA(_xlpm.x)), _xlpm.x&lt;&gt;""))</formula>
    </cfRule>
  </conditionalFormatting>
  <conditionalFormatting sqref="K1:K1048576">
    <cfRule type="cellIs" dxfId="155" priority="23" operator="equal">
      <formula>"C1"</formula>
    </cfRule>
    <cfRule type="cellIs" dxfId="154" priority="24" operator="between">
      <formula>"G1"</formula>
      <formula>"G5"</formula>
    </cfRule>
    <cfRule type="cellIs" dxfId="153" priority="26" operator="between">
      <formula>"M1"</formula>
      <formula>"M5"</formula>
    </cfRule>
  </conditionalFormatting>
  <conditionalFormatting sqref="L1:O1048576">
    <cfRule type="cellIs" dxfId="152" priority="19" operator="equal">
      <formula>"C1"</formula>
    </cfRule>
    <cfRule type="cellIs" dxfId="151" priority="20" operator="between">
      <formula>"G1"</formula>
      <formula>"G5"</formula>
    </cfRule>
    <cfRule type="cellIs" dxfId="150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9" priority="14" operator="equal">
      <formula>"C1"</formula>
    </cfRule>
    <cfRule type="cellIs" dxfId="148" priority="15" operator="between">
      <formula>"G1"</formula>
      <formula>"G4"</formula>
    </cfRule>
    <cfRule type="cellIs" dxfId="147" priority="16" operator="between">
      <formula>"GA"</formula>
      <formula>"GQ"</formula>
    </cfRule>
    <cfRule type="cellIs" dxfId="146" priority="17" operator="between">
      <formula>"M1"</formula>
      <formula>"M4"</formula>
    </cfRule>
  </conditionalFormatting>
  <conditionalFormatting sqref="E52:E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F52:F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5" priority="69">
      <formula>_xlfn.LET(_xlpm.x, W4, AND(NOT(_xlfn.ISFORMULA(_xlpm.x)), _xlpm.x&lt;&gt;""))</formula>
    </cfRule>
  </conditionalFormatting>
  <conditionalFormatting sqref="W5:AA203 X4:AA4">
    <cfRule type="expression" dxfId="134" priority="64">
      <formula>_xlfn.LET(_xlpm.x, W4, AND(NOT(_xlfn.ISFORMULA(_xlpm.x)), _xlpm.x&lt;&gt;""))</formula>
    </cfRule>
  </conditionalFormatting>
  <conditionalFormatting sqref="W4:AA203">
    <cfRule type="expression" dxfId="133" priority="23">
      <formula>_xlfn.LET(_xlpm.x, W4, AND(NOT(_xlfn.ISFORMULA(_xlpm.x)), _xlpm.x&lt;&gt;""))</formula>
    </cfRule>
  </conditionalFormatting>
  <conditionalFormatting sqref="K1:O1048576">
    <cfRule type="cellIs" dxfId="132" priority="19" operator="equal">
      <formula>"C1"</formula>
    </cfRule>
    <cfRule type="cellIs" dxfId="131" priority="20" operator="between">
      <formula>"G1"</formula>
      <formula>"G5"</formula>
    </cfRule>
    <cfRule type="cellIs" dxfId="130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9" priority="14" operator="equal">
      <formula>"C1"</formula>
    </cfRule>
    <cfRule type="cellIs" dxfId="128" priority="15" operator="between">
      <formula>"G1"</formula>
      <formula>"G4"</formula>
    </cfRule>
    <cfRule type="cellIs" dxfId="127" priority="16" operator="between">
      <formula>"GA"</formula>
      <formula>"GQ"</formula>
    </cfRule>
    <cfRule type="cellIs" dxfId="126" priority="17" operator="between">
      <formula>"M1"</formula>
      <formula>"M4"</formula>
    </cfRule>
  </conditionalFormatting>
  <conditionalFormatting sqref="E52:E54">
    <cfRule type="cellIs" dxfId="125" priority="10" operator="equal">
      <formula>"C1"</formula>
    </cfRule>
    <cfRule type="cellIs" dxfId="124" priority="11" operator="between">
      <formula>"G1"</formula>
      <formula>"G4"</formula>
    </cfRule>
    <cfRule type="cellIs" dxfId="123" priority="12" operator="between">
      <formula>"GA"</formula>
      <formula>"GQ"</formula>
    </cfRule>
    <cfRule type="cellIs" dxfId="122" priority="13" operator="between">
      <formula>"M1"</formula>
      <formula>"M4"</formula>
    </cfRule>
  </conditionalFormatting>
  <conditionalFormatting sqref="F52:F54">
    <cfRule type="cellIs" dxfId="121" priority="6" operator="equal">
      <formula>"C1"</formula>
    </cfRule>
    <cfRule type="cellIs" dxfId="120" priority="7" operator="between">
      <formula>"G1"</formula>
      <formula>"G4"</formula>
    </cfRule>
    <cfRule type="cellIs" dxfId="119" priority="8" operator="between">
      <formula>"GA"</formula>
      <formula>"GQ"</formula>
    </cfRule>
    <cfRule type="cellIs" dxfId="11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6" priority="62">
      <formula>_xlfn.LET(_xlpm.x, W4, AND(NOT(_xlfn.ISFORMULA(_xlpm.x)), _xlpm.x&lt;&gt;""))</formula>
    </cfRule>
  </conditionalFormatting>
  <conditionalFormatting sqref="W5:AA203 AA4 W4:Y203">
    <cfRule type="expression" dxfId="115" priority="61">
      <formula>_xlfn.LET(_xlpm.x, W4, AND(NOT(_xlfn.ISFORMULA(_xlpm.x)), _xlpm.x&lt;&gt;""))</formula>
    </cfRule>
  </conditionalFormatting>
  <conditionalFormatting sqref="D52:D54">
    <cfRule type="cellIs" dxfId="114" priority="52" operator="equal">
      <formula>"C1"</formula>
    </cfRule>
    <cfRule type="cellIs" dxfId="113" priority="53" operator="between">
      <formula>"G1"</formula>
      <formula>"G4"</formula>
    </cfRule>
    <cfRule type="cellIs" dxfId="112" priority="54" operator="between">
      <formula>"GA"</formula>
      <formula>"GQ"</formula>
    </cfRule>
    <cfRule type="cellIs" dxfId="111" priority="55" operator="between">
      <formula>"M1"</formula>
      <formula>"M4"</formula>
    </cfRule>
  </conditionalFormatting>
  <conditionalFormatting sqref="E52:E54">
    <cfRule type="cellIs" dxfId="110" priority="48" operator="equal">
      <formula>"C1"</formula>
    </cfRule>
    <cfRule type="cellIs" dxfId="109" priority="49" operator="between">
      <formula>"G1"</formula>
      <formula>"G4"</formula>
    </cfRule>
    <cfRule type="cellIs" dxfId="108" priority="50" operator="between">
      <formula>"GA"</formula>
      <formula>"GQ"</formula>
    </cfRule>
    <cfRule type="cellIs" dxfId="107" priority="51" operator="between">
      <formula>"M1"</formula>
      <formula>"M4"</formula>
    </cfRule>
  </conditionalFormatting>
  <conditionalFormatting sqref="F52:F54">
    <cfRule type="cellIs" dxfId="106" priority="44" operator="equal">
      <formula>"C1"</formula>
    </cfRule>
    <cfRule type="cellIs" dxfId="105" priority="45" operator="between">
      <formula>"G1"</formula>
      <formula>"G4"</formula>
    </cfRule>
    <cfRule type="cellIs" dxfId="104" priority="46" operator="between">
      <formula>"GA"</formula>
      <formula>"GQ"</formula>
    </cfRule>
    <cfRule type="cellIs" dxfId="103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102" priority="22">
      <formula>_xlfn.LET(_xlpm.x, W4, AND(NOT(_xlfn.ISFORMULA(_xlpm.x)), _xlpm.x&lt;&gt;""))</formula>
    </cfRule>
  </conditionalFormatting>
  <conditionalFormatting sqref="M1:O1048576">
    <cfRule type="cellIs" dxfId="101" priority="15" operator="equal">
      <formula>"C1"</formula>
    </cfRule>
    <cfRule type="cellIs" dxfId="100" priority="15" operator="between">
      <formula>"G1"</formula>
      <formula>"G5"</formula>
    </cfRule>
    <cfRule type="cellIs" dxfId="99" priority="16" operator="between">
      <formula>"M1"</formula>
      <formula>"M5"</formula>
    </cfRule>
  </conditionalFormatting>
  <conditionalFormatting sqref="L1:L1048576">
    <cfRule type="cellIs" dxfId="98" priority="7" operator="equal">
      <formula>"C1"</formula>
    </cfRule>
    <cfRule type="cellIs" dxfId="97" priority="9" operator="between">
      <formula>"M1"</formula>
      <formula>"M5"</formula>
    </cfRule>
  </conditionalFormatting>
  <conditionalFormatting sqref="K1:K1048576">
    <cfRule type="cellIs" dxfId="96" priority="3" operator="equal">
      <formula>"C1"</formula>
    </cfRule>
    <cfRule type="cellIs" dxfId="95" priority="4" operator="between">
      <formula>"G1"</formula>
      <formula>"G5"</formula>
    </cfRule>
    <cfRule type="cellIs" dxfId="94" priority="6" operator="between">
      <formula>"M1"</formula>
      <formula>"M5"</formula>
    </cfRule>
  </conditionalFormatting>
  <conditionalFormatting sqref="Z4:AA203">
    <cfRule type="expression" dxfId="93" priority="2">
      <formula>_xlfn.LET(_xlpm.x, Z4, AND(NOT(_xlfn.ISFORMULA(_xlpm.x)), _xlpm.x&lt;&gt;""))</formula>
    </cfRule>
  </conditionalFormatting>
  <conditionalFormatting sqref="Z4:AA203">
    <cfRule type="expression" dxfId="9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8" priority="89" operator="equal">
      <formula>"C1"</formula>
    </cfRule>
    <cfRule type="cellIs" dxfId="87" priority="90" operator="between">
      <formula>"G1"</formula>
      <formula>"G4"</formula>
    </cfRule>
    <cfRule type="cellIs" dxfId="86" priority="91" operator="between">
      <formula>"GA"</formula>
      <formula>"GQ"</formula>
    </cfRule>
    <cfRule type="cellIs" dxfId="85" priority="92" operator="between">
      <formula>"M1"</formula>
      <formula>"M4"</formula>
    </cfRule>
  </conditionalFormatting>
  <conditionalFormatting sqref="E52:E54">
    <cfRule type="cellIs" dxfId="84" priority="85" operator="equal">
      <formula>"C1"</formula>
    </cfRule>
    <cfRule type="cellIs" dxfId="83" priority="86" operator="between">
      <formula>"G1"</formula>
      <formula>"G4"</formula>
    </cfRule>
    <cfRule type="cellIs" dxfId="82" priority="87" operator="between">
      <formula>"GA"</formula>
      <formula>"GQ"</formula>
    </cfRule>
    <cfRule type="cellIs" dxfId="81" priority="88" operator="between">
      <formula>"M1"</formula>
      <formula>"M4"</formula>
    </cfRule>
  </conditionalFormatting>
  <conditionalFormatting sqref="F52:F54">
    <cfRule type="cellIs" dxfId="80" priority="81" operator="equal">
      <formula>"C1"</formula>
    </cfRule>
    <cfRule type="cellIs" dxfId="79" priority="82" operator="between">
      <formula>"G1"</formula>
      <formula>"G4"</formula>
    </cfRule>
    <cfRule type="cellIs" dxfId="78" priority="83" operator="between">
      <formula>"GA"</formula>
      <formula>"GQ"</formula>
    </cfRule>
    <cfRule type="cellIs" dxfId="77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6" priority="32" operator="equal">
      <formula>"C1"</formula>
    </cfRule>
    <cfRule type="cellIs" dxfId="75" priority="33" operator="between">
      <formula>"G1"</formula>
      <formula>"G5"</formula>
    </cfRule>
    <cfRule type="cellIs" dxfId="74" priority="35" operator="between">
      <formula>"M1"</formula>
      <formula>"M5"</formula>
    </cfRule>
  </conditionalFormatting>
  <conditionalFormatting sqref="L1:L1048576">
    <cfRule type="cellIs" dxfId="73" priority="29" operator="equal">
      <formula>"C1"</formula>
    </cfRule>
    <cfRule type="cellIs" dxfId="72" priority="31" operator="between">
      <formula>"M1"</formula>
      <formula>"M5"</formula>
    </cfRule>
  </conditionalFormatting>
  <conditionalFormatting sqref="K1:K1048576">
    <cfRule type="cellIs" dxfId="71" priority="25" operator="equal">
      <formula>"C1"</formula>
    </cfRule>
    <cfRule type="cellIs" dxfId="70" priority="26" operator="between">
      <formula>"G1"</formula>
      <formula>"G5"</formula>
    </cfRule>
    <cfRule type="cellIs" dxfId="69" priority="28" operator="between">
      <formula>"M1"</formula>
      <formula>"M5"</formula>
    </cfRule>
  </conditionalFormatting>
  <conditionalFormatting sqref="N1:O1048576">
    <cfRule type="cellIs" dxfId="68" priority="17" operator="equal">
      <formula>"C1"</formula>
    </cfRule>
    <cfRule type="cellIs" dxfId="67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6" priority="8">
      <formula>_xlfn.LET(_xlpm.x, W4, AND(NOT(_xlfn.ISFORMULA(_xlpm.x)), _xlpm.x&lt;&gt;""))</formula>
    </cfRule>
  </conditionalFormatting>
  <conditionalFormatting sqref="W5:AA203 AA4 W4:Y4">
    <cfRule type="expression" dxfId="65" priority="7">
      <formula>_xlfn.LET(_xlpm.x, W4, AND(NOT(_xlfn.ISFORMULA(_xlpm.x)), _xlpm.x&lt;&gt;""))</formula>
    </cfRule>
  </conditionalFormatting>
  <conditionalFormatting sqref="W5:AA203 W4:Y4 AA4">
    <cfRule type="expression" dxfId="64" priority="6">
      <formula>_xlfn.LET(_xlpm.x, W4, AND(NOT(_xlfn.ISFORMULA(_xlpm.x)), _xlpm.x&lt;&gt;""))</formula>
    </cfRule>
  </conditionalFormatting>
  <conditionalFormatting sqref="Z5:AA203 AA4">
    <cfRule type="expression" dxfId="63" priority="5">
      <formula>_xlfn.LET(_xlpm.x, Z4, AND(NOT(_xlfn.ISFORMULA(_xlpm.x)), _xlpm.x&lt;&gt;""))</formula>
    </cfRule>
  </conditionalFormatting>
  <conditionalFormatting sqref="Z5:AA203 AA4">
    <cfRule type="expression" dxfId="62" priority="4">
      <formula>_xlfn.LET(_xlpm.x, Z4, AND(NOT(_xlfn.ISFORMULA(_xlpm.x)), _xlpm.x&lt;&gt;""))</formula>
    </cfRule>
  </conditionalFormatting>
  <conditionalFormatting sqref="Z4:AA203">
    <cfRule type="expression" dxfId="61" priority="3">
      <formula>_xlfn.LET(_xlpm.x, Z4, AND(NOT(_xlfn.ISFORMULA(_xlpm.x)), _xlpm.x&lt;&gt;""))</formula>
    </cfRule>
  </conditionalFormatting>
  <conditionalFormatting sqref="Z4:AA203">
    <cfRule type="expression" dxfId="60" priority="2">
      <formula>_xlfn.LET(_xlpm.x, Z4, AND(NOT(_xlfn.ISFORMULA(_xlpm.x)), _xlpm.x&lt;&gt;""))</formula>
    </cfRule>
  </conditionalFormatting>
  <conditionalFormatting sqref="Z4:AA203">
    <cfRule type="expression" dxfId="5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5" priority="94" operator="equal">
      <formula>"C1"</formula>
    </cfRule>
    <cfRule type="cellIs" dxfId="54" priority="95" operator="between">
      <formula>"G1"</formula>
      <formula>"G4"</formula>
    </cfRule>
    <cfRule type="cellIs" dxfId="53" priority="96" operator="between">
      <formula>"GA"</formula>
      <formula>"GQ"</formula>
    </cfRule>
    <cfRule type="cellIs" dxfId="52" priority="97" operator="between">
      <formula>"M1"</formula>
      <formula>"M4"</formula>
    </cfRule>
  </conditionalFormatting>
  <conditionalFormatting sqref="E52:E54">
    <cfRule type="cellIs" dxfId="51" priority="90" operator="equal">
      <formula>"C1"</formula>
    </cfRule>
    <cfRule type="cellIs" dxfId="50" priority="91" operator="between">
      <formula>"G1"</formula>
      <formula>"G4"</formula>
    </cfRule>
    <cfRule type="cellIs" dxfId="49" priority="92" operator="between">
      <formula>"GA"</formula>
      <formula>"GQ"</formula>
    </cfRule>
    <cfRule type="cellIs" dxfId="48" priority="93" operator="between">
      <formula>"M1"</formula>
      <formula>"M4"</formula>
    </cfRule>
  </conditionalFormatting>
  <conditionalFormatting sqref="F52:F54">
    <cfRule type="cellIs" dxfId="47" priority="86" operator="equal">
      <formula>"C1"</formula>
    </cfRule>
    <cfRule type="cellIs" dxfId="46" priority="87" operator="between">
      <formula>"G1"</formula>
      <formula>"G4"</formula>
    </cfRule>
    <cfRule type="cellIs" dxfId="45" priority="88" operator="between">
      <formula>"GA"</formula>
      <formula>"GQ"</formula>
    </cfRule>
    <cfRule type="cellIs" dxfId="44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3" priority="33" operator="equal">
      <formula>"C1"</formula>
    </cfRule>
    <cfRule type="cellIs" dxfId="42" priority="33" operator="between">
      <formula>"M1"</formula>
      <formula>"M5"</formula>
    </cfRule>
  </conditionalFormatting>
  <conditionalFormatting sqref="L1:L1048576">
    <cfRule type="cellIs" dxfId="41" priority="31" operator="equal">
      <formula>"C1"</formula>
    </cfRule>
    <cfRule type="cellIs" dxfId="40" priority="31" operator="between">
      <formula>"M1"</formula>
      <formula>"M5"</formula>
    </cfRule>
  </conditionalFormatting>
  <conditionalFormatting sqref="K1:K1048576">
    <cfRule type="cellIs" dxfId="39" priority="28" operator="equal">
      <formula>"C1"</formula>
    </cfRule>
    <cfRule type="cellIs" dxfId="38" priority="28" operator="between">
      <formula>"G1"</formula>
      <formula>"G5"</formula>
    </cfRule>
    <cfRule type="cellIs" dxfId="37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6" priority="12" operator="equal">
      <formula>"C1"</formula>
    </cfRule>
    <cfRule type="cellIs" dxfId="35" priority="13" operator="between">
      <formula>"G1"</formula>
      <formula>"G5"</formula>
    </cfRule>
    <cfRule type="cellIs" dxfId="34" priority="13" operator="between">
      <formula>"M1"</formula>
      <formula>"M5"</formula>
    </cfRule>
  </conditionalFormatting>
  <conditionalFormatting sqref="W5:AA304 X4:Y4 AA4">
    <cfRule type="expression" dxfId="33" priority="8">
      <formula>_xlfn.LET(_xlpm.x, W4, AND(NOT(_xlfn.ISFORMULA(_xlpm.x)), _xlpm.x&lt;&gt;""))</formula>
    </cfRule>
  </conditionalFormatting>
  <conditionalFormatting sqref="W5:AA203 AA4 W4:Y4">
    <cfRule type="expression" dxfId="32" priority="7">
      <formula>_xlfn.LET(_xlpm.x, W4, AND(NOT(_xlfn.ISFORMULA(_xlpm.x)), _xlpm.x&lt;&gt;""))</formula>
    </cfRule>
  </conditionalFormatting>
  <conditionalFormatting sqref="W5:AA203 W4:Y4 AA4">
    <cfRule type="expression" dxfId="31" priority="6">
      <formula>_xlfn.LET(_xlpm.x, W4, AND(NOT(_xlfn.ISFORMULA(_xlpm.x)), _xlpm.x&lt;&gt;""))</formula>
    </cfRule>
  </conditionalFormatting>
  <conditionalFormatting sqref="Z5:AA203 AA4">
    <cfRule type="expression" dxfId="30" priority="5">
      <formula>_xlfn.LET(_xlpm.x, Z4, AND(NOT(_xlfn.ISFORMULA(_xlpm.x)), _xlpm.x&lt;&gt;""))</formula>
    </cfRule>
  </conditionalFormatting>
  <conditionalFormatting sqref="Z5:AA203 AA4">
    <cfRule type="expression" dxfId="29" priority="4">
      <formula>_xlfn.LET(_xlpm.x, Z4, AND(NOT(_xlfn.ISFORMULA(_xlpm.x)), _xlpm.x&lt;&gt;""))</formula>
    </cfRule>
  </conditionalFormatting>
  <conditionalFormatting sqref="Z4:AA203">
    <cfRule type="expression" dxfId="28" priority="3">
      <formula>_xlfn.LET(_xlpm.x, Z4, AND(NOT(_xlfn.ISFORMULA(_xlpm.x)), _xlpm.x&lt;&gt;""))</formula>
    </cfRule>
  </conditionalFormatting>
  <conditionalFormatting sqref="Z4:AA203">
    <cfRule type="expression" dxfId="27" priority="2">
      <formula>_xlfn.LET(_xlpm.x, Z4, AND(NOT(_xlfn.ISFORMULA(_xlpm.x)), _xlpm.x&lt;&gt;""))</formula>
    </cfRule>
  </conditionalFormatting>
  <conditionalFormatting sqref="Z4:AA203">
    <cfRule type="expression" dxfId="2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N1" sqref="N1: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9</v>
      </c>
      <c r="AH7" s="174">
        <v>9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9</v>
      </c>
      <c r="AO7" s="174">
        <v>9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9</v>
      </c>
      <c r="AH31" s="174">
        <v>9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9</v>
      </c>
      <c r="AO31" s="174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9</v>
      </c>
      <c r="AH55" s="174">
        <v>9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9</v>
      </c>
      <c r="AO55" s="174">
        <v>9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21" priority="79">
      <formula>_xlfn.LET(_xlpm.x, W4, AND(NOT(_xlfn.ISFORMULA(_xlpm.x)), _xlpm.x&lt;&gt;""))</formula>
    </cfRule>
  </conditionalFormatting>
  <conditionalFormatting sqref="W4:AA203">
    <cfRule type="expression" dxfId="20" priority="74">
      <formula>_xlfn.LET(_xlpm.x, W4, AND(NOT(_xlfn.ISFORMULA(_xlpm.x)), _xlpm.x&lt;&gt;""))</formula>
    </cfRule>
  </conditionalFormatting>
  <conditionalFormatting sqref="K1:M1048576">
    <cfRule type="cellIs" dxfId="19" priority="23" operator="equal">
      <formula>"C1"</formula>
    </cfRule>
    <cfRule type="cellIs" dxfId="18" priority="24" operator="between">
      <formula>"G1"</formula>
      <formula>"G5"</formula>
    </cfRule>
    <cfRule type="cellIs" dxfId="17" priority="26" operator="between">
      <formula>"M1"</formula>
      <formula>"M5"</formula>
    </cfRule>
  </conditionalFormatting>
  <conditionalFormatting sqref="C28:G28 C39:G46 C29 G29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6" priority="18" operator="equal">
      <formula>"C1"</formula>
    </cfRule>
    <cfRule type="cellIs" dxfId="15" priority="19" operator="between">
      <formula>"G1"</formula>
      <formula>"G4"</formula>
    </cfRule>
    <cfRule type="cellIs" dxfId="14" priority="20" operator="between">
      <formula>"GA"</formula>
      <formula>"GQ"</formula>
    </cfRule>
    <cfRule type="cellIs" dxfId="13" priority="21" operator="between">
      <formula>"M1"</formula>
      <formula>"M4"</formula>
    </cfRule>
  </conditionalFormatting>
  <conditionalFormatting sqref="E52:E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F52:F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D29:F2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conditionalFormatting sqref="N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K1:M1048576</xm:sqref>
        </x14:conditionalFormatting>
        <x14:conditionalFormatting xmlns:xm="http://schemas.microsoft.com/office/excel/2006/main">
          <x14:cfRule type="containsText" priority="3" operator="containsText" id="{3CB2AF00-0D8A-47CE-8B6C-F239CC4BE33A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2026-07-24T08:09:50Z</dcterms:modified>
</cp:coreProperties>
</file>